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 tabRatio="874"/>
  </bookViews>
  <sheets>
    <sheet name="sept2022_vydavky_ESA 2010" sheetId="1" r:id="rId1"/>
    <sheet name="sept2022_vydavky_cash" sheetId="2" r:id="rId2"/>
    <sheet name="PS_vydavky_ESA2010" sheetId="3" r:id="rId3"/>
    <sheet name="PS_vydavky_cash" sheetId="4" r:id="rId4"/>
    <sheet name="RVS_vydavky_ESA2010" sheetId="5" r:id="rId5"/>
    <sheet name="RVS_vydavky_cash" sheetId="6" r:id="rId6"/>
  </sheets>
  <calcPr calcId="162913"/>
</workbook>
</file>

<file path=xl/calcChain.xml><?xml version="1.0" encoding="utf-8"?>
<calcChain xmlns="http://schemas.openxmlformats.org/spreadsheetml/2006/main">
  <c r="I24" i="6" l="1"/>
  <c r="H24" i="6"/>
  <c r="G24" i="6"/>
  <c r="G23" i="6"/>
  <c r="G22" i="6"/>
  <c r="G21" i="6"/>
  <c r="G20" i="6"/>
  <c r="G19" i="6"/>
  <c r="G18" i="6"/>
  <c r="G17" i="6"/>
  <c r="G16" i="6"/>
  <c r="G15" i="6"/>
  <c r="I14" i="6"/>
  <c r="H14" i="6"/>
  <c r="G14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I24" i="5"/>
  <c r="H24" i="5"/>
  <c r="G24" i="5"/>
  <c r="I12" i="5"/>
  <c r="I11" i="5"/>
  <c r="H11" i="5"/>
  <c r="G11" i="5"/>
  <c r="I10" i="5"/>
  <c r="H10" i="5"/>
  <c r="G10" i="5"/>
  <c r="I9" i="5"/>
  <c r="H9" i="5"/>
  <c r="G9" i="5"/>
  <c r="I8" i="5"/>
  <c r="H8" i="5"/>
  <c r="G8" i="5"/>
  <c r="I7" i="5"/>
  <c r="H7" i="5"/>
  <c r="G7" i="5"/>
  <c r="G6" i="5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H13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I6" i="4"/>
  <c r="H6" i="4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H13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H6" i="3"/>
  <c r="B26" i="6"/>
  <c r="D25" i="6"/>
  <c r="D26" i="6" s="1"/>
  <c r="C25" i="6"/>
  <c r="C26" i="6" s="1"/>
  <c r="B25" i="6"/>
  <c r="D25" i="5"/>
  <c r="D26" i="5" s="1"/>
  <c r="C25" i="5"/>
  <c r="C26" i="5" s="1"/>
  <c r="B25" i="5"/>
  <c r="B26" i="5" s="1"/>
  <c r="T24" i="2"/>
  <c r="S24" i="2"/>
  <c r="R24" i="2"/>
  <c r="Q24" i="2"/>
  <c r="T23" i="2"/>
  <c r="S23" i="2"/>
  <c r="R23" i="2"/>
  <c r="Q23" i="2"/>
  <c r="T22" i="2"/>
  <c r="S22" i="2"/>
  <c r="R22" i="2"/>
  <c r="Q22" i="2"/>
  <c r="T21" i="2"/>
  <c r="S21" i="2"/>
  <c r="R21" i="2"/>
  <c r="Q21" i="2"/>
  <c r="T20" i="2"/>
  <c r="S20" i="2"/>
  <c r="R20" i="2"/>
  <c r="Q20" i="2"/>
  <c r="R19" i="2"/>
  <c r="H19" i="2"/>
  <c r="K19" i="4" s="1"/>
  <c r="G19" i="2"/>
  <c r="J19" i="4" s="1"/>
  <c r="F19" i="2"/>
  <c r="I19" i="4" s="1"/>
  <c r="E19" i="2"/>
  <c r="Q19" i="2" s="1"/>
  <c r="D19" i="2"/>
  <c r="C19" i="2"/>
  <c r="B19" i="2"/>
  <c r="B12" i="2" s="1"/>
  <c r="T18" i="2"/>
  <c r="S18" i="2"/>
  <c r="R18" i="2"/>
  <c r="Q18" i="2"/>
  <c r="T17" i="2"/>
  <c r="S17" i="2"/>
  <c r="R17" i="2"/>
  <c r="Q17" i="2"/>
  <c r="T16" i="2"/>
  <c r="S16" i="2"/>
  <c r="R16" i="2"/>
  <c r="Q16" i="2"/>
  <c r="T15" i="2"/>
  <c r="S15" i="2"/>
  <c r="R15" i="2"/>
  <c r="Q15" i="2"/>
  <c r="T14" i="2"/>
  <c r="S14" i="2"/>
  <c r="R14" i="2"/>
  <c r="Q14" i="2"/>
  <c r="T13" i="2"/>
  <c r="Q13" i="2"/>
  <c r="H13" i="2"/>
  <c r="K13" i="4" s="1"/>
  <c r="G13" i="2"/>
  <c r="G12" i="2" s="1"/>
  <c r="F13" i="2"/>
  <c r="R13" i="2" s="1"/>
  <c r="E13" i="2"/>
  <c r="G13" i="6" s="1"/>
  <c r="D13" i="2"/>
  <c r="C13" i="2"/>
  <c r="C12" i="2" s="1"/>
  <c r="B13" i="2"/>
  <c r="Q12" i="2"/>
  <c r="E12" i="2"/>
  <c r="G12" i="6" s="1"/>
  <c r="D12" i="2"/>
  <c r="T11" i="2"/>
  <c r="S11" i="2"/>
  <c r="R11" i="2"/>
  <c r="Q11" i="2"/>
  <c r="T10" i="2"/>
  <c r="S10" i="2"/>
  <c r="R10" i="2"/>
  <c r="Q10" i="2"/>
  <c r="T9" i="2"/>
  <c r="S9" i="2"/>
  <c r="R9" i="2"/>
  <c r="Q9" i="2"/>
  <c r="T8" i="2"/>
  <c r="S8" i="2"/>
  <c r="R8" i="2"/>
  <c r="Q8" i="2"/>
  <c r="T7" i="2"/>
  <c r="S7" i="2"/>
  <c r="R7" i="2"/>
  <c r="Q7" i="2"/>
  <c r="S6" i="2"/>
  <c r="Q6" i="2"/>
  <c r="H6" i="2"/>
  <c r="T6" i="2" s="1"/>
  <c r="G6" i="2"/>
  <c r="F6" i="2"/>
  <c r="E6" i="2"/>
  <c r="E25" i="2" s="1"/>
  <c r="D6" i="2"/>
  <c r="D25" i="2" s="1"/>
  <c r="D26" i="2" s="1"/>
  <c r="C6" i="2"/>
  <c r="C25" i="2" s="1"/>
  <c r="C26" i="2" s="1"/>
  <c r="B6" i="2"/>
  <c r="G25" i="1"/>
  <c r="I25" i="5" s="1"/>
  <c r="F25" i="1"/>
  <c r="F26" i="1" s="1"/>
  <c r="B25" i="1"/>
  <c r="B26" i="1" s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S19" i="1"/>
  <c r="H19" i="1"/>
  <c r="T19" i="1" s="1"/>
  <c r="G19" i="1"/>
  <c r="J19" i="3" s="1"/>
  <c r="F19" i="1"/>
  <c r="R19" i="1" s="1"/>
  <c r="E19" i="1"/>
  <c r="Q19" i="1" s="1"/>
  <c r="D19" i="1"/>
  <c r="T18" i="1"/>
  <c r="S18" i="1"/>
  <c r="R18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T14" i="1"/>
  <c r="S14" i="1"/>
  <c r="R14" i="1"/>
  <c r="Q14" i="1"/>
  <c r="S13" i="1"/>
  <c r="R13" i="1"/>
  <c r="H13" i="1"/>
  <c r="H12" i="1" s="1"/>
  <c r="G13" i="1"/>
  <c r="J13" i="3" s="1"/>
  <c r="F13" i="1"/>
  <c r="I13" i="3" s="1"/>
  <c r="E13" i="1"/>
  <c r="Q13" i="1" s="1"/>
  <c r="D13" i="1"/>
  <c r="S12" i="1"/>
  <c r="G12" i="1"/>
  <c r="J12" i="3" s="1"/>
  <c r="F12" i="1"/>
  <c r="H12" i="5" s="1"/>
  <c r="D12" i="1"/>
  <c r="T11" i="1"/>
  <c r="S11" i="1"/>
  <c r="R11" i="1"/>
  <c r="Q11" i="1"/>
  <c r="T10" i="1"/>
  <c r="S10" i="1"/>
  <c r="R10" i="1"/>
  <c r="Q10" i="1"/>
  <c r="T9" i="1"/>
  <c r="S9" i="1"/>
  <c r="R9" i="1"/>
  <c r="Q9" i="1"/>
  <c r="T8" i="1"/>
  <c r="S8" i="1"/>
  <c r="R8" i="1"/>
  <c r="Q8" i="1"/>
  <c r="T7" i="1"/>
  <c r="S7" i="1"/>
  <c r="R7" i="1"/>
  <c r="Q7" i="1"/>
  <c r="S6" i="1"/>
  <c r="Q6" i="1"/>
  <c r="H6" i="1"/>
  <c r="K6" i="3" s="1"/>
  <c r="G6" i="1"/>
  <c r="I6" i="5" s="1"/>
  <c r="F6" i="1"/>
  <c r="H6" i="5" s="1"/>
  <c r="E6" i="1"/>
  <c r="D6" i="1"/>
  <c r="D25" i="1" s="1"/>
  <c r="D26" i="1" s="1"/>
  <c r="C6" i="1"/>
  <c r="C25" i="1" s="1"/>
  <c r="C26" i="1" s="1"/>
  <c r="B6" i="1"/>
  <c r="I12" i="6" l="1"/>
  <c r="J12" i="4"/>
  <c r="S12" i="2"/>
  <c r="B25" i="2"/>
  <c r="B26" i="2" s="1"/>
  <c r="K12" i="3"/>
  <c r="T12" i="1"/>
  <c r="R26" i="1"/>
  <c r="I26" i="3"/>
  <c r="H26" i="5"/>
  <c r="G25" i="2"/>
  <c r="G25" i="6"/>
  <c r="H25" i="4"/>
  <c r="Q25" i="2"/>
  <c r="E26" i="2"/>
  <c r="H19" i="3"/>
  <c r="H13" i="6"/>
  <c r="I19" i="3"/>
  <c r="I25" i="3"/>
  <c r="I13" i="6"/>
  <c r="R6" i="1"/>
  <c r="E12" i="1"/>
  <c r="T13" i="1"/>
  <c r="H25" i="1"/>
  <c r="R6" i="2"/>
  <c r="J25" i="3"/>
  <c r="J6" i="4"/>
  <c r="G6" i="6"/>
  <c r="H19" i="6"/>
  <c r="H25" i="2"/>
  <c r="K19" i="3"/>
  <c r="K6" i="4"/>
  <c r="I19" i="6"/>
  <c r="T6" i="1"/>
  <c r="R25" i="1"/>
  <c r="S19" i="2"/>
  <c r="S25" i="1"/>
  <c r="F12" i="2"/>
  <c r="S13" i="2"/>
  <c r="T19" i="2"/>
  <c r="I6" i="3"/>
  <c r="I12" i="3"/>
  <c r="I13" i="4"/>
  <c r="H25" i="5"/>
  <c r="G26" i="1"/>
  <c r="J6" i="3"/>
  <c r="J13" i="4"/>
  <c r="R12" i="1"/>
  <c r="H12" i="2"/>
  <c r="G26" i="6" l="1"/>
  <c r="Q26" i="2"/>
  <c r="H26" i="4"/>
  <c r="H12" i="6"/>
  <c r="I12" i="4"/>
  <c r="R12" i="2"/>
  <c r="K25" i="4"/>
  <c r="T25" i="2"/>
  <c r="H26" i="2"/>
  <c r="Q12" i="1"/>
  <c r="H12" i="3"/>
  <c r="G12" i="5"/>
  <c r="J25" i="4"/>
  <c r="I25" i="6"/>
  <c r="S25" i="2"/>
  <c r="G26" i="2"/>
  <c r="J26" i="3"/>
  <c r="S26" i="1"/>
  <c r="I26" i="5"/>
  <c r="E25" i="1"/>
  <c r="K12" i="4"/>
  <c r="T12" i="2"/>
  <c r="T25" i="1"/>
  <c r="K25" i="3"/>
  <c r="H26" i="1"/>
  <c r="F25" i="2"/>
  <c r="I26" i="6" l="1"/>
  <c r="S26" i="2"/>
  <c r="J26" i="4"/>
  <c r="Q25" i="1"/>
  <c r="G25" i="5"/>
  <c r="E26" i="1"/>
  <c r="H25" i="3"/>
  <c r="I25" i="4"/>
  <c r="H25" i="6"/>
  <c r="R25" i="2"/>
  <c r="F26" i="2"/>
  <c r="K26" i="3"/>
  <c r="T26" i="1"/>
  <c r="T26" i="2"/>
  <c r="K26" i="4"/>
  <c r="H26" i="6" l="1"/>
  <c r="R26" i="2"/>
  <c r="I26" i="4"/>
  <c r="G26" i="5"/>
  <c r="Q26" i="1"/>
  <c r="H26" i="3"/>
</calcChain>
</file>

<file path=xl/sharedStrings.xml><?xml version="1.0" encoding="utf-8"?>
<sst xmlns="http://schemas.openxmlformats.org/spreadsheetml/2006/main" count="340" uniqueCount="34">
  <si>
    <t>Prognóza vybraných výdavkov verejnej správy v metodike ESA2010 (v tis. EUR) - september 2022</t>
  </si>
  <si>
    <t>Prognóza vybraných výdavkov verejnej správy v metodike ESA2010 (v tis. EUR) - jún 2022</t>
  </si>
  <si>
    <t>Prognóza vybraných výdavkov verejnej správy v metodike ESA2010 (v tis. EUR) - zmeny september oproti júnu 2022</t>
  </si>
  <si>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</si>
  <si>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</si>
  <si>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</si>
  <si>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</si>
  <si>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</si>
  <si>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</si>
  <si>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</si>
  <si>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</si>
  <si>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Tehotenské</t>
  </si>
  <si>
    <t>Dôchodkové dávky zo starobného a invalidného poistenia (len SP)</t>
  </si>
  <si>
    <t xml:space="preserve">   Základný fond starobného poistenia</t>
  </si>
  <si>
    <t xml:space="preserve">   Starobné dôchodky</t>
  </si>
  <si>
    <t xml:space="preserve">   Predčasné starobné dôchodky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</si>
  <si>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</si>
  <si>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</si>
  <si>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</si>
  <si>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</si>
  <si>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</si>
  <si>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Dávka v nezamestnanosti</t>
  </si>
  <si>
    <t>Vybrané výdavky spolu</t>
  </si>
  <si>
    <t>výdavky SP</t>
  </si>
  <si>
    <t>Prognóza vybraných výdavkov verejnej správy v hotovostnej metodike (v tis. EUR)</t>
  </si>
  <si>
    <t>Prognóza vybraných výdavkov verejnej správy v hotovostnej metodike (v tis. EUR) - jún 2022</t>
  </si>
  <si>
    <t>Prognóza vybraných výdavkov verejnej správy v hotovostnej metodike (v tis. EUR) - zmeny september oproti júnu 2022</t>
  </si>
  <si>
    <t>Prognóza vybraných výdavkov verejnej správy z Programu stability 2022 v metodike ESA 2010 (v tis. EUR)</t>
  </si>
  <si>
    <t>Prognóza vybraných výdavkov verejnej správy - rozdiel prognóza vs. PS na roky 2022 až 2025 (v tis. EUR)</t>
  </si>
  <si>
    <t>Prognóza vybraných výdavkov verejnej správy z Programu stability 2022 v hotovostnej metodike (v tis. EUR)</t>
  </si>
  <si>
    <t>Prognóza vybraných výdavkov verejnej správy - rozdiel prognóza vs. PS v hotovostnej metodike (v tis. EUR)</t>
  </si>
  <si>
    <t>Prognóza vybraných výdavkov verejnej správy RVS na roky 2022 až 2024 v metodike ESA 2010 (v tis. EUR)</t>
  </si>
  <si>
    <t>Prognóza vybraných výdavkov verejnej správy - rozdiel prognóza vs. RVS na roky 2022 až 2024 (v tis. EUR)</t>
  </si>
  <si>
    <t>Prognóza vybraných výdavkov verejnej správy RVS na roky 2022 až 2024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</si>
</sst>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"/>
  </numFmts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10"/>
      <color indexed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9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i/>
      <sz val="8"/>
      <name val="Arial"/>
      <family val="2"/>
      <charset val="238"/>
    </font>
    <font>
      <sz val="10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88">
    <xf numFmtId="0" fontId="0" fillId="0" borderId="0" xfId="0"/>
    <xf numFmtId="0" fontId="21" fillId="33" borderId="0" xfId="42" applyFont="1" applyFill="1"/>
    <xf numFmtId="0" fontId="21" fillId="0" borderId="0" xfId="42" applyFont="1" applyFill="1"/>
    <xf numFmtId="0" fontId="24" fillId="0" borderId="0" xfId="42" applyFont="1" applyFill="1"/>
    <xf numFmtId="0" fontId="29" fillId="33" borderId="0" xfId="43" applyFont="1" applyFill="1" applyAlignment="1">
      <alignment horizontal="left" vertical="center"/>
    </xf>
    <xf numFmtId="0" fontId="29" fillId="33" borderId="0" xfId="43" applyFont="1" applyFill="1" applyAlignment="1">
      <alignment horizontal="left" vertical="center"/>
    </xf>
    <xf numFmtId="0" fontId="29" fillId="33" borderId="0" xfId="43" applyFont="1" applyFill="1" applyAlignment="1">
      <alignment vertical="center"/>
    </xf>
    <xf numFmtId="0" fontId="25" fillId="33" borderId="0" xfId="43" applyFont="1" applyFill="1" applyAlignment="1">
      <alignment horizontal="left" vertical="center"/>
    </xf>
    <xf numFmtId="3" fontId="26" fillId="33" borderId="0" xfId="43" applyNumberFormat="1" applyFont="1" applyFill="1"/>
    <xf numFmtId="0" fontId="23" fillId="33" borderId="10" xfId="45" applyFont="1" applyFill="1" applyBorder="1" applyAlignment="1">
      <alignment horizontal="center" vertical="center"/>
    </xf>
    <xf numFmtId="0" fontId="20" fillId="33" borderId="11" xfId="45" applyFont="1" applyFill="1" applyBorder="1" applyAlignment="1">
      <alignment horizontal="center" vertical="center"/>
    </xf>
    <xf numFmtId="0" fontId="20" fillId="33" borderId="12" xfId="45" applyFont="1" applyFill="1" applyBorder="1" applyAlignment="1">
      <alignment horizontal="center" vertical="center"/>
    </xf>
    <xf numFmtId="0" fontId="20" fillId="33" borderId="13" xfId="45" applyFont="1" applyFill="1" applyBorder="1" applyAlignment="1">
      <alignment horizontal="center" vertical="center"/>
    </xf>
    <xf numFmtId="0" fontId="20" fillId="33" borderId="15" xfId="45" applyFont="1" applyFill="1" applyBorder="1" applyAlignment="1">
      <alignment horizontal="center" vertical="center"/>
    </xf>
    <xf numFmtId="0" fontId="20" fillId="33" borderId="16" xfId="45" applyFont="1" applyFill="1" applyBorder="1" applyAlignment="1">
      <alignment horizontal="center" vertical="center"/>
    </xf>
    <xf numFmtId="0" fontId="23" fillId="33" borderId="13" xfId="45" applyFont="1" applyFill="1" applyBorder="1" applyAlignment="1">
      <alignment horizontal="center" vertical="center"/>
    </xf>
    <xf numFmtId="0" fontId="23" fillId="33" borderId="17" xfId="45" applyFont="1" applyFill="1" applyBorder="1" applyAlignment="1">
      <alignment horizontal="center" vertical="center"/>
    </xf>
    <xf numFmtId="0" fontId="20" fillId="33" borderId="18" xfId="45" applyFont="1" applyFill="1" applyBorder="1" applyAlignment="1">
      <alignment horizontal="center" vertical="center"/>
    </xf>
    <xf numFmtId="0" fontId="20" fillId="33" borderId="19" xfId="45" applyFont="1" applyFill="1" applyBorder="1" applyAlignment="1">
      <alignment horizontal="center" vertical="center"/>
    </xf>
    <xf numFmtId="0" fontId="20" fillId="33" borderId="20" xfId="45" applyFont="1" applyFill="1" applyBorder="1" applyAlignment="1">
      <alignment horizontal="center" vertical="center"/>
    </xf>
    <xf numFmtId="0" fontId="20" fillId="33" borderId="21" xfId="45" applyFont="1" applyFill="1" applyBorder="1" applyAlignment="1">
      <alignment horizontal="center" vertical="center"/>
    </xf>
    <xf numFmtId="0" fontId="20" fillId="33" borderId="22" xfId="45" applyFont="1" applyFill="1" applyBorder="1" applyAlignment="1">
      <alignment horizontal="center" vertical="center"/>
    </xf>
    <xf numFmtId="0" fontId="20" fillId="33" borderId="23" xfId="45" applyFont="1" applyFill="1" applyBorder="1" applyAlignment="1">
      <alignment horizontal="center" vertical="center"/>
    </xf>
    <xf numFmtId="0" fontId="23" fillId="33" borderId="24" xfId="43" applyFont="1" applyFill="1" applyBorder="1" applyAlignment="1">
      <alignment vertical="center"/>
    </xf>
    <xf numFmtId="3" fontId="20" fillId="33" borderId="25" xfId="43" applyNumberFormat="1" applyFont="1" applyFill="1" applyBorder="1" applyAlignment="1">
      <alignment vertical="center"/>
    </xf>
    <xf numFmtId="3" fontId="20" fillId="33" borderId="26" xfId="43" applyNumberFormat="1" applyFont="1" applyFill="1" applyBorder="1" applyAlignment="1">
      <alignment vertical="center"/>
    </xf>
    <xf numFmtId="3" fontId="20" fillId="33" borderId="27" xfId="43" applyNumberFormat="1" applyFont="1" applyFill="1" applyBorder="1" applyAlignment="1">
      <alignment vertical="center"/>
    </xf>
    <xf numFmtId="3" fontId="20" fillId="33" borderId="28" xfId="43" applyNumberFormat="1" applyFont="1" applyFill="1" applyBorder="1" applyAlignment="1">
      <alignment vertical="center"/>
    </xf>
    <xf numFmtId="3" fontId="20" fillId="33" borderId="12" xfId="43" applyNumberFormat="1" applyFont="1" applyFill="1" applyBorder="1" applyAlignment="1">
      <alignment vertical="center"/>
    </xf>
    <xf numFmtId="3" fontId="21" fillId="33" borderId="0" xfId="42" applyNumberFormat="1" applyFont="1" applyFill="1"/>
    <xf numFmtId="0" fontId="28" fillId="33" borderId="29" xfId="43" applyFont="1" applyFill="1" applyBorder="1" applyAlignment="1">
      <alignment horizontal="left" vertical="center"/>
    </xf>
    <xf numFmtId="3" fontId="22" fillId="34" borderId="30" xfId="43" applyNumberFormat="1" applyFont="1" applyFill="1" applyBorder="1" applyAlignment="1">
      <alignment horizontal="center" vertical="center"/>
    </xf>
    <xf numFmtId="3" fontId="22" fillId="34" borderId="31" xfId="43" applyNumberFormat="1" applyFont="1" applyFill="1" applyBorder="1" applyAlignment="1">
      <alignment horizontal="center" vertical="center"/>
    </xf>
    <xf numFmtId="3" fontId="22" fillId="34" borderId="32" xfId="43" applyNumberFormat="1" applyFont="1" applyFill="1" applyBorder="1" applyAlignment="1">
      <alignment horizontal="center" vertical="center"/>
    </xf>
    <xf numFmtId="3" fontId="22" fillId="34" borderId="33" xfId="43" applyNumberFormat="1" applyFont="1" applyFill="1" applyBorder="1" applyAlignment="1">
      <alignment horizontal="center" vertical="center"/>
    </xf>
    <xf numFmtId="0" fontId="25" fillId="33" borderId="29" xfId="43" applyFont="1" applyFill="1" applyBorder="1" applyAlignment="1">
      <alignment horizontal="left" vertical="center" indent="1"/>
    </xf>
    <xf numFmtId="3" fontId="27" fillId="33" borderId="30" xfId="44" applyNumberFormat="1" applyFont="1" applyFill="1" applyBorder="1" applyAlignment="1">
      <alignment vertical="center"/>
    </xf>
    <xf numFmtId="3" fontId="27" fillId="33" borderId="34" xfId="44" applyNumberFormat="1" applyFont="1" applyFill="1" applyBorder="1" applyAlignment="1">
      <alignment vertical="center"/>
    </xf>
    <xf numFmtId="3" fontId="27" fillId="33" borderId="32" xfId="44" applyNumberFormat="1" applyFont="1" applyFill="1" applyBorder="1" applyAlignment="1">
      <alignment vertical="center"/>
    </xf>
    <xf numFmtId="3" fontId="27" fillId="33" borderId="33" xfId="44" applyNumberFormat="1" applyFont="1" applyFill="1" applyBorder="1" applyAlignment="1">
      <alignment vertical="center"/>
    </xf>
    <xf numFmtId="3" fontId="22" fillId="34" borderId="35" xfId="43" applyNumberFormat="1" applyFont="1" applyFill="1" applyBorder="1" applyAlignment="1">
      <alignment horizontal="center" vertical="center"/>
    </xf>
    <xf numFmtId="0" fontId="31" fillId="33" borderId="29" xfId="43" applyFont="1" applyFill="1" applyBorder="1" applyAlignment="1">
      <alignment horizontal="left" vertical="center"/>
    </xf>
    <xf numFmtId="3" fontId="22" fillId="0" borderId="30" xfId="43" applyNumberFormat="1" applyFont="1" applyFill="1" applyBorder="1" applyAlignment="1">
      <alignment horizontal="center" vertical="center"/>
    </xf>
    <xf numFmtId="3" fontId="22" fillId="0" borderId="36" xfId="43" applyNumberFormat="1" applyFont="1" applyFill="1" applyBorder="1" applyAlignment="1">
      <alignment horizontal="center" vertical="center"/>
    </xf>
    <xf numFmtId="3" fontId="22" fillId="0" borderId="32" xfId="43" applyNumberFormat="1" applyFont="1" applyFill="1" applyBorder="1" applyAlignment="1">
      <alignment horizontal="center" vertical="center"/>
    </xf>
    <xf numFmtId="3" fontId="22" fillId="0" borderId="31" xfId="43" applyNumberFormat="1" applyFont="1" applyFill="1" applyBorder="1" applyAlignment="1">
      <alignment horizontal="center" vertical="center"/>
    </xf>
    <xf numFmtId="0" fontId="31" fillId="33" borderId="29" xfId="43" applyFont="1" applyFill="1" applyBorder="1" applyAlignment="1">
      <alignment horizontal="left" vertical="center" indent="1"/>
    </xf>
    <xf numFmtId="3" fontId="27" fillId="33" borderId="36" xfId="44" applyNumberFormat="1" applyFont="1" applyFill="1" applyBorder="1" applyAlignment="1">
      <alignment vertical="center"/>
    </xf>
    <xf numFmtId="3" fontId="22" fillId="34" borderId="23" xfId="43" applyNumberFormat="1" applyFont="1" applyFill="1" applyBorder="1" applyAlignment="1">
      <alignment horizontal="center" vertical="center"/>
    </xf>
    <xf numFmtId="3" fontId="22" fillId="34" borderId="34" xfId="43" applyNumberFormat="1" applyFont="1" applyFill="1" applyBorder="1" applyAlignment="1">
      <alignment horizontal="center" vertical="center"/>
    </xf>
    <xf numFmtId="3" fontId="22" fillId="34" borderId="18" xfId="43" applyNumberFormat="1" applyFont="1" applyFill="1" applyBorder="1" applyAlignment="1">
      <alignment horizontal="center" vertical="center"/>
    </xf>
    <xf numFmtId="3" fontId="22" fillId="34" borderId="37" xfId="43" applyNumberFormat="1" applyFont="1" applyFill="1" applyBorder="1" applyAlignment="1">
      <alignment horizontal="center" vertical="center"/>
    </xf>
    <xf numFmtId="3" fontId="22" fillId="34" borderId="38" xfId="43" applyNumberFormat="1" applyFont="1" applyFill="1" applyBorder="1" applyAlignment="1">
      <alignment horizontal="center" vertical="center"/>
    </xf>
    <xf numFmtId="0" fontId="23" fillId="35" borderId="39" xfId="43" applyFont="1" applyFill="1" applyBorder="1" applyAlignment="1">
      <alignment horizontal="left" vertical="center"/>
    </xf>
    <xf numFmtId="3" fontId="20" fillId="35" borderId="40" xfId="43" applyNumberFormat="1" applyFont="1" applyFill="1" applyBorder="1" applyAlignment="1">
      <alignment vertical="center"/>
    </xf>
    <xf numFmtId="3" fontId="20" fillId="35" borderId="41" xfId="43" applyNumberFormat="1" applyFont="1" applyFill="1" applyBorder="1" applyAlignment="1">
      <alignment vertical="center"/>
    </xf>
    <xf numFmtId="3" fontId="20" fillId="35" borderId="42" xfId="43" applyNumberFormat="1" applyFont="1" applyFill="1" applyBorder="1" applyAlignment="1">
      <alignment vertical="center"/>
    </xf>
    <xf numFmtId="3" fontId="20" fillId="35" borderId="43" xfId="43" applyNumberFormat="1" applyFont="1" applyFill="1" applyBorder="1" applyAlignment="1">
      <alignment vertical="center"/>
    </xf>
    <xf numFmtId="0" fontId="25" fillId="33" borderId="17" xfId="43" applyFont="1" applyFill="1" applyBorder="1" applyAlignment="1">
      <alignment horizontal="left" vertical="center" indent="2"/>
    </xf>
    <xf numFmtId="3" fontId="27" fillId="33" borderId="44" xfId="43" applyNumberFormat="1" applyFont="1" applyFill="1" applyBorder="1" applyAlignment="1">
      <alignment vertical="center"/>
    </xf>
    <xf numFmtId="3" fontId="27" fillId="33" borderId="45" xfId="43" applyNumberFormat="1" applyFont="1" applyFill="1" applyBorder="1" applyAlignment="1">
      <alignment vertical="center"/>
    </xf>
    <xf numFmtId="3" fontId="27" fillId="33" borderId="17" xfId="43" applyNumberFormat="1" applyFont="1" applyFill="1" applyBorder="1" applyAlignment="1">
      <alignment vertical="center"/>
    </xf>
    <xf numFmtId="3" fontId="27" fillId="33" borderId="46" xfId="43" applyNumberFormat="1" applyFont="1" applyFill="1" applyBorder="1" applyAlignment="1">
      <alignment vertical="center"/>
    </xf>
    <xf numFmtId="3" fontId="27" fillId="33" borderId="47" xfId="43" applyNumberFormat="1" applyFont="1" applyFill="1" applyBorder="1" applyAlignment="1">
      <alignment vertical="center"/>
    </xf>
    <xf numFmtId="3" fontId="27" fillId="33" borderId="48" xfId="43" applyNumberFormat="1" applyFont="1" applyFill="1" applyBorder="1" applyAlignment="1">
      <alignment vertical="center"/>
    </xf>
    <xf numFmtId="166" fontId="24" fillId="33" borderId="0" xfId="42" applyNumberFormat="1" applyFont="1" applyFill="1"/>
    <xf numFmtId="0" fontId="30" fillId="33" borderId="0" xfId="42" applyFont="1" applyFill="1" applyAlignment="1">
      <alignment horizontal="left" vertical="top"/>
    </xf>
    <xf numFmtId="166" fontId="24" fillId="0" borderId="0" xfId="42" applyNumberFormat="1" applyFont="1" applyFill="1"/>
    <xf numFmtId="3" fontId="22" fillId="0" borderId="33" xfId="43" applyNumberFormat="1" applyFont="1" applyFill="1" applyBorder="1" applyAlignment="1">
      <alignment horizontal="center" vertical="center"/>
    </xf>
    <xf numFmtId="3" fontId="22" fillId="34" borderId="21" xfId="43" applyNumberFormat="1" applyFont="1" applyFill="1" applyBorder="1" applyAlignment="1">
      <alignment horizontal="center" vertical="center"/>
    </xf>
    <xf numFmtId="3" fontId="22" fillId="34" borderId="22" xfId="43" applyNumberFormat="1" applyFont="1" applyFill="1" applyBorder="1" applyAlignment="1">
      <alignment horizontal="center" vertical="center"/>
    </xf>
    <xf numFmtId="0" fontId="20" fillId="33" borderId="37" xfId="45" applyFont="1" applyFill="1" applyBorder="1" applyAlignment="1">
      <alignment horizontal="center" vertical="center"/>
    </xf>
    <xf numFmtId="3" fontId="20" fillId="33" borderId="14" xfId="43" applyNumberFormat="1" applyFont="1" applyFill="1" applyBorder="1" applyAlignment="1">
      <alignment vertical="center"/>
    </xf>
    <xf numFmtId="3" fontId="27" fillId="33" borderId="31" xfId="44" applyNumberFormat="1" applyFont="1" applyFill="1" applyBorder="1" applyAlignment="1">
      <alignment vertical="center"/>
    </xf>
    <xf numFmtId="166" fontId="21" fillId="33" borderId="0" xfId="42" applyNumberFormat="1" applyFont="1" applyFill="1"/>
    <xf numFmtId="3" fontId="22" fillId="34" borderId="19" xfId="43" applyNumberFormat="1" applyFont="1" applyFill="1" applyBorder="1" applyAlignment="1">
      <alignment horizontal="center" vertical="center"/>
    </xf>
    <xf numFmtId="3" fontId="27" fillId="33" borderId="40" xfId="43" applyNumberFormat="1" applyFont="1" applyFill="1" applyBorder="1" applyAlignment="1">
      <alignment vertical="center"/>
    </xf>
    <xf numFmtId="3" fontId="27" fillId="33" borderId="43" xfId="43" applyNumberFormat="1" applyFont="1" applyFill="1" applyBorder="1" applyAlignment="1">
      <alignment vertical="center"/>
    </xf>
    <xf numFmtId="3" fontId="27" fillId="33" borderId="41" xfId="43" applyNumberFormat="1" applyFont="1" applyFill="1" applyBorder="1" applyAlignment="1">
      <alignment vertical="center"/>
    </xf>
    <xf numFmtId="3" fontId="24" fillId="33" borderId="0" xfId="42" applyNumberFormat="1" applyFont="1" applyFill="1"/>
    <xf numFmtId="0" fontId="20" fillId="33" borderId="36" xfId="45" applyFont="1" applyFill="1" applyBorder="1" applyAlignment="1">
      <alignment horizontal="center" vertical="center"/>
    </xf>
    <xf numFmtId="0" fontId="20" fillId="33" borderId="34" xfId="45" applyFont="1" applyFill="1" applyBorder="1" applyAlignment="1">
      <alignment horizontal="center" vertical="center"/>
    </xf>
    <xf numFmtId="0" fontId="20" fillId="33" borderId="49" xfId="45" applyFont="1" applyFill="1" applyBorder="1" applyAlignment="1">
      <alignment horizontal="center" vertical="center"/>
    </xf>
    <xf numFmtId="0" fontId="20" fillId="33" borderId="50" xfId="45" applyFont="1" applyFill="1" applyBorder="1" applyAlignment="1">
      <alignment horizontal="center" vertical="center"/>
    </xf>
    <xf numFmtId="3" fontId="27" fillId="33" borderId="35" xfId="44" applyNumberFormat="1" applyFont="1" applyFill="1" applyBorder="1" applyAlignment="1">
      <alignment vertical="center"/>
    </xf>
    <xf numFmtId="3" fontId="27" fillId="33" borderId="29" xfId="44" applyNumberFormat="1" applyFont="1" applyFill="1" applyBorder="1" applyAlignment="1">
      <alignment vertical="center"/>
    </xf>
    <xf numFmtId="3" fontId="22" fillId="34" borderId="20" xfId="43" applyNumberFormat="1" applyFont="1" applyFill="1" applyBorder="1" applyAlignment="1">
      <alignment horizontal="center" vertical="center"/>
    </xf>
    <xf numFmtId="3" fontId="22" fillId="34" borderId="36" xfId="43" applyNumberFormat="1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dane pre rozpocet 2006-2008_JUN2005_final 2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workbookViewId="0">
      <selection activeCell="J32" sqref="J32"/>
    </sheetView>
  </sheetViews>
  <sheetFormatPr defaultColWidth="9.5703125" defaultRowHeight="12.6" customHeight="1" x14ac:dyDescent="0.2"/>
  <cols>
    <col min="1" max="1" width="57.85546875" style="2" customWidth="1"/>
    <col min="2" max="7" width="13.140625" style="3" customWidth="1"/>
    <col min="8" max="8" width="13.140625" style="1" customWidth="1"/>
    <col min="9" max="9" width="9.5703125" style="1"/>
    <col min="10" max="10" width="57.85546875" style="2" customWidth="1"/>
    <col min="11" max="13" width="13.140625" style="3" customWidth="1"/>
    <col min="14" max="14" width="13.140625" style="1" customWidth="1"/>
    <col min="15" max="15" width="9.5703125" style="1"/>
    <col min="16" max="16" width="57.85546875" style="2" customWidth="1"/>
    <col min="17" max="19" width="13.140625" style="3" customWidth="1"/>
    <col min="20" max="20" width="13.140625" style="1" customWidth="1"/>
    <col min="21" max="16384" width="9.5703125" style="1"/>
  </cols>
  <sheetData>
    <row r="1" spans="1:20" ht="15.75" customHeight="1" x14ac:dyDescent="0.2">
      <c r="A1" s="5" t="s">
        <v>0</v>
      </c>
      <c r="B1" s="5"/>
      <c r="C1" s="5"/>
      <c r="D1" s="5"/>
      <c r="E1" s="5"/>
      <c r="F1" s="5"/>
      <c r="G1" s="5"/>
      <c r="J1" s="5" t="s">
        <v>1</v>
      </c>
      <c r="K1" s="5"/>
      <c r="L1" s="5"/>
      <c r="M1" s="5"/>
      <c r="P1" s="6" t="s">
        <v>2</v>
      </c>
      <c r="Q1" s="6"/>
      <c r="R1" s="6"/>
      <c r="S1" s="6"/>
    </row>
    <row r="2" spans="1:20" ht="14.25" customHeight="1" thickBot="1" x14ac:dyDescent="0.3">
      <c r="A2" s="7"/>
      <c r="B2" s="8"/>
      <c r="C2" s="8"/>
      <c r="D2" s="8"/>
      <c r="E2" s="8"/>
      <c r="F2" s="8"/>
      <c r="G2" s="8"/>
      <c r="J2" s="7"/>
      <c r="K2" s="8"/>
      <c r="L2" s="8"/>
      <c r="M2" s="8"/>
      <c r="P2" s="7"/>
      <c r="Q2" s="8"/>
      <c r="R2" s="8"/>
      <c r="S2" s="8"/>
    </row>
    <row r="3" spans="1:20" ht="13.5" customHeight="1" x14ac:dyDescent="0.2">
      <c r="A3" s="9" t="s">
        <v>3</v>
      </c>
      <c r="B3" s="10" t="s">
        <v>4</v>
      </c>
      <c r="C3" s="11"/>
      <c r="D3" s="12" t="s">
        <v>4</v>
      </c>
      <c r="E3" s="13" t="s">
        <v>5</v>
      </c>
      <c r="F3" s="14"/>
      <c r="G3" s="14"/>
      <c r="H3" s="11"/>
      <c r="J3" s="15" t="s">
        <v>3</v>
      </c>
      <c r="K3" s="10" t="s">
        <v>5</v>
      </c>
      <c r="L3" s="14"/>
      <c r="M3" s="14"/>
      <c r="N3" s="11"/>
      <c r="P3" s="15" t="s">
        <v>3</v>
      </c>
      <c r="Q3" s="10" t="s">
        <v>5</v>
      </c>
      <c r="R3" s="14"/>
      <c r="S3" s="14"/>
      <c r="T3" s="11"/>
    </row>
    <row r="4" spans="1:20" ht="14.25" customHeight="1" thickBot="1" x14ac:dyDescent="0.25">
      <c r="A4" s="16"/>
      <c r="B4" s="17">
        <v>2019</v>
      </c>
      <c r="C4" s="18">
        <v>2020</v>
      </c>
      <c r="D4" s="19">
        <v>2021</v>
      </c>
      <c r="E4" s="20">
        <v>2022</v>
      </c>
      <c r="F4" s="20">
        <v>2023</v>
      </c>
      <c r="G4" s="20">
        <v>2024</v>
      </c>
      <c r="H4" s="21">
        <v>2025</v>
      </c>
      <c r="J4" s="16"/>
      <c r="K4" s="22">
        <v>2022</v>
      </c>
      <c r="L4" s="20">
        <v>2023</v>
      </c>
      <c r="M4" s="20">
        <v>2024</v>
      </c>
      <c r="N4" s="21">
        <v>2025</v>
      </c>
      <c r="P4" s="16"/>
      <c r="Q4" s="22">
        <v>2022</v>
      </c>
      <c r="R4" s="20">
        <v>2023</v>
      </c>
      <c r="S4" s="20">
        <v>2024</v>
      </c>
      <c r="T4" s="21">
        <v>2025</v>
      </c>
    </row>
    <row r="5" spans="1:20" ht="13.5" customHeight="1" x14ac:dyDescent="0.2">
      <c r="A5" s="23"/>
      <c r="B5" s="24"/>
      <c r="C5" s="25"/>
      <c r="D5" s="26"/>
      <c r="E5" s="27"/>
      <c r="F5" s="27"/>
      <c r="G5" s="27"/>
      <c r="H5" s="28"/>
      <c r="I5" s="29"/>
      <c r="J5" s="23"/>
      <c r="K5" s="26"/>
      <c r="L5" s="27"/>
      <c r="M5" s="27"/>
      <c r="N5" s="28"/>
      <c r="P5" s="23"/>
      <c r="Q5" s="26"/>
      <c r="R5" s="27"/>
      <c r="S5" s="27"/>
      <c r="T5" s="28"/>
    </row>
    <row r="6" spans="1:20" ht="13.5" customHeight="1" x14ac:dyDescent="0.2">
      <c r="A6" s="30" t="s">
        <v>6</v>
      </c>
      <c r="B6" s="31">
        <f>SUM(B7:B10)</f>
        <v>759660.20195999998</v>
      </c>
      <c r="C6" s="32">
        <f>SUM(C7:C10)</f>
        <v>1043389.07276</v>
      </c>
      <c r="D6" s="31">
        <f>SUM(D7:D11)</f>
        <v>1119875.25562</v>
      </c>
      <c r="E6" s="33">
        <f>SUM(E7:E11)</f>
        <v>1035950.5564586179</v>
      </c>
      <c r="F6" s="33">
        <f>SUM(F7:F11)</f>
        <v>1140736.8358366087</v>
      </c>
      <c r="G6" s="33">
        <f>SUM(G7:G11)</f>
        <v>1320227.0087458242</v>
      </c>
      <c r="H6" s="34">
        <f>SUM(H7:H11)</f>
        <v>1474980.3474616988</v>
      </c>
      <c r="J6" s="30" t="s">
        <v>6</v>
      </c>
      <c r="K6" s="31">
        <v>1035260.4577649557</v>
      </c>
      <c r="L6" s="33">
        <v>1144683.1996550288</v>
      </c>
      <c r="M6" s="33">
        <v>1321439.0755408225</v>
      </c>
      <c r="N6" s="34">
        <v>1447527.9159975625</v>
      </c>
      <c r="P6" s="30" t="s">
        <v>6</v>
      </c>
      <c r="Q6" s="31">
        <f t="shared" ref="Q6:Q26" si="0">E6-K6</f>
        <v>690.09869366220664</v>
      </c>
      <c r="R6" s="33">
        <f t="shared" ref="R6:R26" si="1">F6-L6</f>
        <v>-3946.3638184200972</v>
      </c>
      <c r="S6" s="33">
        <f t="shared" ref="S6:S26" si="2">G6-M6</f>
        <v>-1212.0667949982453</v>
      </c>
      <c r="T6" s="34">
        <f t="shared" ref="T6:T26" si="3">H6-N6</f>
        <v>27452.431464136345</v>
      </c>
    </row>
    <row r="7" spans="1:20" ht="13.5" customHeight="1" x14ac:dyDescent="0.2">
      <c r="A7" s="35" t="s">
        <v>7</v>
      </c>
      <c r="B7" s="36">
        <v>440098.18686000002</v>
      </c>
      <c r="C7" s="37">
        <v>580305.1153200001</v>
      </c>
      <c r="D7" s="36">
        <v>707278.69947999995</v>
      </c>
      <c r="E7" s="38">
        <v>600811.71941094566</v>
      </c>
      <c r="F7" s="38">
        <v>629228.54715245531</v>
      </c>
      <c r="G7" s="38">
        <v>735253.92799762241</v>
      </c>
      <c r="H7" s="39">
        <v>829206.56510259444</v>
      </c>
      <c r="J7" s="35" t="s">
        <v>7</v>
      </c>
      <c r="K7" s="36">
        <v>599481.17590461811</v>
      </c>
      <c r="L7" s="38">
        <v>632306.60013099317</v>
      </c>
      <c r="M7" s="38">
        <v>736650.78665968589</v>
      </c>
      <c r="N7" s="39">
        <v>810804.21469145652</v>
      </c>
      <c r="P7" s="35" t="s">
        <v>7</v>
      </c>
      <c r="Q7" s="36">
        <f t="shared" si="0"/>
        <v>1330.5435063275509</v>
      </c>
      <c r="R7" s="38">
        <f t="shared" si="1"/>
        <v>-3078.0529785378603</v>
      </c>
      <c r="S7" s="38">
        <f t="shared" si="2"/>
        <v>-1396.8586620634887</v>
      </c>
      <c r="T7" s="39">
        <f t="shared" si="3"/>
        <v>18402.350411137915</v>
      </c>
    </row>
    <row r="8" spans="1:20" ht="13.5" customHeight="1" x14ac:dyDescent="0.2">
      <c r="A8" s="35" t="s">
        <v>8</v>
      </c>
      <c r="B8" s="36">
        <v>19880.74843</v>
      </c>
      <c r="C8" s="37">
        <v>154493.58903999999</v>
      </c>
      <c r="D8" s="36">
        <v>64216.826100000006</v>
      </c>
      <c r="E8" s="38">
        <v>41781.337243716</v>
      </c>
      <c r="F8" s="38">
        <v>44545.925727241192</v>
      </c>
      <c r="G8" s="38">
        <v>55917.085059649253</v>
      </c>
      <c r="H8" s="39">
        <v>68184.048922738235</v>
      </c>
      <c r="J8" s="35" t="s">
        <v>8</v>
      </c>
      <c r="K8" s="36">
        <v>41448.31268301815</v>
      </c>
      <c r="L8" s="38">
        <v>44832.143070600156</v>
      </c>
      <c r="M8" s="38">
        <v>56026.685513975339</v>
      </c>
      <c r="N8" s="39">
        <v>67215.436660428342</v>
      </c>
      <c r="P8" s="35" t="s">
        <v>8</v>
      </c>
      <c r="Q8" s="36">
        <f t="shared" si="0"/>
        <v>333.02456069784967</v>
      </c>
      <c r="R8" s="38">
        <f t="shared" si="1"/>
        <v>-286.21734335896326</v>
      </c>
      <c r="S8" s="38">
        <f t="shared" si="2"/>
        <v>-109.60045432608604</v>
      </c>
      <c r="T8" s="39">
        <f t="shared" si="3"/>
        <v>968.61226230989269</v>
      </c>
    </row>
    <row r="9" spans="1:20" ht="13.5" customHeight="1" x14ac:dyDescent="0.2">
      <c r="A9" s="35" t="s">
        <v>9</v>
      </c>
      <c r="B9" s="36">
        <v>299597.63136999996</v>
      </c>
      <c r="C9" s="37">
        <v>308528.23109999998</v>
      </c>
      <c r="D9" s="36">
        <v>316354.36775999999</v>
      </c>
      <c r="E9" s="38">
        <v>341047.78996534471</v>
      </c>
      <c r="F9" s="38">
        <v>410180.61437370145</v>
      </c>
      <c r="G9" s="38">
        <v>465908.17883803544</v>
      </c>
      <c r="H9" s="39">
        <v>509193.11098025308</v>
      </c>
      <c r="J9" s="35" t="s">
        <v>9</v>
      </c>
      <c r="K9" s="36">
        <v>342130.76121346548</v>
      </c>
      <c r="L9" s="38">
        <v>410867.88233643095</v>
      </c>
      <c r="M9" s="38">
        <v>465879.79302963504</v>
      </c>
      <c r="N9" s="39">
        <v>502342.78385770257</v>
      </c>
      <c r="P9" s="35" t="s">
        <v>9</v>
      </c>
      <c r="Q9" s="36">
        <f t="shared" si="0"/>
        <v>-1082.971248120768</v>
      </c>
      <c r="R9" s="38">
        <f t="shared" si="1"/>
        <v>-687.26796272950014</v>
      </c>
      <c r="S9" s="38">
        <f t="shared" si="2"/>
        <v>28.385808400402311</v>
      </c>
      <c r="T9" s="39">
        <f t="shared" si="3"/>
        <v>6850.3271225505159</v>
      </c>
    </row>
    <row r="10" spans="1:20" ht="13.5" customHeight="1" x14ac:dyDescent="0.2">
      <c r="A10" s="35" t="s">
        <v>10</v>
      </c>
      <c r="B10" s="36">
        <v>83.635300000000015</v>
      </c>
      <c r="C10" s="37">
        <v>62.137300000000003</v>
      </c>
      <c r="D10" s="36">
        <v>62.543299999999995</v>
      </c>
      <c r="E10" s="38">
        <v>69.076186409148022</v>
      </c>
      <c r="F10" s="38">
        <v>76.434342977428358</v>
      </c>
      <c r="G10" s="38">
        <v>82.706494169118628</v>
      </c>
      <c r="H10" s="39">
        <v>88.401911845946742</v>
      </c>
      <c r="I10" s="29"/>
      <c r="J10" s="35" t="s">
        <v>10</v>
      </c>
      <c r="K10" s="36">
        <v>68.301939759839058</v>
      </c>
      <c r="L10" s="38">
        <v>76.093928536593737</v>
      </c>
      <c r="M10" s="38">
        <v>81.624020511744106</v>
      </c>
      <c r="N10" s="39">
        <v>85.46663203698516</v>
      </c>
      <c r="P10" s="35" t="s">
        <v>10</v>
      </c>
      <c r="Q10" s="36">
        <f t="shared" si="0"/>
        <v>0.7742466493089637</v>
      </c>
      <c r="R10" s="38">
        <f t="shared" si="1"/>
        <v>0.34041444083462125</v>
      </c>
      <c r="S10" s="38">
        <f t="shared" si="2"/>
        <v>1.0824736573745213</v>
      </c>
      <c r="T10" s="39">
        <f t="shared" si="3"/>
        <v>2.9352798089615817</v>
      </c>
    </row>
    <row r="11" spans="1:20" ht="13.5" customHeight="1" x14ac:dyDescent="0.2">
      <c r="A11" s="35" t="s">
        <v>11</v>
      </c>
      <c r="B11" s="36"/>
      <c r="C11" s="37"/>
      <c r="D11" s="36">
        <v>31962.81898</v>
      </c>
      <c r="E11" s="38">
        <v>52240.633652202472</v>
      </c>
      <c r="F11" s="38">
        <v>56705.314240233332</v>
      </c>
      <c r="G11" s="38">
        <v>63065.110356348057</v>
      </c>
      <c r="H11" s="39">
        <v>68308.2205442673</v>
      </c>
      <c r="I11" s="29"/>
      <c r="J11" s="35" t="s">
        <v>11</v>
      </c>
      <c r="K11" s="36">
        <v>52131.906024094096</v>
      </c>
      <c r="L11" s="38">
        <v>56600.4801884681</v>
      </c>
      <c r="M11" s="38">
        <v>62800.186317014515</v>
      </c>
      <c r="N11" s="39">
        <v>67080.014155937984</v>
      </c>
      <c r="P11" s="35" t="s">
        <v>11</v>
      </c>
      <c r="Q11" s="36">
        <f t="shared" si="0"/>
        <v>108.72762810837594</v>
      </c>
      <c r="R11" s="38">
        <f t="shared" si="1"/>
        <v>104.83405176523229</v>
      </c>
      <c r="S11" s="38">
        <f t="shared" si="2"/>
        <v>264.92403933354217</v>
      </c>
      <c r="T11" s="39">
        <f t="shared" si="3"/>
        <v>1228.2063883293158</v>
      </c>
    </row>
    <row r="12" spans="1:20" ht="13.5" customHeight="1" x14ac:dyDescent="0.2">
      <c r="A12" s="30" t="s">
        <v>12</v>
      </c>
      <c r="B12" s="31">
        <v>7352685.1722499998</v>
      </c>
      <c r="C12" s="40">
        <v>7686731.9723500004</v>
      </c>
      <c r="D12" s="31">
        <f>D13+D19</f>
        <v>8084431.6332006939</v>
      </c>
      <c r="E12" s="33">
        <f>E13+E19</f>
        <v>8271355.2582183843</v>
      </c>
      <c r="F12" s="33">
        <f>F13+F19</f>
        <v>9332060.6049630959</v>
      </c>
      <c r="G12" s="33">
        <f>G13+G19</f>
        <v>11071470.918635506</v>
      </c>
      <c r="H12" s="32">
        <f>H13+H19</f>
        <v>11583727.202273356</v>
      </c>
      <c r="J12" s="30" t="s">
        <v>12</v>
      </c>
      <c r="K12" s="31">
        <v>8269600.6911161263</v>
      </c>
      <c r="L12" s="33">
        <v>9261110.4528235681</v>
      </c>
      <c r="M12" s="33">
        <v>10685897.753770098</v>
      </c>
      <c r="N12" s="32">
        <v>11084067.044470485</v>
      </c>
      <c r="P12" s="30" t="s">
        <v>12</v>
      </c>
      <c r="Q12" s="31">
        <f t="shared" si="0"/>
        <v>1754.5671022580937</v>
      </c>
      <c r="R12" s="33">
        <f t="shared" si="1"/>
        <v>70950.152139527723</v>
      </c>
      <c r="S12" s="33">
        <f t="shared" si="2"/>
        <v>385573.16486540809</v>
      </c>
      <c r="T12" s="32">
        <f t="shared" si="3"/>
        <v>499660.1578028705</v>
      </c>
    </row>
    <row r="13" spans="1:20" ht="13.5" customHeight="1" x14ac:dyDescent="0.2">
      <c r="A13" s="41" t="s">
        <v>13</v>
      </c>
      <c r="B13" s="42"/>
      <c r="C13" s="43"/>
      <c r="D13" s="42">
        <f>SUM(D14:D18)</f>
        <v>7118356.6828374099</v>
      </c>
      <c r="E13" s="44">
        <f>SUM(E14:E18)</f>
        <v>7304603.7972132042</v>
      </c>
      <c r="F13" s="44">
        <f>SUM(F14:F18)</f>
        <v>8263529.1932040881</v>
      </c>
      <c r="G13" s="44">
        <f>SUM(G14:G18)</f>
        <v>9837341.4009489566</v>
      </c>
      <c r="H13" s="45">
        <f>SUM(H14:H18)</f>
        <v>10328799.715007273</v>
      </c>
      <c r="J13" s="41" t="s">
        <v>13</v>
      </c>
      <c r="K13" s="42">
        <v>7304528.6877056556</v>
      </c>
      <c r="L13" s="44">
        <v>8202203.6440408174</v>
      </c>
      <c r="M13" s="44">
        <v>9496805.8168352656</v>
      </c>
      <c r="N13" s="45">
        <v>9885804.6932875421</v>
      </c>
      <c r="P13" s="41" t="s">
        <v>13</v>
      </c>
      <c r="Q13" s="42">
        <f t="shared" si="0"/>
        <v>75.109507548622787</v>
      </c>
      <c r="R13" s="44">
        <f t="shared" si="1"/>
        <v>61325.549163270742</v>
      </c>
      <c r="S13" s="44">
        <f t="shared" si="2"/>
        <v>340535.584113691</v>
      </c>
      <c r="T13" s="45">
        <f t="shared" si="3"/>
        <v>442995.02171973139</v>
      </c>
    </row>
    <row r="14" spans="1:20" ht="13.5" customHeight="1" x14ac:dyDescent="0.2">
      <c r="A14" s="46" t="s">
        <v>14</v>
      </c>
      <c r="B14" s="36"/>
      <c r="C14" s="47"/>
      <c r="D14" s="36">
        <v>6412922.2672290271</v>
      </c>
      <c r="E14" s="38">
        <v>6577188.2949350942</v>
      </c>
      <c r="F14" s="38">
        <v>7442582.7886319151</v>
      </c>
      <c r="G14" s="38">
        <v>8866706.1346894503</v>
      </c>
      <c r="H14" s="39">
        <v>9311283.7576652132</v>
      </c>
      <c r="I14" s="29"/>
      <c r="J14" s="46" t="s">
        <v>14</v>
      </c>
      <c r="K14" s="36">
        <v>6577630.7013553362</v>
      </c>
      <c r="L14" s="38">
        <v>7387686.0649284199</v>
      </c>
      <c r="M14" s="38">
        <v>8559374.100499602</v>
      </c>
      <c r="N14" s="39">
        <v>8911167.1146377642</v>
      </c>
      <c r="P14" s="46" t="s">
        <v>14</v>
      </c>
      <c r="Q14" s="36">
        <f t="shared" si="0"/>
        <v>-442.40642024204135</v>
      </c>
      <c r="R14" s="38">
        <f t="shared" si="1"/>
        <v>54896.723703495227</v>
      </c>
      <c r="S14" s="38">
        <f t="shared" si="2"/>
        <v>307332.03418984823</v>
      </c>
      <c r="T14" s="39">
        <f t="shared" si="3"/>
        <v>400116.64302744903</v>
      </c>
    </row>
    <row r="15" spans="1:20" ht="13.5" customHeight="1" x14ac:dyDescent="0.2">
      <c r="A15" s="46" t="s">
        <v>15</v>
      </c>
      <c r="B15" s="36"/>
      <c r="C15" s="47"/>
      <c r="D15" s="36">
        <v>90437.635835190013</v>
      </c>
      <c r="E15" s="38">
        <v>87549.165442775382</v>
      </c>
      <c r="F15" s="38">
        <v>93397.012090068078</v>
      </c>
      <c r="G15" s="38">
        <v>104802.07169853359</v>
      </c>
      <c r="H15" s="39">
        <v>103733.78523866738</v>
      </c>
      <c r="I15" s="29"/>
      <c r="J15" s="46" t="s">
        <v>15</v>
      </c>
      <c r="K15" s="36">
        <v>87551.580652455377</v>
      </c>
      <c r="L15" s="38">
        <v>92693.714799956098</v>
      </c>
      <c r="M15" s="38">
        <v>101165.201726816</v>
      </c>
      <c r="N15" s="39">
        <v>99281.232784924883</v>
      </c>
      <c r="P15" s="46" t="s">
        <v>15</v>
      </c>
      <c r="Q15" s="36">
        <f t="shared" si="0"/>
        <v>-2.4152096799953142</v>
      </c>
      <c r="R15" s="38">
        <f t="shared" si="1"/>
        <v>703.29729011197924</v>
      </c>
      <c r="S15" s="38">
        <f t="shared" si="2"/>
        <v>3636.8699717175914</v>
      </c>
      <c r="T15" s="39">
        <f t="shared" si="3"/>
        <v>4452.5524537424935</v>
      </c>
    </row>
    <row r="16" spans="1:20" ht="13.5" customHeight="1" x14ac:dyDescent="0.2">
      <c r="A16" s="46" t="s">
        <v>16</v>
      </c>
      <c r="B16" s="36"/>
      <c r="C16" s="47"/>
      <c r="D16" s="36">
        <v>549150.53356920928</v>
      </c>
      <c r="E16" s="38">
        <v>569559.60371857567</v>
      </c>
      <c r="F16" s="38">
        <v>646246.54937293695</v>
      </c>
      <c r="G16" s="38">
        <v>767665.76720852125</v>
      </c>
      <c r="H16" s="39">
        <v>808794.50572431844</v>
      </c>
      <c r="I16" s="29"/>
      <c r="J16" s="46" t="s">
        <v>16</v>
      </c>
      <c r="K16" s="36">
        <v>569163.2445049457</v>
      </c>
      <c r="L16" s="38">
        <v>641326.92362203181</v>
      </c>
      <c r="M16" s="38">
        <v>741716.28395257366</v>
      </c>
      <c r="N16" s="39">
        <v>775140.92269263649</v>
      </c>
      <c r="P16" s="46" t="s">
        <v>16</v>
      </c>
      <c r="Q16" s="36">
        <f t="shared" si="0"/>
        <v>396.35921362997033</v>
      </c>
      <c r="R16" s="38">
        <f t="shared" si="1"/>
        <v>4919.6257509051356</v>
      </c>
      <c r="S16" s="38">
        <f t="shared" si="2"/>
        <v>25949.483255947591</v>
      </c>
      <c r="T16" s="39">
        <f t="shared" si="3"/>
        <v>33653.583031681948</v>
      </c>
    </row>
    <row r="17" spans="1:20" ht="13.5" customHeight="1" x14ac:dyDescent="0.2">
      <c r="A17" s="46" t="s">
        <v>17</v>
      </c>
      <c r="B17" s="36"/>
      <c r="C17" s="47"/>
      <c r="D17" s="36">
        <v>64229.998062968851</v>
      </c>
      <c r="E17" s="38">
        <v>68819.324916277459</v>
      </c>
      <c r="F17" s="38">
        <v>79727.868176661257</v>
      </c>
      <c r="G17" s="38">
        <v>96421.476560146955</v>
      </c>
      <c r="H17" s="39">
        <v>103271.0137074618</v>
      </c>
      <c r="I17" s="29"/>
      <c r="J17" s="46" t="s">
        <v>17</v>
      </c>
      <c r="K17" s="36">
        <v>68696.788086815839</v>
      </c>
      <c r="L17" s="38">
        <v>78933.955434664356</v>
      </c>
      <c r="M17" s="38">
        <v>92863.298414473378</v>
      </c>
      <c r="N17" s="39">
        <v>98570.199661919833</v>
      </c>
      <c r="P17" s="46" t="s">
        <v>17</v>
      </c>
      <c r="Q17" s="36">
        <f t="shared" si="0"/>
        <v>122.53682946162007</v>
      </c>
      <c r="R17" s="38">
        <f t="shared" si="1"/>
        <v>793.91274199690088</v>
      </c>
      <c r="S17" s="38">
        <f t="shared" si="2"/>
        <v>3558.1781456735771</v>
      </c>
      <c r="T17" s="39">
        <f t="shared" si="3"/>
        <v>4700.8140455419634</v>
      </c>
    </row>
    <row r="18" spans="1:20" ht="13.5" customHeight="1" x14ac:dyDescent="0.2">
      <c r="A18" s="46" t="s">
        <v>18</v>
      </c>
      <c r="B18" s="36"/>
      <c r="C18" s="47"/>
      <c r="D18" s="36">
        <v>1616.2481410141052</v>
      </c>
      <c r="E18" s="38">
        <v>1487.4082004822367</v>
      </c>
      <c r="F18" s="38">
        <v>1574.9749325067844</v>
      </c>
      <c r="G18" s="38">
        <v>1745.9507923033666</v>
      </c>
      <c r="H18" s="39">
        <v>1716.652671612524</v>
      </c>
      <c r="I18" s="29"/>
      <c r="J18" s="46" t="s">
        <v>18</v>
      </c>
      <c r="K18" s="36">
        <v>1486.3731061025776</v>
      </c>
      <c r="L18" s="38">
        <v>1562.9852557456338</v>
      </c>
      <c r="M18" s="38">
        <v>1686.9322418014549</v>
      </c>
      <c r="N18" s="39">
        <v>1645.2235102967791</v>
      </c>
      <c r="P18" s="46" t="s">
        <v>18</v>
      </c>
      <c r="Q18" s="36">
        <f t="shared" si="0"/>
        <v>1.0350943796590855</v>
      </c>
      <c r="R18" s="38">
        <f t="shared" si="1"/>
        <v>11.989676761150577</v>
      </c>
      <c r="S18" s="38">
        <f t="shared" si="2"/>
        <v>59.018550501911704</v>
      </c>
      <c r="T18" s="39">
        <f t="shared" si="3"/>
        <v>71.429161315744977</v>
      </c>
    </row>
    <row r="19" spans="1:20" ht="13.5" customHeight="1" x14ac:dyDescent="0.2">
      <c r="A19" s="35" t="s">
        <v>19</v>
      </c>
      <c r="B19" s="36"/>
      <c r="C19" s="47"/>
      <c r="D19" s="42">
        <f>SUM(D20:D23)</f>
        <v>966074.95036328386</v>
      </c>
      <c r="E19" s="44">
        <f>SUM(E20:E23)</f>
        <v>966751.46100518003</v>
      </c>
      <c r="F19" s="44">
        <f>SUM(F20:F23)</f>
        <v>1068531.411759008</v>
      </c>
      <c r="G19" s="44">
        <f>SUM(G20:G23)</f>
        <v>1234129.5176865503</v>
      </c>
      <c r="H19" s="45">
        <f>SUM(H20:H23)</f>
        <v>1254927.4872660823</v>
      </c>
      <c r="I19" s="29"/>
      <c r="J19" s="35" t="s">
        <v>19</v>
      </c>
      <c r="K19" s="42">
        <v>965072.00341047102</v>
      </c>
      <c r="L19" s="44">
        <v>1058906.8087827514</v>
      </c>
      <c r="M19" s="44">
        <v>1189091.9369348323</v>
      </c>
      <c r="N19" s="45">
        <v>1198262.3511829425</v>
      </c>
      <c r="P19" s="35" t="s">
        <v>19</v>
      </c>
      <c r="Q19" s="42">
        <f t="shared" si="0"/>
        <v>1679.4575947090052</v>
      </c>
      <c r="R19" s="44">
        <f t="shared" si="1"/>
        <v>9624.6029762565158</v>
      </c>
      <c r="S19" s="44">
        <f t="shared" si="2"/>
        <v>45037.580751718022</v>
      </c>
      <c r="T19" s="45">
        <f t="shared" si="3"/>
        <v>56665.136083139805</v>
      </c>
    </row>
    <row r="20" spans="1:20" ht="13.5" customHeight="1" x14ac:dyDescent="0.2">
      <c r="A20" s="46" t="s">
        <v>20</v>
      </c>
      <c r="B20" s="36"/>
      <c r="C20" s="47"/>
      <c r="D20" s="36">
        <v>819864.85942741449</v>
      </c>
      <c r="E20" s="38">
        <v>823640.90453864157</v>
      </c>
      <c r="F20" s="38">
        <v>913879.57201056648</v>
      </c>
      <c r="G20" s="38">
        <v>1059589.7277573799</v>
      </c>
      <c r="H20" s="39">
        <v>1080652.4679798703</v>
      </c>
      <c r="I20" s="29"/>
      <c r="J20" s="46" t="s">
        <v>20</v>
      </c>
      <c r="K20" s="36">
        <v>822077.53311151301</v>
      </c>
      <c r="L20" s="38">
        <v>905470.83906226989</v>
      </c>
      <c r="M20" s="38">
        <v>1020509.4246070844</v>
      </c>
      <c r="N20" s="39">
        <v>1031310.4447816059</v>
      </c>
      <c r="P20" s="46" t="s">
        <v>20</v>
      </c>
      <c r="Q20" s="36">
        <f t="shared" si="0"/>
        <v>1563.3714271285571</v>
      </c>
      <c r="R20" s="38">
        <f t="shared" si="1"/>
        <v>8408.732948296587</v>
      </c>
      <c r="S20" s="38">
        <f t="shared" si="2"/>
        <v>39080.303150295513</v>
      </c>
      <c r="T20" s="39">
        <f t="shared" si="3"/>
        <v>49342.023198264418</v>
      </c>
    </row>
    <row r="21" spans="1:20" ht="13.5" customHeight="1" x14ac:dyDescent="0.2">
      <c r="A21" s="46" t="s">
        <v>16</v>
      </c>
      <c r="B21" s="36"/>
      <c r="C21" s="47"/>
      <c r="D21" s="36">
        <v>94635.732798657147</v>
      </c>
      <c r="E21" s="38">
        <v>93135.923581482886</v>
      </c>
      <c r="F21" s="38">
        <v>100026.33133293527</v>
      </c>
      <c r="G21" s="38">
        <v>112158.95151144081</v>
      </c>
      <c r="H21" s="39">
        <v>111203.19012879283</v>
      </c>
      <c r="I21" s="29"/>
      <c r="J21" s="46" t="s">
        <v>16</v>
      </c>
      <c r="K21" s="36">
        <v>93071.109853138318</v>
      </c>
      <c r="L21" s="38">
        <v>99264.869448347163</v>
      </c>
      <c r="M21" s="38">
        <v>108367.63117572472</v>
      </c>
      <c r="N21" s="39">
        <v>106576.07438319841</v>
      </c>
      <c r="P21" s="46" t="s">
        <v>16</v>
      </c>
      <c r="Q21" s="36">
        <f t="shared" si="0"/>
        <v>64.813728344568517</v>
      </c>
      <c r="R21" s="38">
        <f t="shared" si="1"/>
        <v>761.46188458810502</v>
      </c>
      <c r="S21" s="38">
        <f t="shared" si="2"/>
        <v>3791.3203357160965</v>
      </c>
      <c r="T21" s="39">
        <f t="shared" si="3"/>
        <v>4627.1157455944194</v>
      </c>
    </row>
    <row r="22" spans="1:20" ht="13.5" customHeight="1" x14ac:dyDescent="0.2">
      <c r="A22" s="46" t="s">
        <v>17</v>
      </c>
      <c r="B22" s="36"/>
      <c r="C22" s="47"/>
      <c r="D22" s="36">
        <v>15150.259114095899</v>
      </c>
      <c r="E22" s="38">
        <v>15207.486299977496</v>
      </c>
      <c r="F22" s="38">
        <v>16444.543763046331</v>
      </c>
      <c r="G22" s="38">
        <v>18485.663568393054</v>
      </c>
      <c r="H22" s="39">
        <v>18315.263123409699</v>
      </c>
      <c r="I22" s="29"/>
      <c r="J22" s="46" t="s">
        <v>17</v>
      </c>
      <c r="K22" s="36">
        <v>15180.408481972927</v>
      </c>
      <c r="L22" s="38">
        <v>16280.79257881951</v>
      </c>
      <c r="M22" s="38">
        <v>17803.499319681305</v>
      </c>
      <c r="N22" s="39">
        <v>17481.566977246082</v>
      </c>
      <c r="P22" s="46" t="s">
        <v>17</v>
      </c>
      <c r="Q22" s="36">
        <f t="shared" si="0"/>
        <v>27.077818004569053</v>
      </c>
      <c r="R22" s="38">
        <f t="shared" si="1"/>
        <v>163.75118422682135</v>
      </c>
      <c r="S22" s="38">
        <f t="shared" si="2"/>
        <v>682.16424871174968</v>
      </c>
      <c r="T22" s="39">
        <f t="shared" si="3"/>
        <v>833.6961461636165</v>
      </c>
    </row>
    <row r="23" spans="1:20" ht="13.5" customHeight="1" x14ac:dyDescent="0.2">
      <c r="A23" s="46" t="s">
        <v>18</v>
      </c>
      <c r="B23" s="36"/>
      <c r="C23" s="47"/>
      <c r="D23" s="36">
        <v>36424.09902311625</v>
      </c>
      <c r="E23" s="38">
        <v>34767.146585078051</v>
      </c>
      <c r="F23" s="38">
        <v>38180.964652459756</v>
      </c>
      <c r="G23" s="38">
        <v>43895.174849336501</v>
      </c>
      <c r="H23" s="39">
        <v>44756.566034009622</v>
      </c>
      <c r="I23" s="29"/>
      <c r="J23" s="46" t="s">
        <v>18</v>
      </c>
      <c r="K23" s="36">
        <v>34742.951963846761</v>
      </c>
      <c r="L23" s="38">
        <v>37890.307693314826</v>
      </c>
      <c r="M23" s="38">
        <v>42411.381832341969</v>
      </c>
      <c r="N23" s="39">
        <v>42894.265040891973</v>
      </c>
      <c r="P23" s="46" t="s">
        <v>18</v>
      </c>
      <c r="Q23" s="36">
        <f t="shared" si="0"/>
        <v>24.194621231290512</v>
      </c>
      <c r="R23" s="38">
        <f t="shared" si="1"/>
        <v>290.65695914492971</v>
      </c>
      <c r="S23" s="38">
        <f t="shared" si="2"/>
        <v>1483.7930169945321</v>
      </c>
      <c r="T23" s="39">
        <f t="shared" si="3"/>
        <v>1862.3009931176493</v>
      </c>
    </row>
    <row r="24" spans="1:20" ht="13.5" customHeight="1" thickBot="1" x14ac:dyDescent="0.25">
      <c r="A24" s="30" t="s">
        <v>21</v>
      </c>
      <c r="B24" s="48">
        <v>214073.33672999998</v>
      </c>
      <c r="C24" s="49">
        <v>329093.83494999999</v>
      </c>
      <c r="D24" s="50">
        <v>290201.79819999996</v>
      </c>
      <c r="E24" s="51">
        <v>235501.54533945213</v>
      </c>
      <c r="F24" s="51">
        <v>264105.45527827844</v>
      </c>
      <c r="G24" s="51">
        <v>272039.57401485747</v>
      </c>
      <c r="H24" s="52">
        <v>277433.0774591259</v>
      </c>
      <c r="I24" s="29"/>
      <c r="J24" s="30" t="s">
        <v>21</v>
      </c>
      <c r="K24" s="50">
        <v>249708.97108709434</v>
      </c>
      <c r="L24" s="51">
        <v>272042.88812006655</v>
      </c>
      <c r="M24" s="51">
        <v>277176.34894769324</v>
      </c>
      <c r="N24" s="52">
        <v>280762.49977309245</v>
      </c>
      <c r="P24" s="30" t="s">
        <v>21</v>
      </c>
      <c r="Q24" s="50">
        <f t="shared" si="0"/>
        <v>-14207.425747642206</v>
      </c>
      <c r="R24" s="51">
        <f t="shared" si="1"/>
        <v>-7937.4328417881043</v>
      </c>
      <c r="S24" s="51">
        <f t="shared" si="2"/>
        <v>-5136.774932835775</v>
      </c>
      <c r="T24" s="52">
        <f t="shared" si="3"/>
        <v>-3329.4223139665555</v>
      </c>
    </row>
    <row r="25" spans="1:20" ht="14.25" customHeight="1" thickBot="1" x14ac:dyDescent="0.25">
      <c r="A25" s="53" t="s">
        <v>22</v>
      </c>
      <c r="B25" s="54">
        <f t="shared" ref="B25:H25" si="4">B6+B12+B24</f>
        <v>8326418.7109399997</v>
      </c>
      <c r="C25" s="55">
        <f t="shared" si="4"/>
        <v>9059214.8800600003</v>
      </c>
      <c r="D25" s="56">
        <f t="shared" si="4"/>
        <v>9494508.687020693</v>
      </c>
      <c r="E25" s="57">
        <f t="shared" si="4"/>
        <v>9542807.360016454</v>
      </c>
      <c r="F25" s="57">
        <f t="shared" si="4"/>
        <v>10736902.896077983</v>
      </c>
      <c r="G25" s="57">
        <f t="shared" si="4"/>
        <v>12663737.501396189</v>
      </c>
      <c r="H25" s="55">
        <f t="shared" si="4"/>
        <v>13336140.627194181</v>
      </c>
      <c r="I25" s="29"/>
      <c r="J25" s="53" t="s">
        <v>22</v>
      </c>
      <c r="K25" s="54">
        <v>9554570.1199681759</v>
      </c>
      <c r="L25" s="57">
        <v>10677836.540598663</v>
      </c>
      <c r="M25" s="57">
        <v>12284513.178258613</v>
      </c>
      <c r="N25" s="55">
        <v>12812357.460241141</v>
      </c>
      <c r="P25" s="53" t="s">
        <v>22</v>
      </c>
      <c r="Q25" s="54">
        <f t="shared" si="0"/>
        <v>-11762.759951721877</v>
      </c>
      <c r="R25" s="57">
        <f t="shared" si="1"/>
        <v>59066.355479320511</v>
      </c>
      <c r="S25" s="57">
        <f t="shared" si="2"/>
        <v>379224.32313757576</v>
      </c>
      <c r="T25" s="55">
        <f t="shared" si="3"/>
        <v>523783.16695304029</v>
      </c>
    </row>
    <row r="26" spans="1:20" ht="13.5" customHeight="1" thickBot="1" x14ac:dyDescent="0.25">
      <c r="A26" s="58" t="s">
        <v>23</v>
      </c>
      <c r="B26" s="59">
        <f t="shared" ref="B26:H26" si="5">B25</f>
        <v>8326418.7109399997</v>
      </c>
      <c r="C26" s="60">
        <f t="shared" si="5"/>
        <v>9059214.8800600003</v>
      </c>
      <c r="D26" s="61">
        <f t="shared" si="5"/>
        <v>9494508.687020693</v>
      </c>
      <c r="E26" s="62">
        <f t="shared" si="5"/>
        <v>9542807.360016454</v>
      </c>
      <c r="F26" s="62">
        <f t="shared" si="5"/>
        <v>10736902.896077983</v>
      </c>
      <c r="G26" s="63">
        <f t="shared" si="5"/>
        <v>12663737.501396189</v>
      </c>
      <c r="H26" s="64">
        <f t="shared" si="5"/>
        <v>13336140.627194181</v>
      </c>
      <c r="J26" s="58" t="s">
        <v>23</v>
      </c>
      <c r="K26" s="61">
        <v>9554570.1199681759</v>
      </c>
      <c r="L26" s="62">
        <v>10677836.540598663</v>
      </c>
      <c r="M26" s="63">
        <v>12284513.178258613</v>
      </c>
      <c r="N26" s="64">
        <v>12812357.460241141</v>
      </c>
      <c r="P26" s="58" t="s">
        <v>23</v>
      </c>
      <c r="Q26" s="61">
        <f t="shared" si="0"/>
        <v>-11762.759951721877</v>
      </c>
      <c r="R26" s="62">
        <f t="shared" si="1"/>
        <v>59066.355479320511</v>
      </c>
      <c r="S26" s="63">
        <f t="shared" si="2"/>
        <v>379224.32313757576</v>
      </c>
      <c r="T26" s="64">
        <f t="shared" si="3"/>
        <v>523783.16695304029</v>
      </c>
    </row>
    <row r="27" spans="1:20" ht="13.5" customHeight="1" x14ac:dyDescent="0.2">
      <c r="A27" s="1"/>
      <c r="B27" s="65"/>
      <c r="C27" s="65"/>
      <c r="D27" s="65"/>
      <c r="E27" s="65"/>
      <c r="F27" s="65"/>
      <c r="G27" s="65"/>
      <c r="J27" s="1"/>
      <c r="K27" s="65"/>
      <c r="L27" s="65"/>
      <c r="M27" s="65"/>
      <c r="P27" s="1"/>
      <c r="Q27" s="65"/>
      <c r="R27" s="65"/>
      <c r="S27" s="65"/>
    </row>
    <row r="28" spans="1:20" ht="13.5" customHeight="1" x14ac:dyDescent="0.2">
      <c r="A28" s="66"/>
      <c r="B28" s="65"/>
      <c r="C28" s="65"/>
      <c r="D28" s="65"/>
      <c r="E28" s="65"/>
      <c r="F28" s="65"/>
      <c r="G28" s="65"/>
      <c r="J28" s="66"/>
      <c r="K28" s="65"/>
      <c r="L28" s="65"/>
      <c r="M28" s="65"/>
      <c r="P28" s="66"/>
      <c r="Q28" s="65"/>
      <c r="R28" s="65"/>
      <c r="S28" s="65"/>
    </row>
    <row r="29" spans="1:20" ht="13.5" customHeight="1" x14ac:dyDescent="0.2">
      <c r="A29" s="66"/>
      <c r="B29" s="65"/>
      <c r="C29" s="65"/>
      <c r="D29" s="65"/>
      <c r="E29" s="65"/>
      <c r="F29" s="65"/>
      <c r="G29" s="65"/>
      <c r="J29" s="66"/>
      <c r="K29" s="65"/>
      <c r="L29" s="65"/>
      <c r="M29" s="65"/>
      <c r="P29" s="66"/>
      <c r="Q29" s="65"/>
      <c r="R29" s="65"/>
      <c r="S29" s="65"/>
    </row>
    <row r="30" spans="1:20" ht="13.5" customHeight="1" x14ac:dyDescent="0.2">
      <c r="A30" s="1"/>
      <c r="B30" s="65"/>
      <c r="C30" s="65"/>
      <c r="D30" s="65"/>
      <c r="E30" s="65"/>
      <c r="F30" s="65"/>
      <c r="G30" s="65"/>
      <c r="J30" s="1"/>
      <c r="K30" s="65"/>
      <c r="L30" s="65"/>
      <c r="M30" s="65"/>
      <c r="P30" s="1"/>
      <c r="Q30" s="65"/>
      <c r="R30" s="65"/>
      <c r="S30" s="65"/>
    </row>
    <row r="31" spans="1:20" ht="13.5" customHeight="1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P31" s="1"/>
      <c r="Q31" s="1"/>
      <c r="R31" s="1"/>
      <c r="S31" s="1"/>
    </row>
    <row r="32" spans="1:20" ht="13.5" customHeight="1" x14ac:dyDescent="0.2">
      <c r="A32" s="1"/>
      <c r="B32" s="65"/>
      <c r="C32" s="65"/>
      <c r="D32" s="65"/>
      <c r="E32" s="65"/>
      <c r="F32" s="65"/>
      <c r="G32" s="65"/>
      <c r="J32" s="1"/>
      <c r="K32" s="65"/>
      <c r="L32" s="65"/>
      <c r="M32" s="65"/>
      <c r="P32" s="1"/>
      <c r="Q32" s="65"/>
      <c r="R32" s="65"/>
      <c r="S32" s="65"/>
    </row>
    <row r="33" spans="1:19" ht="13.5" customHeight="1" x14ac:dyDescent="0.2">
      <c r="A33" s="1"/>
      <c r="B33" s="65"/>
      <c r="C33" s="65"/>
      <c r="D33" s="65"/>
      <c r="E33" s="65"/>
      <c r="F33" s="65"/>
      <c r="G33" s="65"/>
      <c r="J33" s="1"/>
      <c r="K33" s="65"/>
      <c r="L33" s="65"/>
      <c r="M33" s="65"/>
      <c r="P33" s="1"/>
      <c r="Q33" s="65"/>
      <c r="R33" s="65"/>
      <c r="S33" s="65"/>
    </row>
    <row r="34" spans="1:19" ht="13.5" customHeight="1" x14ac:dyDescent="0.2">
      <c r="A34" s="1"/>
      <c r="B34" s="65"/>
      <c r="C34" s="65"/>
      <c r="D34" s="65"/>
      <c r="E34" s="65"/>
      <c r="F34" s="65"/>
      <c r="G34" s="65"/>
      <c r="J34" s="1"/>
      <c r="K34" s="65"/>
      <c r="L34" s="65"/>
      <c r="M34" s="65"/>
      <c r="P34" s="1"/>
      <c r="Q34" s="65"/>
      <c r="R34" s="65"/>
      <c r="S34" s="65"/>
    </row>
    <row r="35" spans="1:19" ht="13.5" customHeight="1" x14ac:dyDescent="0.2">
      <c r="A35" s="1"/>
      <c r="B35" s="65"/>
      <c r="C35" s="65"/>
      <c r="D35" s="65"/>
      <c r="E35" s="65"/>
      <c r="F35" s="65"/>
      <c r="G35" s="65"/>
      <c r="J35" s="1"/>
      <c r="K35" s="65"/>
      <c r="L35" s="65"/>
      <c r="M35" s="65"/>
      <c r="P35" s="1"/>
      <c r="Q35" s="65"/>
      <c r="R35" s="65"/>
      <c r="S35" s="65"/>
    </row>
    <row r="36" spans="1:19" ht="13.5" customHeight="1" x14ac:dyDescent="0.2">
      <c r="A36" s="1"/>
      <c r="B36" s="65"/>
      <c r="C36" s="65"/>
      <c r="D36" s="65"/>
      <c r="E36" s="65"/>
      <c r="F36" s="65"/>
      <c r="G36" s="65"/>
      <c r="J36" s="1"/>
      <c r="K36" s="65"/>
      <c r="L36" s="65"/>
      <c r="M36" s="65"/>
      <c r="P36" s="1"/>
      <c r="Q36" s="65"/>
      <c r="R36" s="65"/>
      <c r="S36" s="65"/>
    </row>
    <row r="37" spans="1:19" ht="13.5" customHeight="1" x14ac:dyDescent="0.2">
      <c r="A37" s="1"/>
      <c r="B37" s="65"/>
      <c r="C37" s="65"/>
      <c r="D37" s="65"/>
      <c r="E37" s="65"/>
      <c r="F37" s="65"/>
      <c r="G37" s="65"/>
      <c r="J37" s="1"/>
      <c r="K37" s="65"/>
      <c r="L37" s="65"/>
      <c r="M37" s="65"/>
      <c r="P37" s="1"/>
      <c r="Q37" s="65"/>
      <c r="R37" s="65"/>
      <c r="S37" s="65"/>
    </row>
    <row r="38" spans="1:19" ht="13.5" customHeight="1" x14ac:dyDescent="0.2">
      <c r="A38" s="1"/>
      <c r="B38" s="65"/>
      <c r="C38" s="65"/>
      <c r="D38" s="65"/>
      <c r="E38" s="65"/>
      <c r="F38" s="65"/>
      <c r="G38" s="65"/>
      <c r="J38" s="1"/>
      <c r="K38" s="65"/>
      <c r="L38" s="65"/>
      <c r="M38" s="65"/>
      <c r="P38" s="1"/>
      <c r="Q38" s="65"/>
      <c r="R38" s="65"/>
      <c r="S38" s="65"/>
    </row>
    <row r="39" spans="1:19" ht="13.5" customHeight="1" x14ac:dyDescent="0.2">
      <c r="A39" s="1"/>
      <c r="B39" s="65"/>
      <c r="C39" s="65"/>
      <c r="D39" s="65"/>
      <c r="E39" s="65"/>
      <c r="F39" s="65"/>
      <c r="G39" s="65"/>
      <c r="J39" s="1"/>
      <c r="K39" s="65"/>
      <c r="L39" s="65"/>
      <c r="M39" s="65"/>
      <c r="P39" s="1"/>
      <c r="Q39" s="65"/>
      <c r="R39" s="65"/>
      <c r="S39" s="65"/>
    </row>
    <row r="40" spans="1:19" ht="13.5" customHeight="1" x14ac:dyDescent="0.2">
      <c r="A40" s="1"/>
      <c r="B40" s="65"/>
      <c r="C40" s="65"/>
      <c r="D40" s="65"/>
      <c r="E40" s="65"/>
      <c r="F40" s="65"/>
      <c r="G40" s="65"/>
      <c r="J40" s="1"/>
      <c r="K40" s="65"/>
      <c r="L40" s="65"/>
      <c r="M40" s="65"/>
      <c r="P40" s="1"/>
      <c r="Q40" s="65"/>
      <c r="R40" s="65"/>
      <c r="S40" s="65"/>
    </row>
    <row r="41" spans="1:19" ht="13.5" customHeight="1" x14ac:dyDescent="0.2">
      <c r="A41" s="1"/>
      <c r="B41" s="65"/>
      <c r="C41" s="65"/>
      <c r="D41" s="65"/>
      <c r="E41" s="65"/>
      <c r="F41" s="65"/>
      <c r="G41" s="65"/>
      <c r="J41" s="1"/>
      <c r="K41" s="65"/>
      <c r="L41" s="65"/>
      <c r="M41" s="65"/>
      <c r="P41" s="1"/>
      <c r="Q41" s="65"/>
      <c r="R41" s="65"/>
      <c r="S41" s="65"/>
    </row>
    <row r="42" spans="1:19" ht="13.5" customHeight="1" x14ac:dyDescent="0.2">
      <c r="A42" s="1"/>
      <c r="B42" s="65"/>
      <c r="C42" s="65"/>
      <c r="D42" s="65"/>
      <c r="E42" s="65"/>
      <c r="F42" s="65"/>
      <c r="G42" s="65"/>
      <c r="J42" s="1"/>
      <c r="K42" s="65"/>
      <c r="L42" s="65"/>
      <c r="M42" s="65"/>
      <c r="P42" s="1"/>
      <c r="Q42" s="65"/>
      <c r="R42" s="65"/>
      <c r="S42" s="65"/>
    </row>
    <row r="43" spans="1:19" ht="13.5" customHeight="1" x14ac:dyDescent="0.2">
      <c r="A43" s="1"/>
      <c r="B43" s="65"/>
      <c r="C43" s="65"/>
      <c r="D43" s="65"/>
      <c r="E43" s="65"/>
      <c r="F43" s="65"/>
      <c r="G43" s="65"/>
      <c r="J43" s="1"/>
      <c r="K43" s="65"/>
      <c r="L43" s="65"/>
      <c r="M43" s="65"/>
      <c r="P43" s="1"/>
      <c r="Q43" s="65"/>
      <c r="R43" s="65"/>
      <c r="S43" s="65"/>
    </row>
    <row r="44" spans="1:19" ht="13.5" customHeight="1" x14ac:dyDescent="0.2">
      <c r="A44" s="1"/>
      <c r="B44" s="65"/>
      <c r="C44" s="65"/>
      <c r="D44" s="65"/>
      <c r="E44" s="65"/>
      <c r="F44" s="65"/>
      <c r="G44" s="65"/>
      <c r="J44" s="1"/>
      <c r="K44" s="65"/>
      <c r="L44" s="65"/>
      <c r="M44" s="65"/>
      <c r="P44" s="1"/>
      <c r="Q44" s="65"/>
      <c r="R44" s="65"/>
      <c r="S44" s="65"/>
    </row>
    <row r="45" spans="1:19" ht="13.5" customHeight="1" x14ac:dyDescent="0.2">
      <c r="A45" s="1"/>
      <c r="B45" s="65"/>
      <c r="C45" s="65"/>
      <c r="D45" s="65"/>
      <c r="E45" s="65"/>
      <c r="F45" s="65"/>
      <c r="G45" s="65"/>
      <c r="J45" s="1"/>
      <c r="K45" s="65"/>
      <c r="L45" s="65"/>
      <c r="M45" s="65"/>
      <c r="P45" s="1"/>
      <c r="Q45" s="65"/>
      <c r="R45" s="65"/>
      <c r="S45" s="65"/>
    </row>
    <row r="46" spans="1:19" ht="13.5" customHeight="1" x14ac:dyDescent="0.2">
      <c r="A46" s="1"/>
      <c r="B46" s="65"/>
      <c r="C46" s="65"/>
      <c r="D46" s="65"/>
      <c r="E46" s="65"/>
      <c r="F46" s="65"/>
      <c r="G46" s="65"/>
      <c r="J46" s="1"/>
      <c r="K46" s="65"/>
      <c r="L46" s="65"/>
      <c r="M46" s="65"/>
      <c r="P46" s="1"/>
      <c r="Q46" s="65"/>
      <c r="R46" s="65"/>
      <c r="S46" s="65"/>
    </row>
    <row r="47" spans="1:19" ht="13.5" customHeight="1" x14ac:dyDescent="0.2">
      <c r="A47" s="1"/>
      <c r="B47" s="65"/>
      <c r="C47" s="65"/>
      <c r="D47" s="65"/>
      <c r="E47" s="65"/>
      <c r="F47" s="65"/>
      <c r="G47" s="65"/>
      <c r="J47" s="1"/>
      <c r="K47" s="65"/>
      <c r="L47" s="65"/>
      <c r="M47" s="65"/>
      <c r="P47" s="1"/>
      <c r="Q47" s="65"/>
      <c r="R47" s="65"/>
      <c r="S47" s="65"/>
    </row>
    <row r="48" spans="1:19" ht="13.5" customHeight="1" x14ac:dyDescent="0.2">
      <c r="A48" s="1"/>
      <c r="B48" s="65"/>
      <c r="C48" s="65"/>
      <c r="D48" s="65"/>
      <c r="E48" s="65"/>
      <c r="F48" s="65"/>
      <c r="G48" s="65"/>
      <c r="J48" s="1"/>
      <c r="K48" s="65"/>
      <c r="L48" s="65"/>
      <c r="M48" s="65"/>
      <c r="P48" s="1"/>
      <c r="Q48" s="65"/>
      <c r="R48" s="65"/>
      <c r="S48" s="65"/>
    </row>
    <row r="49" spans="1:19" ht="13.5" customHeight="1" x14ac:dyDescent="0.2">
      <c r="A49" s="1"/>
      <c r="B49" s="65"/>
      <c r="C49" s="65"/>
      <c r="D49" s="65"/>
      <c r="E49" s="65"/>
      <c r="F49" s="65"/>
      <c r="G49" s="65"/>
      <c r="J49" s="1"/>
      <c r="K49" s="65"/>
      <c r="L49" s="65"/>
      <c r="M49" s="65"/>
      <c r="P49" s="1"/>
      <c r="Q49" s="65"/>
      <c r="R49" s="65"/>
      <c r="S49" s="65"/>
    </row>
    <row r="50" spans="1:19" ht="13.5" customHeight="1" x14ac:dyDescent="0.2">
      <c r="A50" s="1"/>
      <c r="B50" s="65"/>
      <c r="C50" s="65"/>
      <c r="D50" s="65"/>
      <c r="E50" s="65"/>
      <c r="F50" s="65"/>
      <c r="G50" s="65"/>
      <c r="J50" s="1"/>
      <c r="K50" s="65"/>
      <c r="L50" s="65"/>
      <c r="M50" s="65"/>
      <c r="P50" s="1"/>
      <c r="Q50" s="65"/>
      <c r="R50" s="65"/>
      <c r="S50" s="65"/>
    </row>
    <row r="51" spans="1:19" ht="13.5" customHeight="1" x14ac:dyDescent="0.2">
      <c r="A51" s="1"/>
      <c r="B51" s="65"/>
      <c r="C51" s="65"/>
      <c r="D51" s="65"/>
      <c r="E51" s="65"/>
      <c r="F51" s="65"/>
      <c r="G51" s="65"/>
      <c r="J51" s="1"/>
      <c r="K51" s="65"/>
      <c r="L51" s="65"/>
      <c r="M51" s="65"/>
      <c r="P51" s="1"/>
      <c r="Q51" s="65"/>
      <c r="R51" s="65"/>
      <c r="S51" s="65"/>
    </row>
    <row r="52" spans="1:19" ht="13.5" customHeight="1" x14ac:dyDescent="0.2">
      <c r="A52" s="1"/>
      <c r="B52" s="65"/>
      <c r="C52" s="65"/>
      <c r="D52" s="65"/>
      <c r="E52" s="65"/>
      <c r="F52" s="65"/>
      <c r="G52" s="65"/>
      <c r="J52" s="1"/>
      <c r="K52" s="65"/>
      <c r="L52" s="65"/>
      <c r="M52" s="65"/>
      <c r="P52" s="1"/>
      <c r="Q52" s="65"/>
      <c r="R52" s="65"/>
      <c r="S52" s="65"/>
    </row>
    <row r="53" spans="1:19" ht="13.5" customHeight="1" x14ac:dyDescent="0.2">
      <c r="A53" s="1"/>
      <c r="B53" s="65"/>
      <c r="C53" s="65"/>
      <c r="D53" s="65"/>
      <c r="E53" s="65"/>
      <c r="F53" s="65"/>
      <c r="G53" s="65"/>
      <c r="J53" s="1"/>
      <c r="K53" s="65"/>
      <c r="L53" s="65"/>
      <c r="M53" s="65"/>
      <c r="P53" s="1"/>
      <c r="Q53" s="65"/>
      <c r="R53" s="65"/>
      <c r="S53" s="65"/>
    </row>
    <row r="54" spans="1:19" ht="13.5" customHeight="1" x14ac:dyDescent="0.2">
      <c r="A54" s="1"/>
      <c r="B54" s="65"/>
      <c r="C54" s="65"/>
      <c r="D54" s="65"/>
      <c r="E54" s="65"/>
      <c r="F54" s="65"/>
      <c r="G54" s="65"/>
      <c r="J54" s="1"/>
      <c r="K54" s="65"/>
      <c r="L54" s="65"/>
      <c r="M54" s="65"/>
      <c r="P54" s="1"/>
      <c r="Q54" s="65"/>
      <c r="R54" s="65"/>
      <c r="S54" s="65"/>
    </row>
    <row r="55" spans="1:19" ht="13.5" customHeight="1" x14ac:dyDescent="0.2">
      <c r="A55" s="1"/>
      <c r="B55" s="65"/>
      <c r="C55" s="65"/>
      <c r="D55" s="65"/>
      <c r="E55" s="65"/>
      <c r="F55" s="65"/>
      <c r="G55" s="65"/>
      <c r="J55" s="1"/>
      <c r="K55" s="65"/>
      <c r="L55" s="65"/>
      <c r="M55" s="65"/>
      <c r="P55" s="1"/>
      <c r="Q55" s="65"/>
      <c r="R55" s="65"/>
      <c r="S55" s="65"/>
    </row>
    <row r="56" spans="1:19" ht="13.5" customHeight="1" x14ac:dyDescent="0.2">
      <c r="A56" s="1"/>
      <c r="B56" s="65"/>
      <c r="C56" s="65"/>
      <c r="D56" s="65"/>
      <c r="E56" s="65"/>
      <c r="F56" s="65"/>
      <c r="G56" s="65"/>
      <c r="J56" s="1"/>
      <c r="K56" s="65"/>
      <c r="L56" s="65"/>
      <c r="M56" s="65"/>
      <c r="P56" s="1"/>
      <c r="Q56" s="65"/>
      <c r="R56" s="65"/>
      <c r="S56" s="65"/>
    </row>
    <row r="57" spans="1:19" ht="13.5" customHeight="1" x14ac:dyDescent="0.2">
      <c r="A57" s="1"/>
      <c r="B57" s="65"/>
      <c r="C57" s="65"/>
      <c r="D57" s="65"/>
      <c r="E57" s="65"/>
      <c r="F57" s="65"/>
      <c r="G57" s="65"/>
      <c r="J57" s="1"/>
      <c r="K57" s="65"/>
      <c r="L57" s="65"/>
      <c r="M57" s="65"/>
      <c r="P57" s="1"/>
      <c r="Q57" s="65"/>
      <c r="R57" s="65"/>
      <c r="S57" s="65"/>
    </row>
    <row r="58" spans="1:19" ht="13.5" customHeight="1" x14ac:dyDescent="0.2">
      <c r="A58" s="1"/>
      <c r="B58" s="65"/>
      <c r="C58" s="65"/>
      <c r="D58" s="65"/>
      <c r="E58" s="65"/>
      <c r="F58" s="65"/>
      <c r="G58" s="65"/>
      <c r="J58" s="1"/>
      <c r="K58" s="65"/>
      <c r="L58" s="65"/>
      <c r="M58" s="65"/>
      <c r="P58" s="1"/>
      <c r="Q58" s="65"/>
      <c r="R58" s="65"/>
      <c r="S58" s="65"/>
    </row>
    <row r="59" spans="1:19" ht="13.5" customHeight="1" x14ac:dyDescent="0.2">
      <c r="A59" s="1"/>
      <c r="B59" s="65"/>
      <c r="C59" s="65"/>
      <c r="D59" s="65"/>
      <c r="E59" s="65"/>
      <c r="F59" s="65"/>
      <c r="G59" s="65"/>
      <c r="J59" s="1"/>
      <c r="K59" s="65"/>
      <c r="L59" s="65"/>
      <c r="M59" s="65"/>
      <c r="P59" s="1"/>
      <c r="Q59" s="65"/>
      <c r="R59" s="65"/>
      <c r="S59" s="65"/>
    </row>
    <row r="60" spans="1:19" ht="13.5" customHeight="1" x14ac:dyDescent="0.2">
      <c r="A60" s="1"/>
      <c r="B60" s="65"/>
      <c r="C60" s="65"/>
      <c r="D60" s="65"/>
      <c r="E60" s="65"/>
      <c r="F60" s="65"/>
      <c r="G60" s="65"/>
      <c r="J60" s="1"/>
      <c r="K60" s="65"/>
      <c r="L60" s="65"/>
      <c r="M60" s="65"/>
      <c r="P60" s="1"/>
      <c r="Q60" s="65"/>
      <c r="R60" s="65"/>
      <c r="S60" s="65"/>
    </row>
    <row r="61" spans="1:19" ht="13.5" customHeight="1" x14ac:dyDescent="0.2">
      <c r="A61" s="1"/>
      <c r="B61" s="65"/>
      <c r="C61" s="65"/>
      <c r="D61" s="65"/>
      <c r="E61" s="65"/>
      <c r="F61" s="65"/>
      <c r="G61" s="65"/>
      <c r="J61" s="1"/>
      <c r="K61" s="65"/>
      <c r="L61" s="65"/>
      <c r="M61" s="65"/>
      <c r="P61" s="1"/>
      <c r="Q61" s="65"/>
      <c r="R61" s="65"/>
      <c r="S61" s="65"/>
    </row>
    <row r="62" spans="1:19" ht="13.5" customHeight="1" x14ac:dyDescent="0.2">
      <c r="A62" s="1"/>
      <c r="B62" s="65"/>
      <c r="C62" s="65"/>
      <c r="D62" s="65"/>
      <c r="E62" s="65"/>
      <c r="F62" s="65"/>
      <c r="G62" s="65"/>
      <c r="J62" s="1"/>
      <c r="K62" s="65"/>
      <c r="L62" s="65"/>
      <c r="M62" s="65"/>
      <c r="P62" s="1"/>
      <c r="Q62" s="65"/>
      <c r="R62" s="65"/>
      <c r="S62" s="65"/>
    </row>
    <row r="63" spans="1:19" ht="13.5" customHeight="1" x14ac:dyDescent="0.2">
      <c r="A63" s="1"/>
      <c r="B63" s="65"/>
      <c r="C63" s="65"/>
      <c r="D63" s="65"/>
      <c r="E63" s="65"/>
      <c r="F63" s="65"/>
      <c r="G63" s="65"/>
      <c r="J63" s="1"/>
      <c r="K63" s="65"/>
      <c r="L63" s="65"/>
      <c r="M63" s="65"/>
      <c r="P63" s="1"/>
      <c r="Q63" s="65"/>
      <c r="R63" s="65"/>
      <c r="S63" s="65"/>
    </row>
    <row r="64" spans="1:19" ht="13.5" customHeight="1" x14ac:dyDescent="0.2">
      <c r="A64" s="1"/>
      <c r="B64" s="65"/>
      <c r="C64" s="65"/>
      <c r="D64" s="65"/>
      <c r="E64" s="65"/>
      <c r="F64" s="65"/>
      <c r="G64" s="65"/>
      <c r="J64" s="1"/>
      <c r="K64" s="65"/>
      <c r="L64" s="65"/>
      <c r="M64" s="65"/>
      <c r="P64" s="1"/>
      <c r="Q64" s="65"/>
      <c r="R64" s="65"/>
      <c r="S64" s="65"/>
    </row>
    <row r="65" spans="1:19" ht="13.5" customHeight="1" x14ac:dyDescent="0.2">
      <c r="A65" s="1"/>
      <c r="B65" s="65"/>
      <c r="C65" s="65"/>
      <c r="D65" s="65"/>
      <c r="E65" s="65"/>
      <c r="F65" s="65"/>
      <c r="G65" s="65"/>
      <c r="J65" s="1"/>
      <c r="K65" s="65"/>
      <c r="L65" s="65"/>
      <c r="M65" s="65"/>
      <c r="P65" s="1"/>
      <c r="Q65" s="65"/>
      <c r="R65" s="65"/>
      <c r="S65" s="65"/>
    </row>
    <row r="66" spans="1:19" ht="13.5" customHeight="1" x14ac:dyDescent="0.2">
      <c r="A66" s="1"/>
      <c r="B66" s="65"/>
      <c r="C66" s="65"/>
      <c r="D66" s="65"/>
      <c r="E66" s="65"/>
      <c r="F66" s="65"/>
      <c r="G66" s="65"/>
      <c r="J66" s="1"/>
      <c r="K66" s="65"/>
      <c r="L66" s="65"/>
      <c r="M66" s="65"/>
      <c r="P66" s="1"/>
      <c r="Q66" s="65"/>
      <c r="R66" s="65"/>
      <c r="S66" s="65"/>
    </row>
    <row r="67" spans="1:19" ht="13.5" customHeight="1" x14ac:dyDescent="0.2">
      <c r="A67" s="1"/>
      <c r="B67" s="65"/>
      <c r="C67" s="65"/>
      <c r="D67" s="65"/>
      <c r="E67" s="65"/>
      <c r="F67" s="65"/>
      <c r="G67" s="65"/>
      <c r="J67" s="1"/>
      <c r="K67" s="65"/>
      <c r="L67" s="65"/>
      <c r="M67" s="65"/>
      <c r="P67" s="1"/>
      <c r="Q67" s="65"/>
      <c r="R67" s="65"/>
      <c r="S67" s="65"/>
    </row>
    <row r="68" spans="1:19" ht="13.5" customHeight="1" x14ac:dyDescent="0.2">
      <c r="A68" s="1"/>
      <c r="B68" s="65"/>
      <c r="C68" s="65"/>
      <c r="D68" s="65"/>
      <c r="E68" s="65"/>
      <c r="F68" s="65"/>
      <c r="G68" s="65"/>
      <c r="J68" s="1"/>
      <c r="K68" s="65"/>
      <c r="L68" s="65"/>
      <c r="M68" s="65"/>
      <c r="P68" s="1"/>
      <c r="Q68" s="65"/>
      <c r="R68" s="65"/>
      <c r="S68" s="65"/>
    </row>
    <row r="69" spans="1:19" ht="13.5" customHeight="1" x14ac:dyDescent="0.2">
      <c r="A69" s="1"/>
      <c r="B69" s="65"/>
      <c r="C69" s="65"/>
      <c r="D69" s="65"/>
      <c r="E69" s="65"/>
      <c r="F69" s="65"/>
      <c r="G69" s="65"/>
      <c r="J69" s="1"/>
      <c r="K69" s="65"/>
      <c r="L69" s="65"/>
      <c r="M69" s="65"/>
      <c r="P69" s="1"/>
      <c r="Q69" s="65"/>
      <c r="R69" s="65"/>
      <c r="S69" s="65"/>
    </row>
    <row r="70" spans="1:19" ht="13.5" customHeight="1" x14ac:dyDescent="0.2">
      <c r="A70" s="1"/>
      <c r="B70" s="65"/>
      <c r="C70" s="65"/>
      <c r="D70" s="65"/>
      <c r="E70" s="65"/>
      <c r="F70" s="65"/>
      <c r="G70" s="65"/>
      <c r="J70" s="1"/>
      <c r="K70" s="65"/>
      <c r="L70" s="65"/>
      <c r="M70" s="65"/>
      <c r="P70" s="1"/>
      <c r="Q70" s="65"/>
      <c r="R70" s="65"/>
      <c r="S70" s="65"/>
    </row>
    <row r="71" spans="1:19" ht="13.5" customHeight="1" x14ac:dyDescent="0.2">
      <c r="A71" s="1"/>
      <c r="B71" s="65"/>
      <c r="C71" s="65"/>
      <c r="D71" s="65"/>
      <c r="E71" s="65"/>
      <c r="F71" s="65"/>
      <c r="G71" s="65"/>
      <c r="J71" s="1"/>
      <c r="K71" s="65"/>
      <c r="L71" s="65"/>
      <c r="M71" s="65"/>
      <c r="P71" s="1"/>
      <c r="Q71" s="65"/>
      <c r="R71" s="65"/>
      <c r="S71" s="65"/>
    </row>
    <row r="72" spans="1:19" ht="13.5" customHeight="1" x14ac:dyDescent="0.2">
      <c r="A72" s="1"/>
      <c r="B72" s="65"/>
      <c r="C72" s="65"/>
      <c r="D72" s="65"/>
      <c r="E72" s="65"/>
      <c r="F72" s="65"/>
      <c r="G72" s="65"/>
      <c r="J72" s="1"/>
      <c r="K72" s="65"/>
      <c r="L72" s="65"/>
      <c r="M72" s="65"/>
      <c r="P72" s="1"/>
      <c r="Q72" s="65"/>
      <c r="R72" s="65"/>
      <c r="S72" s="65"/>
    </row>
    <row r="73" spans="1:19" ht="13.5" customHeight="1" x14ac:dyDescent="0.2">
      <c r="A73" s="1"/>
      <c r="B73" s="65"/>
      <c r="C73" s="65"/>
      <c r="D73" s="65"/>
      <c r="E73" s="65"/>
      <c r="F73" s="65"/>
      <c r="G73" s="65"/>
      <c r="J73" s="1"/>
      <c r="K73" s="65"/>
      <c r="L73" s="65"/>
      <c r="M73" s="65"/>
      <c r="P73" s="1"/>
      <c r="Q73" s="65"/>
      <c r="R73" s="65"/>
      <c r="S73" s="65"/>
    </row>
    <row r="74" spans="1:19" ht="13.5" customHeight="1" x14ac:dyDescent="0.2">
      <c r="A74" s="1"/>
      <c r="B74" s="65"/>
      <c r="C74" s="65"/>
      <c r="D74" s="65"/>
      <c r="E74" s="65"/>
      <c r="F74" s="65"/>
      <c r="G74" s="65"/>
      <c r="J74" s="1"/>
      <c r="K74" s="65"/>
      <c r="L74" s="65"/>
      <c r="M74" s="65"/>
      <c r="P74" s="1"/>
      <c r="Q74" s="65"/>
      <c r="R74" s="65"/>
      <c r="S74" s="65"/>
    </row>
    <row r="75" spans="1:19" ht="13.5" customHeight="1" x14ac:dyDescent="0.2">
      <c r="A75" s="1"/>
      <c r="B75" s="65"/>
      <c r="C75" s="65"/>
      <c r="D75" s="65"/>
      <c r="E75" s="65"/>
      <c r="F75" s="65"/>
      <c r="G75" s="65"/>
      <c r="J75" s="1"/>
      <c r="K75" s="65"/>
      <c r="L75" s="65"/>
      <c r="M75" s="65"/>
      <c r="P75" s="1"/>
      <c r="Q75" s="65"/>
      <c r="R75" s="65"/>
      <c r="S75" s="65"/>
    </row>
    <row r="76" spans="1:19" ht="13.5" customHeight="1" x14ac:dyDescent="0.2">
      <c r="A76" s="1"/>
      <c r="B76" s="65"/>
      <c r="C76" s="65"/>
      <c r="D76" s="65"/>
      <c r="E76" s="65"/>
      <c r="F76" s="65"/>
      <c r="G76" s="65"/>
      <c r="J76" s="1"/>
      <c r="K76" s="65"/>
      <c r="L76" s="65"/>
      <c r="M76" s="65"/>
      <c r="P76" s="1"/>
      <c r="Q76" s="65"/>
      <c r="R76" s="65"/>
      <c r="S76" s="65"/>
    </row>
    <row r="77" spans="1:19" ht="13.5" customHeight="1" x14ac:dyDescent="0.2">
      <c r="A77" s="1"/>
      <c r="B77" s="65"/>
      <c r="C77" s="65"/>
      <c r="D77" s="65"/>
      <c r="E77" s="65"/>
      <c r="F77" s="65"/>
      <c r="G77" s="65"/>
      <c r="J77" s="1"/>
      <c r="K77" s="65"/>
      <c r="L77" s="65"/>
      <c r="M77" s="65"/>
      <c r="P77" s="1"/>
      <c r="Q77" s="65"/>
      <c r="R77" s="65"/>
      <c r="S77" s="65"/>
    </row>
    <row r="78" spans="1:19" ht="13.5" customHeight="1" x14ac:dyDescent="0.2">
      <c r="A78" s="1"/>
      <c r="B78" s="65"/>
      <c r="C78" s="65"/>
      <c r="D78" s="65"/>
      <c r="E78" s="65"/>
      <c r="F78" s="65"/>
      <c r="G78" s="65"/>
      <c r="J78" s="1"/>
      <c r="K78" s="65"/>
      <c r="L78" s="65"/>
      <c r="M78" s="65"/>
      <c r="P78" s="1"/>
      <c r="Q78" s="65"/>
      <c r="R78" s="65"/>
      <c r="S78" s="65"/>
    </row>
    <row r="79" spans="1:19" ht="13.5" customHeight="1" x14ac:dyDescent="0.2">
      <c r="A79" s="1"/>
      <c r="B79" s="65"/>
      <c r="C79" s="65"/>
      <c r="D79" s="65"/>
      <c r="E79" s="65"/>
      <c r="F79" s="65"/>
      <c r="G79" s="65"/>
      <c r="J79" s="1"/>
      <c r="K79" s="65"/>
      <c r="L79" s="65"/>
      <c r="M79" s="65"/>
      <c r="P79" s="1"/>
      <c r="Q79" s="65"/>
      <c r="R79" s="65"/>
      <c r="S79" s="65"/>
    </row>
    <row r="80" spans="1:19" ht="13.5" customHeight="1" x14ac:dyDescent="0.2">
      <c r="A80" s="1"/>
      <c r="B80" s="65"/>
      <c r="C80" s="65"/>
      <c r="D80" s="65"/>
      <c r="E80" s="65"/>
      <c r="F80" s="65"/>
      <c r="G80" s="65"/>
      <c r="J80" s="1"/>
      <c r="K80" s="65"/>
      <c r="L80" s="65"/>
      <c r="M80" s="65"/>
      <c r="P80" s="1"/>
      <c r="Q80" s="65"/>
      <c r="R80" s="65"/>
      <c r="S80" s="65"/>
    </row>
    <row r="81" spans="1:19" ht="13.5" customHeight="1" x14ac:dyDescent="0.2">
      <c r="A81" s="1"/>
      <c r="B81" s="65"/>
      <c r="C81" s="65"/>
      <c r="D81" s="65"/>
      <c r="E81" s="65"/>
      <c r="F81" s="65"/>
      <c r="G81" s="65"/>
      <c r="J81" s="1"/>
      <c r="K81" s="65"/>
      <c r="L81" s="65"/>
      <c r="M81" s="65"/>
      <c r="P81" s="1"/>
      <c r="Q81" s="65"/>
      <c r="R81" s="65"/>
      <c r="S81" s="65"/>
    </row>
    <row r="82" spans="1:19" ht="13.5" customHeight="1" x14ac:dyDescent="0.2">
      <c r="A82" s="1"/>
      <c r="B82" s="65"/>
      <c r="C82" s="65"/>
      <c r="D82" s="65"/>
      <c r="E82" s="65"/>
      <c r="F82" s="65"/>
      <c r="G82" s="65"/>
      <c r="J82" s="1"/>
      <c r="K82" s="65"/>
      <c r="L82" s="65"/>
      <c r="M82" s="65"/>
      <c r="P82" s="1"/>
      <c r="Q82" s="65"/>
      <c r="R82" s="65"/>
      <c r="S82" s="65"/>
    </row>
    <row r="83" spans="1:19" ht="13.5" customHeight="1" x14ac:dyDescent="0.2">
      <c r="A83" s="1"/>
      <c r="B83" s="65"/>
      <c r="C83" s="65"/>
      <c r="D83" s="65"/>
      <c r="E83" s="65"/>
      <c r="F83" s="65"/>
      <c r="G83" s="65"/>
      <c r="J83" s="1"/>
      <c r="K83" s="65"/>
      <c r="L83" s="65"/>
      <c r="M83" s="65"/>
      <c r="P83" s="1"/>
      <c r="Q83" s="65"/>
      <c r="R83" s="65"/>
      <c r="S83" s="65"/>
    </row>
    <row r="84" spans="1:19" ht="13.5" customHeight="1" x14ac:dyDescent="0.2">
      <c r="A84" s="1"/>
      <c r="B84" s="65"/>
      <c r="C84" s="65"/>
      <c r="D84" s="65"/>
      <c r="E84" s="65"/>
      <c r="F84" s="65"/>
      <c r="G84" s="65"/>
      <c r="J84" s="1"/>
      <c r="K84" s="65"/>
      <c r="L84" s="65"/>
      <c r="M84" s="65"/>
      <c r="P84" s="1"/>
      <c r="Q84" s="65"/>
      <c r="R84" s="65"/>
      <c r="S84" s="65"/>
    </row>
    <row r="85" spans="1:19" ht="13.5" customHeight="1" x14ac:dyDescent="0.2">
      <c r="A85" s="1"/>
      <c r="B85" s="65"/>
      <c r="C85" s="65"/>
      <c r="D85" s="65"/>
      <c r="E85" s="65"/>
      <c r="F85" s="65"/>
      <c r="G85" s="65"/>
      <c r="J85" s="1"/>
      <c r="K85" s="65"/>
      <c r="L85" s="65"/>
      <c r="M85" s="65"/>
      <c r="P85" s="1"/>
      <c r="Q85" s="65"/>
      <c r="R85" s="65"/>
      <c r="S85" s="65"/>
    </row>
    <row r="86" spans="1:19" ht="13.5" customHeight="1" x14ac:dyDescent="0.2">
      <c r="A86" s="1"/>
      <c r="B86" s="65"/>
      <c r="C86" s="65"/>
      <c r="D86" s="65"/>
      <c r="E86" s="65"/>
      <c r="F86" s="65"/>
      <c r="G86" s="65"/>
      <c r="J86" s="1"/>
      <c r="K86" s="65"/>
      <c r="L86" s="65"/>
      <c r="M86" s="65"/>
      <c r="P86" s="1"/>
      <c r="Q86" s="65"/>
      <c r="R86" s="65"/>
      <c r="S86" s="65"/>
    </row>
    <row r="87" spans="1:19" ht="13.5" customHeight="1" x14ac:dyDescent="0.2">
      <c r="A87" s="1"/>
      <c r="B87" s="65"/>
      <c r="C87" s="65"/>
      <c r="D87" s="65"/>
      <c r="E87" s="65"/>
      <c r="F87" s="65"/>
      <c r="G87" s="65"/>
      <c r="J87" s="1"/>
      <c r="K87" s="65"/>
      <c r="L87" s="65"/>
      <c r="M87" s="65"/>
      <c r="P87" s="1"/>
      <c r="Q87" s="65"/>
      <c r="R87" s="65"/>
      <c r="S87" s="65"/>
    </row>
    <row r="88" spans="1:19" ht="13.5" customHeight="1" x14ac:dyDescent="0.2">
      <c r="A88" s="1"/>
      <c r="B88" s="65"/>
      <c r="C88" s="65"/>
      <c r="D88" s="65"/>
      <c r="E88" s="65"/>
      <c r="F88" s="65"/>
      <c r="G88" s="65"/>
      <c r="J88" s="1"/>
      <c r="K88" s="65"/>
      <c r="L88" s="65"/>
      <c r="M88" s="65"/>
      <c r="P88" s="1"/>
      <c r="Q88" s="65"/>
      <c r="R88" s="65"/>
      <c r="S88" s="65"/>
    </row>
    <row r="89" spans="1:19" ht="13.5" customHeight="1" x14ac:dyDescent="0.2">
      <c r="A89" s="1"/>
      <c r="B89" s="65"/>
      <c r="C89" s="65"/>
      <c r="D89" s="65"/>
      <c r="E89" s="65"/>
      <c r="F89" s="65"/>
      <c r="G89" s="65"/>
      <c r="J89" s="1"/>
      <c r="K89" s="65"/>
      <c r="L89" s="65"/>
      <c r="M89" s="65"/>
      <c r="P89" s="1"/>
      <c r="Q89" s="65"/>
      <c r="R89" s="65"/>
      <c r="S89" s="65"/>
    </row>
    <row r="90" spans="1:19" ht="13.5" customHeight="1" x14ac:dyDescent="0.2">
      <c r="A90" s="1"/>
      <c r="B90" s="65"/>
      <c r="C90" s="65"/>
      <c r="D90" s="65"/>
      <c r="E90" s="65"/>
      <c r="F90" s="65"/>
      <c r="G90" s="65"/>
      <c r="J90" s="1"/>
      <c r="K90" s="65"/>
      <c r="L90" s="65"/>
      <c r="M90" s="65"/>
      <c r="P90" s="1"/>
      <c r="Q90" s="65"/>
      <c r="R90" s="65"/>
      <c r="S90" s="65"/>
    </row>
    <row r="91" spans="1:19" ht="13.5" customHeight="1" x14ac:dyDescent="0.2">
      <c r="A91" s="1"/>
      <c r="B91" s="65"/>
      <c r="C91" s="65"/>
      <c r="D91" s="65"/>
      <c r="E91" s="65"/>
      <c r="F91" s="65"/>
      <c r="G91" s="65"/>
      <c r="J91" s="1"/>
      <c r="K91" s="65"/>
      <c r="L91" s="65"/>
      <c r="M91" s="65"/>
      <c r="P91" s="1"/>
      <c r="Q91" s="65"/>
      <c r="R91" s="65"/>
      <c r="S91" s="65"/>
    </row>
    <row r="92" spans="1:19" ht="13.5" customHeight="1" x14ac:dyDescent="0.2">
      <c r="A92" s="1"/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J92" s="1"/>
      <c r="K92" s="65"/>
      <c r="L92" s="65"/>
      <c r="M92" s="65"/>
      <c r="P92" s="1"/>
      <c r="Q92" s="65"/>
      <c r="R92" s="65"/>
      <c r="S92" s="65"/>
    </row>
    <row r="93" spans="1:19" ht="13.5" customHeight="1" x14ac:dyDescent="0.2">
      <c r="B93" s="67">
        <v>0</v>
      </c>
      <c r="C93" s="67">
        <v>0</v>
      </c>
      <c r="D93" s="67">
        <v>0</v>
      </c>
      <c r="E93" s="67">
        <v>0</v>
      </c>
      <c r="F93" s="67">
        <v>0</v>
      </c>
      <c r="G93" s="67">
        <v>0</v>
      </c>
      <c r="K93" s="67"/>
      <c r="L93" s="67"/>
      <c r="M93" s="67"/>
      <c r="Q93" s="67"/>
      <c r="R93" s="67"/>
      <c r="S93" s="67"/>
    </row>
    <row r="94" spans="1:19" ht="13.5" customHeight="1" x14ac:dyDescent="0.2">
      <c r="B94" s="67">
        <v>0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K94" s="67"/>
      <c r="L94" s="67"/>
      <c r="M94" s="67"/>
      <c r="Q94" s="67"/>
      <c r="R94" s="67"/>
      <c r="S94" s="67"/>
    </row>
    <row r="95" spans="1:19" ht="13.5" customHeight="1" x14ac:dyDescent="0.2">
      <c r="B95" s="67">
        <v>0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  <c r="K95" s="67"/>
      <c r="L95" s="67"/>
      <c r="M95" s="67"/>
      <c r="Q95" s="67"/>
      <c r="R95" s="67"/>
      <c r="S95" s="67"/>
    </row>
    <row r="96" spans="1:19" ht="13.5" customHeight="1" x14ac:dyDescent="0.2">
      <c r="B96" s="67"/>
      <c r="C96" s="67"/>
      <c r="D96" s="67"/>
      <c r="E96" s="67"/>
      <c r="F96" s="67"/>
      <c r="G96" s="67"/>
      <c r="K96" s="67"/>
      <c r="L96" s="67"/>
      <c r="M96" s="67"/>
      <c r="Q96" s="67"/>
      <c r="R96" s="67"/>
      <c r="S96" s="67"/>
    </row>
    <row r="97" spans="2:19" ht="13.5" customHeight="1" x14ac:dyDescent="0.2">
      <c r="B97" s="67"/>
      <c r="C97" s="67"/>
      <c r="D97" s="67"/>
      <c r="E97" s="67"/>
      <c r="F97" s="67"/>
      <c r="G97" s="67"/>
      <c r="K97" s="67"/>
      <c r="L97" s="67"/>
      <c r="M97" s="67"/>
      <c r="Q97" s="67"/>
      <c r="R97" s="67"/>
      <c r="S97" s="67"/>
    </row>
    <row r="98" spans="2:19" ht="13.5" customHeight="1" x14ac:dyDescent="0.2">
      <c r="B98" s="67"/>
      <c r="C98" s="67"/>
      <c r="D98" s="67"/>
      <c r="E98" s="67"/>
      <c r="F98" s="67"/>
      <c r="G98" s="67"/>
      <c r="K98" s="67"/>
      <c r="L98" s="67"/>
      <c r="M98" s="67"/>
      <c r="Q98" s="67"/>
      <c r="R98" s="67"/>
      <c r="S98" s="67"/>
    </row>
    <row r="99" spans="2:19" ht="13.5" customHeight="1" x14ac:dyDescent="0.2">
      <c r="B99" s="67"/>
      <c r="C99" s="67"/>
      <c r="D99" s="67"/>
      <c r="E99" s="67"/>
      <c r="F99" s="67"/>
      <c r="G99" s="67"/>
      <c r="K99" s="67"/>
      <c r="L99" s="67"/>
      <c r="M99" s="67"/>
      <c r="Q99" s="67"/>
      <c r="R99" s="67"/>
      <c r="S99" s="67"/>
    </row>
    <row r="100" spans="2:19" ht="13.5" customHeight="1" x14ac:dyDescent="0.2">
      <c r="B100" s="67"/>
      <c r="C100" s="67"/>
      <c r="D100" s="67"/>
      <c r="E100" s="67"/>
      <c r="F100" s="67"/>
      <c r="G100" s="67"/>
      <c r="K100" s="67"/>
      <c r="L100" s="67"/>
      <c r="M100" s="67"/>
      <c r="Q100" s="67"/>
      <c r="R100" s="67"/>
      <c r="S100" s="67"/>
    </row>
    <row r="101" spans="2:19" ht="13.5" customHeight="1" x14ac:dyDescent="0.2">
      <c r="B101" s="67"/>
      <c r="C101" s="67"/>
      <c r="D101" s="67"/>
      <c r="E101" s="67"/>
      <c r="F101" s="67"/>
      <c r="G101" s="67"/>
      <c r="K101" s="67"/>
      <c r="L101" s="67"/>
      <c r="M101" s="67"/>
      <c r="Q101" s="67"/>
      <c r="R101" s="67"/>
      <c r="S101" s="67"/>
    </row>
    <row r="102" spans="2:19" ht="13.5" customHeight="1" x14ac:dyDescent="0.2">
      <c r="B102" s="67"/>
      <c r="C102" s="67"/>
      <c r="D102" s="67"/>
      <c r="E102" s="67"/>
      <c r="F102" s="67"/>
      <c r="G102" s="67"/>
      <c r="K102" s="67"/>
      <c r="L102" s="67"/>
      <c r="M102" s="67"/>
      <c r="Q102" s="67"/>
      <c r="R102" s="67"/>
      <c r="S102" s="67"/>
    </row>
    <row r="103" spans="2:19" ht="13.5" customHeight="1" x14ac:dyDescent="0.2">
      <c r="B103" s="67"/>
      <c r="C103" s="67"/>
      <c r="D103" s="67"/>
      <c r="E103" s="67"/>
      <c r="F103" s="67"/>
      <c r="G103" s="67"/>
      <c r="K103" s="67"/>
      <c r="L103" s="67"/>
      <c r="M103" s="67"/>
      <c r="Q103" s="67"/>
      <c r="R103" s="67"/>
      <c r="S103" s="67"/>
    </row>
    <row r="104" spans="2:19" ht="13.5" customHeight="1" x14ac:dyDescent="0.2">
      <c r="B104" s="67"/>
      <c r="C104" s="67"/>
      <c r="D104" s="67"/>
      <c r="E104" s="67"/>
      <c r="F104" s="67"/>
      <c r="G104" s="67"/>
      <c r="K104" s="67"/>
      <c r="L104" s="67"/>
      <c r="M104" s="67"/>
      <c r="Q104" s="67"/>
      <c r="R104" s="67"/>
      <c r="S104" s="67"/>
    </row>
    <row r="105" spans="2:19" ht="13.5" customHeight="1" x14ac:dyDescent="0.2">
      <c r="B105" s="67"/>
      <c r="C105" s="67"/>
      <c r="D105" s="67"/>
      <c r="E105" s="67"/>
      <c r="F105" s="67"/>
      <c r="G105" s="67"/>
      <c r="K105" s="67"/>
      <c r="L105" s="67"/>
      <c r="M105" s="67"/>
      <c r="Q105" s="67"/>
      <c r="R105" s="67"/>
      <c r="S105" s="67"/>
    </row>
    <row r="106" spans="2:19" ht="13.5" customHeight="1" x14ac:dyDescent="0.2">
      <c r="B106" s="67"/>
      <c r="C106" s="67"/>
      <c r="D106" s="67"/>
      <c r="E106" s="67"/>
      <c r="F106" s="67"/>
      <c r="G106" s="67"/>
      <c r="K106" s="67"/>
      <c r="L106" s="67"/>
      <c r="M106" s="67"/>
      <c r="Q106" s="67"/>
      <c r="R106" s="67"/>
      <c r="S106" s="67"/>
    </row>
    <row r="107" spans="2:19" ht="13.5" customHeight="1" x14ac:dyDescent="0.2">
      <c r="B107" s="67"/>
      <c r="C107" s="67"/>
      <c r="D107" s="67"/>
      <c r="E107" s="67"/>
      <c r="F107" s="67"/>
      <c r="G107" s="67"/>
      <c r="K107" s="67"/>
      <c r="L107" s="67"/>
      <c r="M107" s="67"/>
      <c r="Q107" s="67"/>
      <c r="R107" s="67"/>
      <c r="S107" s="67"/>
    </row>
    <row r="108" spans="2:19" ht="13.5" customHeight="1" x14ac:dyDescent="0.2">
      <c r="B108" s="67"/>
      <c r="C108" s="67"/>
      <c r="D108" s="67"/>
      <c r="E108" s="67"/>
      <c r="F108" s="67"/>
      <c r="G108" s="67"/>
      <c r="K108" s="67"/>
      <c r="L108" s="67"/>
      <c r="M108" s="67"/>
      <c r="Q108" s="67"/>
      <c r="R108" s="67"/>
      <c r="S108" s="67"/>
    </row>
    <row r="109" spans="2:19" ht="13.5" customHeight="1" x14ac:dyDescent="0.2">
      <c r="B109" s="67"/>
      <c r="C109" s="67"/>
      <c r="D109" s="67"/>
      <c r="E109" s="67"/>
      <c r="F109" s="67"/>
      <c r="G109" s="67"/>
      <c r="K109" s="67"/>
      <c r="L109" s="67"/>
      <c r="M109" s="67"/>
      <c r="Q109" s="67"/>
      <c r="R109" s="67"/>
      <c r="S109" s="67"/>
    </row>
  </sheetData>
  <mergeCells count="6">
    <mergeCell ref="A1:G1"/>
    <mergeCell ref="J1:M1"/>
    <mergeCell ref="B3:C3"/>
    <mergeCell ref="E3:H3"/>
    <mergeCell ref="K3:N3"/>
    <mergeCell ref="Q3:T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>
      <selection activeCell="A34" sqref="A34"/>
    </sheetView>
  </sheetViews>
  <sheetFormatPr defaultColWidth="9.5703125" defaultRowHeight="12.6" customHeight="1" x14ac:dyDescent="0.2"/>
  <cols>
    <col min="1" max="1" width="55" style="2" customWidth="1"/>
    <col min="2" max="7" width="13.140625" style="3" customWidth="1"/>
    <col min="8" max="8" width="13.140625" style="1" customWidth="1"/>
    <col min="9" max="9" width="9.5703125" style="1"/>
    <col min="10" max="10" width="55" style="2" customWidth="1"/>
    <col min="11" max="13" width="13.140625" style="3" customWidth="1"/>
    <col min="14" max="14" width="13.140625" style="1" customWidth="1"/>
    <col min="15" max="15" width="9.5703125" style="1"/>
    <col min="16" max="16" width="55" style="2" customWidth="1"/>
    <col min="17" max="19" width="13.140625" style="3" customWidth="1"/>
    <col min="20" max="20" width="13.140625" style="1" customWidth="1"/>
    <col min="21" max="16384" width="9.5703125" style="1"/>
  </cols>
  <sheetData>
    <row r="1" spans="1:20" ht="15.75" customHeight="1" x14ac:dyDescent="0.2">
      <c r="A1" s="5" t="s">
        <v>24</v>
      </c>
      <c r="B1" s="5"/>
      <c r="C1" s="5"/>
      <c r="D1" s="5"/>
      <c r="E1" s="5"/>
      <c r="F1" s="5"/>
      <c r="G1" s="5"/>
      <c r="J1" s="5" t="s">
        <v>25</v>
      </c>
      <c r="K1" s="5"/>
      <c r="L1" s="5"/>
      <c r="M1" s="5"/>
      <c r="P1" s="6" t="s">
        <v>26</v>
      </c>
      <c r="Q1" s="6"/>
      <c r="R1" s="6"/>
      <c r="S1" s="6"/>
    </row>
    <row r="2" spans="1:20" ht="14.25" customHeight="1" thickBot="1" x14ac:dyDescent="0.3">
      <c r="A2" s="7"/>
      <c r="B2" s="8"/>
      <c r="C2" s="8"/>
      <c r="D2" s="8"/>
      <c r="E2" s="8"/>
      <c r="F2" s="8"/>
      <c r="G2" s="8"/>
      <c r="J2" s="7"/>
      <c r="K2" s="8"/>
      <c r="L2" s="8"/>
      <c r="M2" s="8"/>
      <c r="P2" s="7"/>
      <c r="Q2" s="8"/>
      <c r="R2" s="8"/>
      <c r="S2" s="8"/>
    </row>
    <row r="3" spans="1:20" ht="13.5" customHeight="1" x14ac:dyDescent="0.2">
      <c r="A3" s="9" t="s">
        <v>3</v>
      </c>
      <c r="B3" s="10" t="s">
        <v>4</v>
      </c>
      <c r="C3" s="11"/>
      <c r="D3" s="12" t="s">
        <v>4</v>
      </c>
      <c r="E3" s="13" t="s">
        <v>5</v>
      </c>
      <c r="F3" s="14"/>
      <c r="G3" s="14"/>
      <c r="H3" s="11"/>
      <c r="J3" s="15" t="s">
        <v>3</v>
      </c>
      <c r="K3" s="10" t="s">
        <v>5</v>
      </c>
      <c r="L3" s="14"/>
      <c r="M3" s="14"/>
      <c r="N3" s="11"/>
      <c r="P3" s="15" t="s">
        <v>3</v>
      </c>
      <c r="Q3" s="10" t="s">
        <v>5</v>
      </c>
      <c r="R3" s="14"/>
      <c r="S3" s="14"/>
      <c r="T3" s="11"/>
    </row>
    <row r="4" spans="1:20" ht="14.25" customHeight="1" thickBot="1" x14ac:dyDescent="0.25">
      <c r="A4" s="16"/>
      <c r="B4" s="17">
        <v>2019</v>
      </c>
      <c r="C4" s="18">
        <v>2020</v>
      </c>
      <c r="D4" s="19">
        <v>2021</v>
      </c>
      <c r="E4" s="20">
        <v>2022</v>
      </c>
      <c r="F4" s="20">
        <v>2023</v>
      </c>
      <c r="G4" s="20">
        <v>2024</v>
      </c>
      <c r="H4" s="21">
        <v>2025</v>
      </c>
      <c r="J4" s="16"/>
      <c r="K4" s="22">
        <v>2022</v>
      </c>
      <c r="L4" s="20">
        <v>2023</v>
      </c>
      <c r="M4" s="20">
        <v>2024</v>
      </c>
      <c r="N4" s="21">
        <v>2025</v>
      </c>
      <c r="P4" s="16"/>
      <c r="Q4" s="22">
        <v>2022</v>
      </c>
      <c r="R4" s="20">
        <v>2023</v>
      </c>
      <c r="S4" s="20">
        <v>2024</v>
      </c>
      <c r="T4" s="21">
        <v>2025</v>
      </c>
    </row>
    <row r="5" spans="1:20" ht="13.5" customHeight="1" x14ac:dyDescent="0.2">
      <c r="A5" s="23"/>
      <c r="B5" s="24"/>
      <c r="C5" s="25"/>
      <c r="D5" s="26"/>
      <c r="E5" s="27"/>
      <c r="F5" s="27"/>
      <c r="G5" s="27"/>
      <c r="H5" s="28"/>
      <c r="I5" s="29"/>
      <c r="J5" s="23"/>
      <c r="K5" s="26"/>
      <c r="L5" s="27"/>
      <c r="M5" s="27"/>
      <c r="N5" s="28"/>
      <c r="P5" s="23"/>
      <c r="Q5" s="26"/>
      <c r="R5" s="27"/>
      <c r="S5" s="27"/>
      <c r="T5" s="28"/>
    </row>
    <row r="6" spans="1:20" ht="13.5" customHeight="1" x14ac:dyDescent="0.2">
      <c r="A6" s="30" t="s">
        <v>6</v>
      </c>
      <c r="B6" s="31">
        <f>SUM(B7:B10)</f>
        <v>759660.20195999998</v>
      </c>
      <c r="C6" s="32">
        <f>SUM(C7:C10)</f>
        <v>1043389.07276</v>
      </c>
      <c r="D6" s="31">
        <f>SUM(D7:D11)</f>
        <v>1119875.25562</v>
      </c>
      <c r="E6" s="33">
        <f>SUM(E7:E11)</f>
        <v>1035950.5564586179</v>
      </c>
      <c r="F6" s="33">
        <f>SUM(F7:F11)</f>
        <v>1140736.8358366087</v>
      </c>
      <c r="G6" s="33">
        <f>SUM(G7:G11)</f>
        <v>1320227.0087458242</v>
      </c>
      <c r="H6" s="34">
        <f>SUM(H7:H11)</f>
        <v>1474980.3474616988</v>
      </c>
      <c r="I6" s="29"/>
      <c r="J6" s="30" t="s">
        <v>6</v>
      </c>
      <c r="K6" s="31">
        <v>1035260.4577649557</v>
      </c>
      <c r="L6" s="33">
        <v>1144683.1996550288</v>
      </c>
      <c r="M6" s="33">
        <v>1321439.0755408225</v>
      </c>
      <c r="N6" s="34">
        <v>1447527.9159975625</v>
      </c>
      <c r="P6" s="30" t="s">
        <v>6</v>
      </c>
      <c r="Q6" s="31">
        <f t="shared" ref="Q6:Q26" si="0">E6-K6</f>
        <v>690.09869366220664</v>
      </c>
      <c r="R6" s="33">
        <f t="shared" ref="R6:R26" si="1">F6-L6</f>
        <v>-3946.3638184200972</v>
      </c>
      <c r="S6" s="33">
        <f t="shared" ref="S6:S26" si="2">G6-M6</f>
        <v>-1212.0667949982453</v>
      </c>
      <c r="T6" s="34">
        <f t="shared" ref="T6:T26" si="3">H6-N6</f>
        <v>27452.431464136345</v>
      </c>
    </row>
    <row r="7" spans="1:20" ht="13.5" customHeight="1" x14ac:dyDescent="0.2">
      <c r="A7" s="35" t="s">
        <v>7</v>
      </c>
      <c r="B7" s="36">
        <v>440098.18686000002</v>
      </c>
      <c r="C7" s="37">
        <v>580305.1153200001</v>
      </c>
      <c r="D7" s="36">
        <v>707278.69947999995</v>
      </c>
      <c r="E7" s="38">
        <v>600811.71941094566</v>
      </c>
      <c r="F7" s="38">
        <v>629228.54715245531</v>
      </c>
      <c r="G7" s="38">
        <v>735253.92799762241</v>
      </c>
      <c r="H7" s="39">
        <v>829206.56510259444</v>
      </c>
      <c r="I7" s="29"/>
      <c r="J7" s="35" t="s">
        <v>7</v>
      </c>
      <c r="K7" s="36">
        <v>599481.17590461811</v>
      </c>
      <c r="L7" s="38">
        <v>632306.60013099317</v>
      </c>
      <c r="M7" s="38">
        <v>736650.78665968589</v>
      </c>
      <c r="N7" s="39">
        <v>810804.21469145652</v>
      </c>
      <c r="P7" s="35" t="s">
        <v>7</v>
      </c>
      <c r="Q7" s="36">
        <f t="shared" si="0"/>
        <v>1330.5435063275509</v>
      </c>
      <c r="R7" s="38">
        <f t="shared" si="1"/>
        <v>-3078.0529785378603</v>
      </c>
      <c r="S7" s="38">
        <f t="shared" si="2"/>
        <v>-1396.8586620634887</v>
      </c>
      <c r="T7" s="39">
        <f t="shared" si="3"/>
        <v>18402.350411137915</v>
      </c>
    </row>
    <row r="8" spans="1:20" ht="13.5" customHeight="1" x14ac:dyDescent="0.2">
      <c r="A8" s="35" t="s">
        <v>8</v>
      </c>
      <c r="B8" s="36">
        <v>19880.74843</v>
      </c>
      <c r="C8" s="37">
        <v>154493.58903999999</v>
      </c>
      <c r="D8" s="36">
        <v>64216.826100000006</v>
      </c>
      <c r="E8" s="38">
        <v>41781.337243716</v>
      </c>
      <c r="F8" s="38">
        <v>44545.925727241192</v>
      </c>
      <c r="G8" s="38">
        <v>55917.085059649253</v>
      </c>
      <c r="H8" s="39">
        <v>68184.048922738235</v>
      </c>
      <c r="I8" s="29"/>
      <c r="J8" s="35" t="s">
        <v>8</v>
      </c>
      <c r="K8" s="36">
        <v>41448.31268301815</v>
      </c>
      <c r="L8" s="38">
        <v>44832.143070600156</v>
      </c>
      <c r="M8" s="38">
        <v>56026.685513975339</v>
      </c>
      <c r="N8" s="39">
        <v>67215.436660428342</v>
      </c>
      <c r="P8" s="35" t="s">
        <v>8</v>
      </c>
      <c r="Q8" s="36">
        <f t="shared" si="0"/>
        <v>333.02456069784967</v>
      </c>
      <c r="R8" s="38">
        <f t="shared" si="1"/>
        <v>-286.21734335896326</v>
      </c>
      <c r="S8" s="38">
        <f t="shared" si="2"/>
        <v>-109.60045432608604</v>
      </c>
      <c r="T8" s="39">
        <f t="shared" si="3"/>
        <v>968.61226230989269</v>
      </c>
    </row>
    <row r="9" spans="1:20" ht="13.5" customHeight="1" x14ac:dyDescent="0.2">
      <c r="A9" s="35" t="s">
        <v>9</v>
      </c>
      <c r="B9" s="36">
        <v>299597.63136999996</v>
      </c>
      <c r="C9" s="37">
        <v>308528.23109999998</v>
      </c>
      <c r="D9" s="36">
        <v>316354.36775999999</v>
      </c>
      <c r="E9" s="38">
        <v>341047.78996534471</v>
      </c>
      <c r="F9" s="38">
        <v>410180.61437370145</v>
      </c>
      <c r="G9" s="38">
        <v>465908.17883803544</v>
      </c>
      <c r="H9" s="39">
        <v>509193.11098025308</v>
      </c>
      <c r="I9" s="29"/>
      <c r="J9" s="35" t="s">
        <v>9</v>
      </c>
      <c r="K9" s="36">
        <v>342130.76121346548</v>
      </c>
      <c r="L9" s="38">
        <v>410867.88233643095</v>
      </c>
      <c r="M9" s="38">
        <v>465879.79302963504</v>
      </c>
      <c r="N9" s="39">
        <v>502342.78385770257</v>
      </c>
      <c r="P9" s="35" t="s">
        <v>9</v>
      </c>
      <c r="Q9" s="36">
        <f t="shared" si="0"/>
        <v>-1082.971248120768</v>
      </c>
      <c r="R9" s="38">
        <f t="shared" si="1"/>
        <v>-687.26796272950014</v>
      </c>
      <c r="S9" s="38">
        <f t="shared" si="2"/>
        <v>28.385808400402311</v>
      </c>
      <c r="T9" s="39">
        <f t="shared" si="3"/>
        <v>6850.3271225505159</v>
      </c>
    </row>
    <row r="10" spans="1:20" ht="13.5" customHeight="1" x14ac:dyDescent="0.2">
      <c r="A10" s="35" t="s">
        <v>10</v>
      </c>
      <c r="B10" s="36">
        <v>83.635300000000015</v>
      </c>
      <c r="C10" s="37">
        <v>62.137300000000003</v>
      </c>
      <c r="D10" s="36">
        <v>62.543299999999995</v>
      </c>
      <c r="E10" s="38">
        <v>69.076186409148022</v>
      </c>
      <c r="F10" s="38">
        <v>76.434342977428358</v>
      </c>
      <c r="G10" s="38">
        <v>82.706494169118628</v>
      </c>
      <c r="H10" s="39">
        <v>88.401911845946742</v>
      </c>
      <c r="I10" s="29"/>
      <c r="J10" s="35" t="s">
        <v>10</v>
      </c>
      <c r="K10" s="36">
        <v>68.301939759839058</v>
      </c>
      <c r="L10" s="38">
        <v>76.093928536593737</v>
      </c>
      <c r="M10" s="38">
        <v>81.624020511744106</v>
      </c>
      <c r="N10" s="39">
        <v>85.46663203698516</v>
      </c>
      <c r="P10" s="35" t="s">
        <v>10</v>
      </c>
      <c r="Q10" s="36">
        <f t="shared" si="0"/>
        <v>0.7742466493089637</v>
      </c>
      <c r="R10" s="38">
        <f t="shared" si="1"/>
        <v>0.34041444083462125</v>
      </c>
      <c r="S10" s="38">
        <f t="shared" si="2"/>
        <v>1.0824736573745213</v>
      </c>
      <c r="T10" s="39">
        <f t="shared" si="3"/>
        <v>2.9352798089615817</v>
      </c>
    </row>
    <row r="11" spans="1:20" ht="13.5" customHeight="1" x14ac:dyDescent="0.2">
      <c r="A11" s="35" t="s">
        <v>11</v>
      </c>
      <c r="B11" s="36"/>
      <c r="C11" s="37"/>
      <c r="D11" s="36">
        <v>31962.81898</v>
      </c>
      <c r="E11" s="38">
        <v>52240.633652202472</v>
      </c>
      <c r="F11" s="38">
        <v>56705.314240233332</v>
      </c>
      <c r="G11" s="38">
        <v>63065.110356348057</v>
      </c>
      <c r="H11" s="39">
        <v>68308.2205442673</v>
      </c>
      <c r="I11" s="29"/>
      <c r="J11" s="35" t="s">
        <v>11</v>
      </c>
      <c r="K11" s="36">
        <v>52131.906024094096</v>
      </c>
      <c r="L11" s="38">
        <v>56600.4801884681</v>
      </c>
      <c r="M11" s="38">
        <v>62800.186317014515</v>
      </c>
      <c r="N11" s="39">
        <v>67080.014155937984</v>
      </c>
      <c r="P11" s="35" t="s">
        <v>11</v>
      </c>
      <c r="Q11" s="36">
        <f t="shared" si="0"/>
        <v>108.72762810837594</v>
      </c>
      <c r="R11" s="38">
        <f t="shared" si="1"/>
        <v>104.83405176523229</v>
      </c>
      <c r="S11" s="38">
        <f t="shared" si="2"/>
        <v>264.92403933354217</v>
      </c>
      <c r="T11" s="39">
        <f t="shared" si="3"/>
        <v>1228.2063883293158</v>
      </c>
    </row>
    <row r="12" spans="1:20" ht="13.5" customHeight="1" x14ac:dyDescent="0.2">
      <c r="A12" s="30" t="s">
        <v>12</v>
      </c>
      <c r="B12" s="31">
        <f t="shared" ref="B12:H12" si="4">B13+B19</f>
        <v>7356575</v>
      </c>
      <c r="C12" s="34">
        <f t="shared" si="4"/>
        <v>7758507</v>
      </c>
      <c r="D12" s="31">
        <f t="shared" si="4"/>
        <v>8015307.0000000009</v>
      </c>
      <c r="E12" s="33">
        <f t="shared" si="4"/>
        <v>8276199.2838197229</v>
      </c>
      <c r="F12" s="33">
        <f t="shared" si="4"/>
        <v>9339857.014246257</v>
      </c>
      <c r="G12" s="33">
        <f t="shared" si="4"/>
        <v>11073387.83617807</v>
      </c>
      <c r="H12" s="32">
        <f t="shared" si="4"/>
        <v>11586119.690807072</v>
      </c>
      <c r="J12" s="30" t="s">
        <v>12</v>
      </c>
      <c r="K12" s="31">
        <v>8274120.8065205999</v>
      </c>
      <c r="L12" s="33">
        <v>9267423.4677867722</v>
      </c>
      <c r="M12" s="33">
        <v>10687297.636962719</v>
      </c>
      <c r="N12" s="34">
        <v>11086915.071487125</v>
      </c>
      <c r="P12" s="30" t="s">
        <v>12</v>
      </c>
      <c r="Q12" s="31">
        <f t="shared" si="0"/>
        <v>2078.4772991230711</v>
      </c>
      <c r="R12" s="33">
        <f t="shared" si="1"/>
        <v>72433.546459484845</v>
      </c>
      <c r="S12" s="33">
        <f t="shared" si="2"/>
        <v>386090.19921535067</v>
      </c>
      <c r="T12" s="32">
        <f t="shared" si="3"/>
        <v>499204.61931994744</v>
      </c>
    </row>
    <row r="13" spans="1:20" ht="13.5" customHeight="1" x14ac:dyDescent="0.2">
      <c r="A13" s="41" t="s">
        <v>13</v>
      </c>
      <c r="B13" s="42">
        <f t="shared" ref="B13:H13" si="5">SUM(B14:B18)</f>
        <v>6412337</v>
      </c>
      <c r="C13" s="68">
        <f t="shared" si="5"/>
        <v>6788483</v>
      </c>
      <c r="D13" s="42">
        <f t="shared" si="5"/>
        <v>7057702.0000000009</v>
      </c>
      <c r="E13" s="44">
        <f t="shared" si="5"/>
        <v>7308887.0609419169</v>
      </c>
      <c r="F13" s="44">
        <f t="shared" si="5"/>
        <v>8270428.0145106381</v>
      </c>
      <c r="G13" s="44">
        <f t="shared" si="5"/>
        <v>9839038.8546577953</v>
      </c>
      <c r="H13" s="45">
        <f t="shared" si="5"/>
        <v>10330919.83769103</v>
      </c>
      <c r="I13" s="29"/>
      <c r="J13" s="41" t="s">
        <v>13</v>
      </c>
      <c r="K13" s="42">
        <v>7308525.5382500095</v>
      </c>
      <c r="L13" s="44">
        <v>8207789.8518135138</v>
      </c>
      <c r="M13" s="44">
        <v>9498045.4303629715</v>
      </c>
      <c r="N13" s="68">
        <v>9888328.4950098246</v>
      </c>
      <c r="P13" s="41" t="s">
        <v>13</v>
      </c>
      <c r="Q13" s="42">
        <f t="shared" si="0"/>
        <v>361.52269190736115</v>
      </c>
      <c r="R13" s="44">
        <f t="shared" si="1"/>
        <v>62638.162697124295</v>
      </c>
      <c r="S13" s="44">
        <f t="shared" si="2"/>
        <v>340993.42429482378</v>
      </c>
      <c r="T13" s="45">
        <f t="shared" si="3"/>
        <v>442591.3426812049</v>
      </c>
    </row>
    <row r="14" spans="1:20" ht="13.5" customHeight="1" x14ac:dyDescent="0.2">
      <c r="A14" s="46" t="s">
        <v>14</v>
      </c>
      <c r="B14" s="36">
        <v>5751321</v>
      </c>
      <c r="C14" s="47">
        <v>6097062</v>
      </c>
      <c r="D14" s="36">
        <v>6358286.0000000009</v>
      </c>
      <c r="E14" s="38">
        <v>6581089.3340356834</v>
      </c>
      <c r="F14" s="38">
        <v>7448861.4708604738</v>
      </c>
      <c r="G14" s="38">
        <v>8868249.8858793862</v>
      </c>
      <c r="H14" s="39">
        <v>9313210.5004378278</v>
      </c>
      <c r="I14" s="29"/>
      <c r="J14" s="46" t="s">
        <v>14</v>
      </c>
      <c r="K14" s="36">
        <v>6581270.8858595537</v>
      </c>
      <c r="L14" s="38">
        <v>7392770.1252205977</v>
      </c>
      <c r="M14" s="38">
        <v>8560501.4684204403</v>
      </c>
      <c r="N14" s="39">
        <v>8913460.7162133586</v>
      </c>
      <c r="P14" s="46" t="s">
        <v>14</v>
      </c>
      <c r="Q14" s="36">
        <f t="shared" si="0"/>
        <v>-181.55182387027889</v>
      </c>
      <c r="R14" s="38">
        <f t="shared" si="1"/>
        <v>56091.34563987609</v>
      </c>
      <c r="S14" s="38">
        <f t="shared" si="2"/>
        <v>307748.41745894589</v>
      </c>
      <c r="T14" s="39">
        <f t="shared" si="3"/>
        <v>399749.78422446921</v>
      </c>
    </row>
    <row r="15" spans="1:20" ht="13.5" customHeight="1" x14ac:dyDescent="0.2">
      <c r="A15" s="46" t="s">
        <v>15</v>
      </c>
      <c r="B15" s="36">
        <v>88603</v>
      </c>
      <c r="C15" s="47">
        <v>90073</v>
      </c>
      <c r="D15" s="36">
        <v>89744</v>
      </c>
      <c r="E15" s="38">
        <v>87549.165442775382</v>
      </c>
      <c r="F15" s="38">
        <v>93397.012090068078</v>
      </c>
      <c r="G15" s="38">
        <v>104802.07169853359</v>
      </c>
      <c r="H15" s="39">
        <v>103733.78523866738</v>
      </c>
      <c r="I15" s="29"/>
      <c r="J15" s="46" t="s">
        <v>15</v>
      </c>
      <c r="K15" s="36">
        <v>87551.580652455377</v>
      </c>
      <c r="L15" s="38">
        <v>92693.714799956098</v>
      </c>
      <c r="M15" s="38">
        <v>101165.201726816</v>
      </c>
      <c r="N15" s="39">
        <v>99281.232784924883</v>
      </c>
      <c r="P15" s="46" t="s">
        <v>15</v>
      </c>
      <c r="Q15" s="36">
        <f t="shared" si="0"/>
        <v>-2.4152096799953142</v>
      </c>
      <c r="R15" s="38">
        <f t="shared" si="1"/>
        <v>703.29729011197924</v>
      </c>
      <c r="S15" s="38">
        <f t="shared" si="2"/>
        <v>3636.8699717175914</v>
      </c>
      <c r="T15" s="39">
        <f t="shared" si="3"/>
        <v>4452.5524537424935</v>
      </c>
    </row>
    <row r="16" spans="1:20" ht="13.5" customHeight="1" x14ac:dyDescent="0.2">
      <c r="A16" s="46" t="s">
        <v>16</v>
      </c>
      <c r="B16" s="36">
        <v>513136</v>
      </c>
      <c r="C16" s="47">
        <v>537994</v>
      </c>
      <c r="D16" s="36">
        <v>544388.00000000012</v>
      </c>
      <c r="E16" s="38">
        <v>569902.22376557125</v>
      </c>
      <c r="F16" s="38">
        <v>646802.16750248952</v>
      </c>
      <c r="G16" s="38">
        <v>767803.41227430024</v>
      </c>
      <c r="H16" s="39">
        <v>808967.59992538067</v>
      </c>
      <c r="I16" s="29"/>
      <c r="J16" s="46" t="s">
        <v>16</v>
      </c>
      <c r="K16" s="36">
        <v>569482.95424221002</v>
      </c>
      <c r="L16" s="38">
        <v>641776.82631932455</v>
      </c>
      <c r="M16" s="38">
        <v>741816.80315063626</v>
      </c>
      <c r="N16" s="39">
        <v>775346.97465656488</v>
      </c>
      <c r="P16" s="46" t="s">
        <v>16</v>
      </c>
      <c r="Q16" s="36">
        <f t="shared" si="0"/>
        <v>419.26952336123213</v>
      </c>
      <c r="R16" s="38">
        <f t="shared" si="1"/>
        <v>5025.3411831649719</v>
      </c>
      <c r="S16" s="38">
        <f t="shared" si="2"/>
        <v>25986.609123663977</v>
      </c>
      <c r="T16" s="39">
        <f t="shared" si="3"/>
        <v>33620.625268815784</v>
      </c>
    </row>
    <row r="17" spans="1:20" ht="13.5" customHeight="1" x14ac:dyDescent="0.2">
      <c r="A17" s="46" t="s">
        <v>17</v>
      </c>
      <c r="B17" s="36">
        <v>57813</v>
      </c>
      <c r="C17" s="47">
        <v>61859</v>
      </c>
      <c r="D17" s="36">
        <v>63682.000000000015</v>
      </c>
      <c r="E17" s="38">
        <v>68858.929497405014</v>
      </c>
      <c r="F17" s="38">
        <v>79792.389125099799</v>
      </c>
      <c r="G17" s="38">
        <v>96437.534013271637</v>
      </c>
      <c r="H17" s="39">
        <v>103291.29941754189</v>
      </c>
      <c r="I17" s="29"/>
      <c r="J17" s="46" t="s">
        <v>17</v>
      </c>
      <c r="K17" s="36">
        <v>68733.744389687752</v>
      </c>
      <c r="L17" s="38">
        <v>78986.200217889418</v>
      </c>
      <c r="M17" s="38">
        <v>92875.024823276253</v>
      </c>
      <c r="N17" s="39">
        <v>98594.347844678356</v>
      </c>
      <c r="P17" s="46" t="s">
        <v>17</v>
      </c>
      <c r="Q17" s="36">
        <f t="shared" si="0"/>
        <v>125.18510771726142</v>
      </c>
      <c r="R17" s="38">
        <f t="shared" si="1"/>
        <v>806.18890721038042</v>
      </c>
      <c r="S17" s="38">
        <f t="shared" si="2"/>
        <v>3562.5091899953841</v>
      </c>
      <c r="T17" s="39">
        <f t="shared" si="3"/>
        <v>4696.9515728635306</v>
      </c>
    </row>
    <row r="18" spans="1:20" ht="13.5" customHeight="1" x14ac:dyDescent="0.2">
      <c r="A18" s="46" t="s">
        <v>18</v>
      </c>
      <c r="B18" s="36">
        <v>1464</v>
      </c>
      <c r="C18" s="47">
        <v>1495</v>
      </c>
      <c r="D18" s="36">
        <v>1602</v>
      </c>
      <c r="E18" s="38">
        <v>1487.4082004822367</v>
      </c>
      <c r="F18" s="38">
        <v>1574.9749325067844</v>
      </c>
      <c r="G18" s="38">
        <v>1745.9507923033666</v>
      </c>
      <c r="H18" s="39">
        <v>1716.652671612524</v>
      </c>
      <c r="I18" s="29"/>
      <c r="J18" s="46" t="s">
        <v>18</v>
      </c>
      <c r="K18" s="36">
        <v>1486.3731061025776</v>
      </c>
      <c r="L18" s="38">
        <v>1562.9852557456338</v>
      </c>
      <c r="M18" s="38">
        <v>1686.9322418014549</v>
      </c>
      <c r="N18" s="39">
        <v>1645.2235102967791</v>
      </c>
      <c r="P18" s="46" t="s">
        <v>18</v>
      </c>
      <c r="Q18" s="36">
        <f t="shared" si="0"/>
        <v>1.0350943796590855</v>
      </c>
      <c r="R18" s="38">
        <f t="shared" si="1"/>
        <v>11.989676761150577</v>
      </c>
      <c r="S18" s="38">
        <f t="shared" si="2"/>
        <v>59.018550501911704</v>
      </c>
      <c r="T18" s="39">
        <f t="shared" si="3"/>
        <v>71.429161315744977</v>
      </c>
    </row>
    <row r="19" spans="1:20" ht="13.5" customHeight="1" x14ac:dyDescent="0.2">
      <c r="A19" s="35" t="s">
        <v>19</v>
      </c>
      <c r="B19" s="42">
        <f t="shared" ref="B19:H19" si="6">SUM(B20:B23)</f>
        <v>944238</v>
      </c>
      <c r="C19" s="68">
        <f t="shared" si="6"/>
        <v>970024</v>
      </c>
      <c r="D19" s="42">
        <f t="shared" si="6"/>
        <v>957605</v>
      </c>
      <c r="E19" s="44">
        <f t="shared" si="6"/>
        <v>967312.2228778064</v>
      </c>
      <c r="F19" s="44">
        <f t="shared" si="6"/>
        <v>1069428.9997356192</v>
      </c>
      <c r="G19" s="44">
        <f t="shared" si="6"/>
        <v>1234348.9815202744</v>
      </c>
      <c r="H19" s="45">
        <f t="shared" si="6"/>
        <v>1255199.8531160424</v>
      </c>
      <c r="I19" s="29"/>
      <c r="J19" s="35" t="s">
        <v>19</v>
      </c>
      <c r="K19" s="42">
        <v>965595.26827059046</v>
      </c>
      <c r="L19" s="44">
        <v>1059633.6159732584</v>
      </c>
      <c r="M19" s="44">
        <v>1189252.2065997482</v>
      </c>
      <c r="N19" s="68">
        <v>1198586.5764773008</v>
      </c>
      <c r="P19" s="35" t="s">
        <v>19</v>
      </c>
      <c r="Q19" s="42">
        <f t="shared" si="0"/>
        <v>1716.9546072159428</v>
      </c>
      <c r="R19" s="44">
        <f t="shared" si="1"/>
        <v>9795.3837623607833</v>
      </c>
      <c r="S19" s="44">
        <f t="shared" si="2"/>
        <v>45096.774920526193</v>
      </c>
      <c r="T19" s="45">
        <f t="shared" si="3"/>
        <v>56613.276638741605</v>
      </c>
    </row>
    <row r="20" spans="1:20" ht="14.25" customHeight="1" x14ac:dyDescent="0.2">
      <c r="A20" s="46" t="s">
        <v>20</v>
      </c>
      <c r="B20" s="36">
        <v>799705</v>
      </c>
      <c r="C20" s="47">
        <v>825245</v>
      </c>
      <c r="D20" s="36">
        <v>812666</v>
      </c>
      <c r="E20" s="38">
        <v>824136.88855592045</v>
      </c>
      <c r="F20" s="38">
        <v>914677.8531747997</v>
      </c>
      <c r="G20" s="38">
        <v>1059786.0026208509</v>
      </c>
      <c r="H20" s="39">
        <v>1080897.4369729985</v>
      </c>
      <c r="I20" s="29"/>
      <c r="J20" s="46" t="s">
        <v>20</v>
      </c>
      <c r="K20" s="36">
        <v>822540.35168048483</v>
      </c>
      <c r="L20" s="38">
        <v>906117.23418489797</v>
      </c>
      <c r="M20" s="38">
        <v>1020652.7598713333</v>
      </c>
      <c r="N20" s="39">
        <v>1031602.056758355</v>
      </c>
      <c r="P20" s="46" t="s">
        <v>20</v>
      </c>
      <c r="Q20" s="36">
        <f t="shared" si="0"/>
        <v>1596.5368754356168</v>
      </c>
      <c r="R20" s="38">
        <f t="shared" si="1"/>
        <v>8560.6189899017336</v>
      </c>
      <c r="S20" s="38">
        <f t="shared" si="2"/>
        <v>39133.242749517667</v>
      </c>
      <c r="T20" s="39">
        <f t="shared" si="3"/>
        <v>49295.380214643548</v>
      </c>
    </row>
    <row r="21" spans="1:20" ht="13.5" customHeight="1" x14ac:dyDescent="0.2">
      <c r="A21" s="46" t="s">
        <v>16</v>
      </c>
      <c r="B21" s="36">
        <v>96202</v>
      </c>
      <c r="C21" s="47">
        <v>95217</v>
      </c>
      <c r="D21" s="36">
        <v>93815.000000000015</v>
      </c>
      <c r="E21" s="38">
        <v>93191.94973626305</v>
      </c>
      <c r="F21" s="38">
        <v>100112.33015672032</v>
      </c>
      <c r="G21" s="38">
        <v>112179.06199039918</v>
      </c>
      <c r="H21" s="39">
        <v>111226.98928570436</v>
      </c>
      <c r="J21" s="46" t="s">
        <v>16</v>
      </c>
      <c r="K21" s="36">
        <v>93123.389652238708</v>
      </c>
      <c r="L21" s="38">
        <v>99334.505590018874</v>
      </c>
      <c r="M21" s="38">
        <v>108382.31742114956</v>
      </c>
      <c r="N21" s="39">
        <v>106604.40498579151</v>
      </c>
      <c r="P21" s="46" t="s">
        <v>16</v>
      </c>
      <c r="Q21" s="36">
        <f t="shared" si="0"/>
        <v>68.560084024342359</v>
      </c>
      <c r="R21" s="38">
        <f t="shared" si="1"/>
        <v>777.82456670144165</v>
      </c>
      <c r="S21" s="38">
        <f t="shared" si="2"/>
        <v>3796.7445692496112</v>
      </c>
      <c r="T21" s="39">
        <f t="shared" si="3"/>
        <v>4622.5842999128508</v>
      </c>
    </row>
    <row r="22" spans="1:20" ht="13.5" customHeight="1" x14ac:dyDescent="0.2">
      <c r="A22" s="46" t="s">
        <v>17</v>
      </c>
      <c r="B22" s="36">
        <v>14225</v>
      </c>
      <c r="C22" s="47">
        <v>14524</v>
      </c>
      <c r="D22" s="36">
        <v>15021.000000000004</v>
      </c>
      <c r="E22" s="38">
        <v>15216.238000544834</v>
      </c>
      <c r="F22" s="38">
        <v>16457.851751639228</v>
      </c>
      <c r="G22" s="38">
        <v>18488.742059687916</v>
      </c>
      <c r="H22" s="39">
        <v>18318.860823329782</v>
      </c>
      <c r="J22" s="46" t="s">
        <v>17</v>
      </c>
      <c r="K22" s="36">
        <v>15188.574974020126</v>
      </c>
      <c r="L22" s="38">
        <v>16291.568505026789</v>
      </c>
      <c r="M22" s="38">
        <v>17805.747474923566</v>
      </c>
      <c r="N22" s="39">
        <v>17485.849692262582</v>
      </c>
      <c r="P22" s="46" t="s">
        <v>17</v>
      </c>
      <c r="Q22" s="36">
        <f t="shared" si="0"/>
        <v>27.663026524707675</v>
      </c>
      <c r="R22" s="38">
        <f t="shared" si="1"/>
        <v>166.28324661243823</v>
      </c>
      <c r="S22" s="38">
        <f t="shared" si="2"/>
        <v>682.99458476435029</v>
      </c>
      <c r="T22" s="39">
        <f t="shared" si="3"/>
        <v>833.01113106720004</v>
      </c>
    </row>
    <row r="23" spans="1:20" ht="13.5" customHeight="1" x14ac:dyDescent="0.2">
      <c r="A23" s="46" t="s">
        <v>18</v>
      </c>
      <c r="B23" s="36">
        <v>34106</v>
      </c>
      <c r="C23" s="47">
        <v>35038</v>
      </c>
      <c r="D23" s="36">
        <v>36103</v>
      </c>
      <c r="E23" s="38">
        <v>34767.146585078051</v>
      </c>
      <c r="F23" s="38">
        <v>38180.964652459756</v>
      </c>
      <c r="G23" s="38">
        <v>43895.174849336501</v>
      </c>
      <c r="H23" s="39">
        <v>44756.566034009622</v>
      </c>
      <c r="J23" s="46" t="s">
        <v>18</v>
      </c>
      <c r="K23" s="36">
        <v>34742.951963846761</v>
      </c>
      <c r="L23" s="38">
        <v>37890.307693314826</v>
      </c>
      <c r="M23" s="38">
        <v>42411.381832341969</v>
      </c>
      <c r="N23" s="39">
        <v>42894.265040891973</v>
      </c>
      <c r="P23" s="46" t="s">
        <v>18</v>
      </c>
      <c r="Q23" s="36">
        <f t="shared" si="0"/>
        <v>24.194621231290512</v>
      </c>
      <c r="R23" s="38">
        <f t="shared" si="1"/>
        <v>290.65695914492971</v>
      </c>
      <c r="S23" s="38">
        <f t="shared" si="2"/>
        <v>1483.7930169945321</v>
      </c>
      <c r="T23" s="39">
        <f t="shared" si="3"/>
        <v>1862.3009931176493</v>
      </c>
    </row>
    <row r="24" spans="1:20" ht="13.5" customHeight="1" thickBot="1" x14ac:dyDescent="0.25">
      <c r="A24" s="30" t="s">
        <v>21</v>
      </c>
      <c r="B24" s="48">
        <v>214073.33672999998</v>
      </c>
      <c r="C24" s="49">
        <v>329093.83494999999</v>
      </c>
      <c r="D24" s="50">
        <v>290201.79819999996</v>
      </c>
      <c r="E24" s="51">
        <v>235501.54533945213</v>
      </c>
      <c r="F24" s="51">
        <v>264105.45527827844</v>
      </c>
      <c r="G24" s="51">
        <v>272039.57401485747</v>
      </c>
      <c r="H24" s="52">
        <v>277433.0774591259</v>
      </c>
      <c r="J24" s="30" t="s">
        <v>21</v>
      </c>
      <c r="K24" s="48">
        <v>249708.97108709434</v>
      </c>
      <c r="L24" s="69">
        <v>272042.88812006655</v>
      </c>
      <c r="M24" s="69">
        <v>277176.34894769324</v>
      </c>
      <c r="N24" s="70">
        <v>280762.49977309245</v>
      </c>
      <c r="P24" s="30" t="s">
        <v>21</v>
      </c>
      <c r="Q24" s="50">
        <f t="shared" si="0"/>
        <v>-14207.425747642206</v>
      </c>
      <c r="R24" s="51">
        <f t="shared" si="1"/>
        <v>-7937.4328417881043</v>
      </c>
      <c r="S24" s="51">
        <f t="shared" si="2"/>
        <v>-5136.774932835775</v>
      </c>
      <c r="T24" s="52">
        <f t="shared" si="3"/>
        <v>-3329.4223139665555</v>
      </c>
    </row>
    <row r="25" spans="1:20" ht="13.5" customHeight="1" thickBot="1" x14ac:dyDescent="0.25">
      <c r="A25" s="53" t="s">
        <v>22</v>
      </c>
      <c r="B25" s="54">
        <f t="shared" ref="B25:H25" si="7">B6+B12+B24</f>
        <v>8330308.5386899998</v>
      </c>
      <c r="C25" s="55">
        <f t="shared" si="7"/>
        <v>9130989.9077100009</v>
      </c>
      <c r="D25" s="56">
        <f t="shared" si="7"/>
        <v>9425384.053820001</v>
      </c>
      <c r="E25" s="57">
        <f t="shared" si="7"/>
        <v>9547651.3856177926</v>
      </c>
      <c r="F25" s="57">
        <f t="shared" si="7"/>
        <v>10744699.305361144</v>
      </c>
      <c r="G25" s="57">
        <f t="shared" si="7"/>
        <v>12665654.418938752</v>
      </c>
      <c r="H25" s="55">
        <f t="shared" si="7"/>
        <v>13338533.115727898</v>
      </c>
      <c r="J25" s="53" t="s">
        <v>22</v>
      </c>
      <c r="K25" s="54">
        <v>9559090.2353726495</v>
      </c>
      <c r="L25" s="57">
        <v>10684149.555561867</v>
      </c>
      <c r="M25" s="57">
        <v>12285913.061451234</v>
      </c>
      <c r="N25" s="55">
        <v>12815205.487257781</v>
      </c>
      <c r="P25" s="53" t="s">
        <v>22</v>
      </c>
      <c r="Q25" s="54">
        <f t="shared" si="0"/>
        <v>-11438.849754856899</v>
      </c>
      <c r="R25" s="57">
        <f t="shared" si="1"/>
        <v>60549.749799277633</v>
      </c>
      <c r="S25" s="57">
        <f t="shared" si="2"/>
        <v>379741.35748751834</v>
      </c>
      <c r="T25" s="55">
        <f t="shared" si="3"/>
        <v>523327.62847011723</v>
      </c>
    </row>
    <row r="26" spans="1:20" ht="13.5" customHeight="1" thickBot="1" x14ac:dyDescent="0.25">
      <c r="A26" s="58" t="s">
        <v>23</v>
      </c>
      <c r="B26" s="59">
        <f t="shared" ref="B26:H26" si="8">B25</f>
        <v>8330308.5386899998</v>
      </c>
      <c r="C26" s="60">
        <f t="shared" si="8"/>
        <v>9130989.9077100009</v>
      </c>
      <c r="D26" s="61">
        <f t="shared" si="8"/>
        <v>9425384.053820001</v>
      </c>
      <c r="E26" s="62">
        <f t="shared" si="8"/>
        <v>9547651.3856177926</v>
      </c>
      <c r="F26" s="62">
        <f t="shared" si="8"/>
        <v>10744699.305361144</v>
      </c>
      <c r="G26" s="63">
        <f t="shared" si="8"/>
        <v>12665654.418938752</v>
      </c>
      <c r="H26" s="64">
        <f t="shared" si="8"/>
        <v>13338533.115727898</v>
      </c>
      <c r="J26" s="58" t="s">
        <v>23</v>
      </c>
      <c r="K26" s="61">
        <v>9559090.2353726495</v>
      </c>
      <c r="L26" s="62">
        <v>10684149.555561867</v>
      </c>
      <c r="M26" s="63">
        <v>12285913.061451234</v>
      </c>
      <c r="N26" s="64">
        <v>12815205.487257781</v>
      </c>
      <c r="P26" s="58" t="s">
        <v>23</v>
      </c>
      <c r="Q26" s="61">
        <f t="shared" si="0"/>
        <v>-11438.849754856899</v>
      </c>
      <c r="R26" s="62">
        <f t="shared" si="1"/>
        <v>60549.749799277633</v>
      </c>
      <c r="S26" s="63">
        <f t="shared" si="2"/>
        <v>379741.35748751834</v>
      </c>
      <c r="T26" s="64">
        <f t="shared" si="3"/>
        <v>523327.62847011723</v>
      </c>
    </row>
    <row r="27" spans="1:20" ht="13.5" customHeight="1" x14ac:dyDescent="0.2">
      <c r="A27" s="1"/>
      <c r="B27" s="65"/>
      <c r="C27" s="65"/>
      <c r="D27" s="65"/>
      <c r="E27" s="65"/>
      <c r="F27" s="65"/>
      <c r="G27" s="65"/>
      <c r="J27" s="1"/>
      <c r="K27" s="65"/>
      <c r="L27" s="65"/>
      <c r="M27" s="65"/>
      <c r="P27" s="1"/>
      <c r="Q27" s="65"/>
      <c r="R27" s="65"/>
      <c r="S27" s="65"/>
    </row>
    <row r="28" spans="1:20" ht="13.5" customHeight="1" x14ac:dyDescent="0.2">
      <c r="A28" s="1"/>
      <c r="B28" s="65"/>
      <c r="C28" s="65"/>
      <c r="D28" s="65"/>
      <c r="E28" s="65"/>
      <c r="F28" s="65"/>
      <c r="G28" s="65"/>
      <c r="J28" s="1"/>
      <c r="K28" s="65"/>
      <c r="L28" s="65"/>
      <c r="M28" s="65"/>
      <c r="P28" s="1"/>
      <c r="Q28" s="65"/>
      <c r="R28" s="65"/>
      <c r="S28" s="65"/>
    </row>
    <row r="29" spans="1:20" ht="13.5" customHeight="1" x14ac:dyDescent="0.2">
      <c r="A29" s="1"/>
      <c r="B29" s="65"/>
      <c r="C29" s="65"/>
      <c r="D29" s="65"/>
      <c r="E29" s="65"/>
      <c r="F29" s="65"/>
      <c r="G29" s="65"/>
      <c r="J29" s="1"/>
      <c r="K29" s="65"/>
      <c r="L29" s="65"/>
      <c r="M29" s="65"/>
      <c r="P29" s="1"/>
      <c r="Q29" s="65"/>
      <c r="R29" s="65"/>
      <c r="S29" s="65"/>
    </row>
    <row r="30" spans="1:20" ht="13.5" customHeight="1" x14ac:dyDescent="0.2">
      <c r="A30" s="1"/>
      <c r="B30" s="65"/>
      <c r="C30" s="65"/>
      <c r="D30" s="65"/>
      <c r="E30" s="65"/>
      <c r="F30" s="65"/>
      <c r="G30" s="65"/>
      <c r="J30" s="1"/>
      <c r="K30" s="65"/>
      <c r="L30" s="65"/>
      <c r="M30" s="65"/>
      <c r="P30" s="1"/>
      <c r="Q30" s="65"/>
      <c r="R30" s="65"/>
      <c r="S30" s="65"/>
    </row>
    <row r="31" spans="1:20" ht="13.5" customHeight="1" x14ac:dyDescent="0.2">
      <c r="A31" s="1"/>
      <c r="B31" s="65"/>
      <c r="C31" s="65"/>
      <c r="D31" s="65"/>
      <c r="E31" s="65"/>
      <c r="F31" s="65"/>
      <c r="G31" s="65"/>
      <c r="J31" s="1"/>
      <c r="K31" s="65"/>
      <c r="L31" s="65"/>
      <c r="M31" s="65"/>
      <c r="P31" s="1"/>
      <c r="Q31" s="65"/>
      <c r="R31" s="65"/>
      <c r="S31" s="65"/>
    </row>
    <row r="32" spans="1:20" ht="13.5" customHeight="1" x14ac:dyDescent="0.2">
      <c r="A32" s="1"/>
      <c r="B32" s="65"/>
      <c r="C32" s="65"/>
      <c r="D32" s="65"/>
      <c r="E32" s="65"/>
      <c r="F32" s="65"/>
      <c r="G32" s="65"/>
      <c r="J32" s="1"/>
      <c r="K32" s="65"/>
      <c r="L32" s="65"/>
      <c r="M32" s="65"/>
      <c r="P32" s="1"/>
      <c r="Q32" s="65"/>
      <c r="R32" s="65"/>
      <c r="S32" s="65"/>
    </row>
    <row r="33" spans="1:19" ht="13.5" customHeight="1" x14ac:dyDescent="0.2">
      <c r="A33" s="1"/>
      <c r="B33" s="65"/>
      <c r="C33" s="65"/>
      <c r="D33" s="65"/>
      <c r="E33" s="65"/>
      <c r="F33" s="65"/>
      <c r="G33" s="65"/>
      <c r="J33" s="1"/>
      <c r="K33" s="65"/>
      <c r="L33" s="65"/>
      <c r="M33" s="65"/>
      <c r="P33" s="1"/>
      <c r="Q33" s="65"/>
      <c r="R33" s="65"/>
      <c r="S33" s="65"/>
    </row>
    <row r="34" spans="1:19" ht="13.5" customHeight="1" x14ac:dyDescent="0.2">
      <c r="A34" s="1"/>
      <c r="B34" s="65"/>
      <c r="C34" s="65"/>
      <c r="D34" s="65"/>
      <c r="E34" s="65"/>
      <c r="F34" s="65"/>
      <c r="G34" s="65"/>
      <c r="J34" s="1"/>
      <c r="K34" s="65"/>
      <c r="L34" s="65"/>
      <c r="M34" s="65"/>
      <c r="P34" s="1"/>
      <c r="Q34" s="65"/>
      <c r="R34" s="65"/>
      <c r="S34" s="65"/>
    </row>
    <row r="35" spans="1:19" ht="13.5" customHeight="1" x14ac:dyDescent="0.2">
      <c r="A35" s="1"/>
      <c r="B35" s="65"/>
      <c r="C35" s="65"/>
      <c r="D35" s="65"/>
      <c r="E35" s="65"/>
      <c r="F35" s="65"/>
      <c r="G35" s="65"/>
      <c r="J35" s="1"/>
      <c r="K35" s="65"/>
      <c r="L35" s="65"/>
      <c r="M35" s="65"/>
      <c r="P35" s="1"/>
      <c r="Q35" s="65"/>
      <c r="R35" s="65"/>
      <c r="S35" s="65"/>
    </row>
    <row r="36" spans="1:19" ht="13.5" customHeight="1" x14ac:dyDescent="0.2">
      <c r="A36" s="1"/>
      <c r="B36" s="65"/>
      <c r="C36" s="65"/>
      <c r="D36" s="65"/>
      <c r="E36" s="65"/>
      <c r="F36" s="65"/>
      <c r="G36" s="65"/>
      <c r="J36" s="1"/>
      <c r="K36" s="65"/>
      <c r="L36" s="65"/>
      <c r="M36" s="65"/>
      <c r="P36" s="1"/>
      <c r="Q36" s="65"/>
      <c r="R36" s="65"/>
      <c r="S36" s="65"/>
    </row>
    <row r="37" spans="1:19" ht="13.5" customHeight="1" x14ac:dyDescent="0.2">
      <c r="A37" s="1"/>
      <c r="B37" s="65"/>
      <c r="C37" s="65"/>
      <c r="D37" s="65"/>
      <c r="E37" s="65"/>
      <c r="F37" s="65"/>
      <c r="G37" s="65"/>
      <c r="J37" s="1"/>
      <c r="K37" s="65"/>
      <c r="L37" s="65"/>
      <c r="M37" s="65"/>
      <c r="P37" s="1"/>
      <c r="Q37" s="65"/>
      <c r="R37" s="65"/>
      <c r="S37" s="65"/>
    </row>
    <row r="38" spans="1:19" ht="13.5" customHeight="1" x14ac:dyDescent="0.2">
      <c r="A38" s="1"/>
      <c r="B38" s="65"/>
      <c r="C38" s="65"/>
      <c r="D38" s="65"/>
      <c r="E38" s="65"/>
      <c r="F38" s="65"/>
      <c r="G38" s="65"/>
      <c r="J38" s="1"/>
      <c r="K38" s="65"/>
      <c r="L38" s="65"/>
      <c r="M38" s="65"/>
      <c r="P38" s="1"/>
      <c r="Q38" s="65"/>
      <c r="R38" s="65"/>
      <c r="S38" s="65"/>
    </row>
    <row r="39" spans="1:19" ht="13.5" customHeight="1" x14ac:dyDescent="0.2">
      <c r="A39" s="1"/>
      <c r="B39" s="65"/>
      <c r="C39" s="65"/>
      <c r="D39" s="65"/>
      <c r="E39" s="65"/>
      <c r="F39" s="65"/>
      <c r="G39" s="65"/>
      <c r="J39" s="1"/>
      <c r="K39" s="65"/>
      <c r="L39" s="65"/>
      <c r="M39" s="65"/>
      <c r="P39" s="1"/>
      <c r="Q39" s="65"/>
      <c r="R39" s="65"/>
      <c r="S39" s="65"/>
    </row>
    <row r="40" spans="1:19" ht="13.5" customHeight="1" x14ac:dyDescent="0.2">
      <c r="A40" s="1"/>
      <c r="B40" s="65"/>
      <c r="C40" s="65"/>
      <c r="D40" s="65"/>
      <c r="E40" s="65"/>
      <c r="F40" s="65"/>
      <c r="G40" s="65"/>
      <c r="J40" s="1"/>
      <c r="K40" s="65"/>
      <c r="L40" s="65"/>
      <c r="M40" s="65"/>
      <c r="P40" s="1"/>
      <c r="Q40" s="65"/>
      <c r="R40" s="65"/>
      <c r="S40" s="65"/>
    </row>
    <row r="41" spans="1:19" ht="13.5" customHeight="1" x14ac:dyDescent="0.2">
      <c r="A41" s="1"/>
      <c r="B41" s="65"/>
      <c r="C41" s="65"/>
      <c r="D41" s="65"/>
      <c r="E41" s="65"/>
      <c r="F41" s="65"/>
      <c r="G41" s="65"/>
      <c r="J41" s="1"/>
      <c r="K41" s="65"/>
      <c r="L41" s="65"/>
      <c r="M41" s="65"/>
      <c r="P41" s="1"/>
      <c r="Q41" s="65"/>
      <c r="R41" s="65"/>
      <c r="S41" s="65"/>
    </row>
    <row r="42" spans="1:19" ht="13.5" customHeight="1" x14ac:dyDescent="0.2">
      <c r="A42" s="1"/>
      <c r="B42" s="65"/>
      <c r="C42" s="65"/>
      <c r="D42" s="65"/>
      <c r="E42" s="65"/>
      <c r="F42" s="65"/>
      <c r="G42" s="65"/>
      <c r="J42" s="1"/>
      <c r="K42" s="65"/>
      <c r="L42" s="65"/>
      <c r="M42" s="65"/>
      <c r="P42" s="1"/>
      <c r="Q42" s="65"/>
      <c r="R42" s="65"/>
      <c r="S42" s="65"/>
    </row>
    <row r="43" spans="1:19" ht="13.5" customHeight="1" x14ac:dyDescent="0.2">
      <c r="A43" s="1"/>
      <c r="B43" s="65"/>
      <c r="C43" s="65"/>
      <c r="D43" s="65"/>
      <c r="E43" s="65"/>
      <c r="F43" s="65"/>
      <c r="G43" s="65"/>
      <c r="J43" s="1"/>
      <c r="K43" s="65"/>
      <c r="L43" s="65"/>
      <c r="M43" s="65"/>
      <c r="P43" s="1"/>
      <c r="Q43" s="65"/>
      <c r="R43" s="65"/>
      <c r="S43" s="65"/>
    </row>
    <row r="44" spans="1:19" ht="13.5" customHeight="1" x14ac:dyDescent="0.2">
      <c r="A44" s="1"/>
      <c r="B44" s="65"/>
      <c r="C44" s="65"/>
      <c r="D44" s="65"/>
      <c r="E44" s="65"/>
      <c r="F44" s="65"/>
      <c r="G44" s="65"/>
      <c r="J44" s="1"/>
      <c r="K44" s="65"/>
      <c r="L44" s="65"/>
      <c r="M44" s="65"/>
      <c r="P44" s="1"/>
      <c r="Q44" s="65"/>
      <c r="R44" s="65"/>
      <c r="S44" s="65"/>
    </row>
    <row r="45" spans="1:19" ht="13.5" customHeight="1" x14ac:dyDescent="0.2">
      <c r="A45" s="1"/>
      <c r="B45" s="65"/>
      <c r="C45" s="65"/>
      <c r="D45" s="65"/>
      <c r="E45" s="65"/>
      <c r="F45" s="65"/>
      <c r="G45" s="65"/>
      <c r="J45" s="1"/>
      <c r="K45" s="65"/>
      <c r="L45" s="65"/>
      <c r="M45" s="65"/>
      <c r="P45" s="1"/>
      <c r="Q45" s="65"/>
      <c r="R45" s="65"/>
      <c r="S45" s="65"/>
    </row>
    <row r="46" spans="1:19" ht="13.5" customHeight="1" x14ac:dyDescent="0.2">
      <c r="A46" s="1"/>
      <c r="B46" s="65"/>
      <c r="C46" s="65"/>
      <c r="D46" s="65"/>
      <c r="E46" s="65"/>
      <c r="F46" s="65"/>
      <c r="G46" s="65"/>
      <c r="J46" s="1"/>
      <c r="K46" s="65"/>
      <c r="L46" s="65"/>
      <c r="M46" s="65"/>
      <c r="P46" s="1"/>
      <c r="Q46" s="65"/>
      <c r="R46" s="65"/>
      <c r="S46" s="65"/>
    </row>
    <row r="47" spans="1:19" ht="13.5" customHeight="1" x14ac:dyDescent="0.2">
      <c r="A47" s="1"/>
      <c r="B47" s="65"/>
      <c r="C47" s="65"/>
      <c r="D47" s="65"/>
      <c r="E47" s="65"/>
      <c r="F47" s="65"/>
      <c r="G47" s="65"/>
      <c r="J47" s="1"/>
      <c r="K47" s="65"/>
      <c r="L47" s="65"/>
      <c r="M47" s="65"/>
      <c r="P47" s="1"/>
      <c r="Q47" s="65"/>
      <c r="R47" s="65"/>
      <c r="S47" s="65"/>
    </row>
    <row r="48" spans="1:19" ht="13.5" customHeight="1" x14ac:dyDescent="0.2">
      <c r="A48" s="1"/>
      <c r="B48" s="65"/>
      <c r="C48" s="65"/>
      <c r="D48" s="65"/>
      <c r="E48" s="65"/>
      <c r="F48" s="65"/>
      <c r="G48" s="65"/>
      <c r="J48" s="1"/>
      <c r="K48" s="65"/>
      <c r="L48" s="65"/>
      <c r="M48" s="65"/>
      <c r="P48" s="1"/>
      <c r="Q48" s="65"/>
      <c r="R48" s="65"/>
      <c r="S48" s="65"/>
    </row>
    <row r="49" spans="1:19" ht="13.5" customHeight="1" x14ac:dyDescent="0.2">
      <c r="A49" s="1"/>
      <c r="B49" s="65"/>
      <c r="C49" s="65"/>
      <c r="D49" s="65"/>
      <c r="E49" s="65"/>
      <c r="F49" s="65"/>
      <c r="G49" s="65"/>
      <c r="J49" s="1"/>
      <c r="K49" s="65"/>
      <c r="L49" s="65"/>
      <c r="M49" s="65"/>
      <c r="P49" s="1"/>
      <c r="Q49" s="65"/>
      <c r="R49" s="65"/>
      <c r="S49" s="65"/>
    </row>
    <row r="50" spans="1:19" ht="13.5" customHeight="1" x14ac:dyDescent="0.2">
      <c r="A50" s="1"/>
      <c r="B50" s="65"/>
      <c r="C50" s="65"/>
      <c r="D50" s="65"/>
      <c r="E50" s="65"/>
      <c r="F50" s="65"/>
      <c r="G50" s="65"/>
      <c r="J50" s="1"/>
      <c r="K50" s="65"/>
      <c r="L50" s="65"/>
      <c r="M50" s="65"/>
      <c r="P50" s="1"/>
      <c r="Q50" s="65"/>
      <c r="R50" s="65"/>
      <c r="S50" s="65"/>
    </row>
    <row r="51" spans="1:19" ht="13.5" customHeight="1" x14ac:dyDescent="0.2">
      <c r="A51" s="1"/>
      <c r="B51" s="65"/>
      <c r="C51" s="65"/>
      <c r="D51" s="65"/>
      <c r="E51" s="65"/>
      <c r="F51" s="65"/>
      <c r="G51" s="65"/>
      <c r="J51" s="1"/>
      <c r="K51" s="65"/>
      <c r="L51" s="65"/>
      <c r="M51" s="65"/>
      <c r="P51" s="1"/>
      <c r="Q51" s="65"/>
      <c r="R51" s="65"/>
      <c r="S51" s="65"/>
    </row>
    <row r="52" spans="1:19" ht="13.5" customHeight="1" x14ac:dyDescent="0.2">
      <c r="A52" s="1"/>
      <c r="B52" s="65"/>
      <c r="C52" s="65"/>
      <c r="D52" s="65"/>
      <c r="E52" s="65"/>
      <c r="F52" s="65"/>
      <c r="G52" s="65"/>
      <c r="J52" s="1"/>
      <c r="K52" s="65"/>
      <c r="L52" s="65"/>
      <c r="M52" s="65"/>
      <c r="P52" s="1"/>
      <c r="Q52" s="65"/>
      <c r="R52" s="65"/>
      <c r="S52" s="65"/>
    </row>
    <row r="53" spans="1:19" ht="13.5" customHeight="1" x14ac:dyDescent="0.2">
      <c r="A53" s="1"/>
      <c r="B53" s="65"/>
      <c r="C53" s="65"/>
      <c r="D53" s="65"/>
      <c r="E53" s="65"/>
      <c r="F53" s="65"/>
      <c r="G53" s="65"/>
      <c r="J53" s="1"/>
      <c r="K53" s="65"/>
      <c r="L53" s="65"/>
      <c r="M53" s="65"/>
      <c r="P53" s="1"/>
      <c r="Q53" s="65"/>
      <c r="R53" s="65"/>
      <c r="S53" s="65"/>
    </row>
    <row r="54" spans="1:19" ht="13.5" customHeight="1" x14ac:dyDescent="0.2">
      <c r="A54" s="1"/>
      <c r="B54" s="65"/>
      <c r="C54" s="65"/>
      <c r="D54" s="65"/>
      <c r="E54" s="65"/>
      <c r="F54" s="65"/>
      <c r="G54" s="65"/>
      <c r="J54" s="1"/>
      <c r="K54" s="65"/>
      <c r="L54" s="65"/>
      <c r="M54" s="65"/>
      <c r="P54" s="1"/>
      <c r="Q54" s="65"/>
      <c r="R54" s="65"/>
      <c r="S54" s="65"/>
    </row>
    <row r="55" spans="1:19" ht="13.5" customHeight="1" x14ac:dyDescent="0.2">
      <c r="A55" s="1"/>
      <c r="B55" s="65"/>
      <c r="C55" s="65"/>
      <c r="D55" s="65"/>
      <c r="E55" s="65"/>
      <c r="F55" s="65"/>
      <c r="G55" s="65"/>
      <c r="J55" s="1"/>
      <c r="K55" s="65"/>
      <c r="L55" s="65"/>
      <c r="M55" s="65"/>
      <c r="P55" s="1"/>
      <c r="Q55" s="65"/>
      <c r="R55" s="65"/>
      <c r="S55" s="65"/>
    </row>
    <row r="56" spans="1:19" ht="13.5" customHeight="1" x14ac:dyDescent="0.2">
      <c r="A56" s="1"/>
      <c r="B56" s="65"/>
      <c r="C56" s="65"/>
      <c r="D56" s="65"/>
      <c r="E56" s="65"/>
      <c r="F56" s="65"/>
      <c r="G56" s="65"/>
      <c r="J56" s="1"/>
      <c r="K56" s="65"/>
      <c r="L56" s="65"/>
      <c r="M56" s="65"/>
      <c r="P56" s="1"/>
      <c r="Q56" s="65"/>
      <c r="R56" s="65"/>
      <c r="S56" s="65"/>
    </row>
    <row r="57" spans="1:19" ht="13.5" customHeight="1" x14ac:dyDescent="0.2">
      <c r="A57" s="1"/>
      <c r="B57" s="65"/>
      <c r="C57" s="65"/>
      <c r="D57" s="65"/>
      <c r="E57" s="65"/>
      <c r="F57" s="65"/>
      <c r="G57" s="65"/>
      <c r="J57" s="1"/>
      <c r="K57" s="65"/>
      <c r="L57" s="65"/>
      <c r="M57" s="65"/>
      <c r="P57" s="1"/>
      <c r="Q57" s="65"/>
      <c r="R57" s="65"/>
      <c r="S57" s="65"/>
    </row>
    <row r="58" spans="1:19" ht="13.5" customHeight="1" x14ac:dyDescent="0.2">
      <c r="A58" s="1"/>
      <c r="B58" s="65"/>
      <c r="C58" s="65"/>
      <c r="D58" s="65"/>
      <c r="E58" s="65"/>
      <c r="F58" s="65"/>
      <c r="G58" s="65"/>
      <c r="J58" s="1"/>
      <c r="K58" s="65"/>
      <c r="L58" s="65"/>
      <c r="M58" s="65"/>
      <c r="P58" s="1"/>
      <c r="Q58" s="65"/>
      <c r="R58" s="65"/>
      <c r="S58" s="65"/>
    </row>
    <row r="59" spans="1:19" ht="13.5" customHeight="1" x14ac:dyDescent="0.2">
      <c r="A59" s="1"/>
      <c r="B59" s="65"/>
      <c r="C59" s="65"/>
      <c r="D59" s="65"/>
      <c r="E59" s="65"/>
      <c r="F59" s="65"/>
      <c r="G59" s="65"/>
      <c r="J59" s="1"/>
      <c r="K59" s="65"/>
      <c r="L59" s="65"/>
      <c r="M59" s="65"/>
      <c r="P59" s="1"/>
      <c r="Q59" s="65"/>
      <c r="R59" s="65"/>
      <c r="S59" s="65"/>
    </row>
    <row r="60" spans="1:19" ht="13.5" customHeight="1" x14ac:dyDescent="0.2">
      <c r="A60" s="1"/>
      <c r="B60" s="65"/>
      <c r="C60" s="65"/>
      <c r="D60" s="65"/>
      <c r="E60" s="65"/>
      <c r="F60" s="65"/>
      <c r="G60" s="65"/>
      <c r="J60" s="1"/>
      <c r="K60" s="65"/>
      <c r="L60" s="65"/>
      <c r="M60" s="65"/>
      <c r="P60" s="1"/>
      <c r="Q60" s="65"/>
      <c r="R60" s="65"/>
      <c r="S60" s="65"/>
    </row>
    <row r="61" spans="1:19" ht="13.5" customHeight="1" x14ac:dyDescent="0.2">
      <c r="A61" s="1"/>
      <c r="B61" s="65"/>
      <c r="C61" s="65"/>
      <c r="D61" s="65"/>
      <c r="E61" s="65"/>
      <c r="F61" s="65"/>
      <c r="G61" s="65"/>
      <c r="J61" s="1"/>
      <c r="K61" s="65"/>
      <c r="L61" s="65"/>
      <c r="M61" s="65"/>
      <c r="P61" s="1"/>
      <c r="Q61" s="65"/>
      <c r="R61" s="65"/>
      <c r="S61" s="65"/>
    </row>
    <row r="62" spans="1:19" ht="13.5" customHeight="1" x14ac:dyDescent="0.2">
      <c r="A62" s="1"/>
      <c r="B62" s="65"/>
      <c r="C62" s="65"/>
      <c r="D62" s="65"/>
      <c r="E62" s="65"/>
      <c r="F62" s="65"/>
      <c r="G62" s="65"/>
      <c r="J62" s="1"/>
      <c r="K62" s="65"/>
      <c r="L62" s="65"/>
      <c r="M62" s="65"/>
      <c r="P62" s="1"/>
      <c r="Q62" s="65"/>
      <c r="R62" s="65"/>
      <c r="S62" s="65"/>
    </row>
    <row r="63" spans="1:19" ht="13.5" customHeight="1" x14ac:dyDescent="0.2">
      <c r="A63" s="1"/>
      <c r="B63" s="65"/>
      <c r="C63" s="65"/>
      <c r="D63" s="65"/>
      <c r="E63" s="65"/>
      <c r="F63" s="65"/>
      <c r="G63" s="65"/>
      <c r="J63" s="1"/>
      <c r="K63" s="65"/>
      <c r="L63" s="65"/>
      <c r="M63" s="65"/>
      <c r="P63" s="1"/>
      <c r="Q63" s="65"/>
      <c r="R63" s="65"/>
      <c r="S63" s="65"/>
    </row>
    <row r="64" spans="1:19" ht="13.5" customHeight="1" x14ac:dyDescent="0.2">
      <c r="A64" s="1"/>
      <c r="B64" s="65"/>
      <c r="C64" s="65"/>
      <c r="D64" s="65"/>
      <c r="E64" s="65"/>
      <c r="F64" s="65"/>
      <c r="G64" s="65"/>
      <c r="J64" s="1"/>
      <c r="K64" s="65"/>
      <c r="L64" s="65"/>
      <c r="M64" s="65"/>
      <c r="P64" s="1"/>
      <c r="Q64" s="65"/>
      <c r="R64" s="65"/>
      <c r="S64" s="65"/>
    </row>
    <row r="65" spans="1:19" ht="13.5" customHeight="1" x14ac:dyDescent="0.2">
      <c r="A65" s="1"/>
      <c r="B65" s="65"/>
      <c r="C65" s="65"/>
      <c r="D65" s="65"/>
      <c r="E65" s="65"/>
      <c r="F65" s="65"/>
      <c r="G65" s="65"/>
      <c r="J65" s="1"/>
      <c r="K65" s="65"/>
      <c r="L65" s="65"/>
      <c r="M65" s="65"/>
      <c r="P65" s="1"/>
      <c r="Q65" s="65"/>
      <c r="R65" s="65"/>
      <c r="S65" s="65"/>
    </row>
    <row r="66" spans="1:19" ht="13.5" customHeight="1" x14ac:dyDescent="0.2">
      <c r="A66" s="1"/>
      <c r="B66" s="65"/>
      <c r="C66" s="65"/>
      <c r="D66" s="65"/>
      <c r="E66" s="65"/>
      <c r="F66" s="65"/>
      <c r="G66" s="65"/>
      <c r="J66" s="1"/>
      <c r="K66" s="65"/>
      <c r="L66" s="65"/>
      <c r="M66" s="65"/>
      <c r="P66" s="1"/>
      <c r="Q66" s="65"/>
      <c r="R66" s="65"/>
      <c r="S66" s="65"/>
    </row>
    <row r="67" spans="1:19" ht="13.5" customHeight="1" x14ac:dyDescent="0.2">
      <c r="A67" s="1"/>
      <c r="B67" s="65"/>
      <c r="C67" s="65"/>
      <c r="D67" s="65"/>
      <c r="E67" s="65"/>
      <c r="F67" s="65"/>
      <c r="G67" s="65"/>
      <c r="J67" s="1"/>
      <c r="K67" s="65"/>
      <c r="L67" s="65"/>
      <c r="M67" s="65"/>
      <c r="P67" s="1"/>
      <c r="Q67" s="65"/>
      <c r="R67" s="65"/>
      <c r="S67" s="65"/>
    </row>
    <row r="68" spans="1:19" ht="13.5" customHeight="1" x14ac:dyDescent="0.2">
      <c r="A68" s="1"/>
      <c r="B68" s="65"/>
      <c r="C68" s="65"/>
      <c r="D68" s="65"/>
      <c r="E68" s="65"/>
      <c r="F68" s="65"/>
      <c r="G68" s="65"/>
      <c r="J68" s="1"/>
      <c r="K68" s="65"/>
      <c r="L68" s="65"/>
      <c r="M68" s="65"/>
      <c r="P68" s="1"/>
      <c r="Q68" s="65"/>
      <c r="R68" s="65"/>
      <c r="S68" s="65"/>
    </row>
    <row r="69" spans="1:19" ht="13.5" customHeight="1" x14ac:dyDescent="0.2">
      <c r="A69" s="1"/>
      <c r="B69" s="65"/>
      <c r="C69" s="65"/>
      <c r="D69" s="65"/>
      <c r="E69" s="65"/>
      <c r="F69" s="65"/>
      <c r="G69" s="65"/>
      <c r="J69" s="1"/>
      <c r="K69" s="65"/>
      <c r="L69" s="65"/>
      <c r="M69" s="65"/>
      <c r="P69" s="1"/>
      <c r="Q69" s="65"/>
      <c r="R69" s="65"/>
      <c r="S69" s="65"/>
    </row>
    <row r="70" spans="1:19" ht="13.5" customHeight="1" x14ac:dyDescent="0.2">
      <c r="A70" s="1"/>
      <c r="B70" s="65"/>
      <c r="C70" s="65"/>
      <c r="D70" s="65"/>
      <c r="E70" s="65"/>
      <c r="F70" s="65"/>
      <c r="G70" s="65"/>
      <c r="J70" s="1"/>
      <c r="K70" s="65"/>
      <c r="L70" s="65"/>
      <c r="M70" s="65"/>
      <c r="P70" s="1"/>
      <c r="Q70" s="65"/>
      <c r="R70" s="65"/>
      <c r="S70" s="65"/>
    </row>
    <row r="71" spans="1:19" ht="13.5" customHeight="1" x14ac:dyDescent="0.2">
      <c r="A71" s="1"/>
      <c r="B71" s="65"/>
      <c r="C71" s="65"/>
      <c r="D71" s="65"/>
      <c r="E71" s="65"/>
      <c r="F71" s="65"/>
      <c r="G71" s="65"/>
      <c r="J71" s="1"/>
      <c r="K71" s="65"/>
      <c r="L71" s="65"/>
      <c r="M71" s="65"/>
      <c r="P71" s="1"/>
      <c r="Q71" s="65"/>
      <c r="R71" s="65"/>
      <c r="S71" s="65"/>
    </row>
    <row r="72" spans="1:19" ht="13.5" customHeight="1" x14ac:dyDescent="0.2">
      <c r="A72" s="1"/>
      <c r="B72" s="65"/>
      <c r="C72" s="65"/>
      <c r="D72" s="65"/>
      <c r="E72" s="65"/>
      <c r="F72" s="65"/>
      <c r="G72" s="65"/>
      <c r="J72" s="1"/>
      <c r="K72" s="65"/>
      <c r="L72" s="65"/>
      <c r="M72" s="65"/>
      <c r="P72" s="1"/>
      <c r="Q72" s="65"/>
      <c r="R72" s="65"/>
      <c r="S72" s="65"/>
    </row>
    <row r="73" spans="1:19" ht="13.5" customHeight="1" x14ac:dyDescent="0.2">
      <c r="A73" s="1"/>
      <c r="B73" s="65"/>
      <c r="C73" s="65"/>
      <c r="D73" s="65"/>
      <c r="E73" s="65"/>
      <c r="F73" s="65"/>
      <c r="G73" s="65"/>
      <c r="J73" s="1"/>
      <c r="K73" s="65"/>
      <c r="L73" s="65"/>
      <c r="M73" s="65"/>
      <c r="P73" s="1"/>
      <c r="Q73" s="65"/>
      <c r="R73" s="65"/>
      <c r="S73" s="65"/>
    </row>
    <row r="74" spans="1:19" ht="13.5" customHeight="1" x14ac:dyDescent="0.2">
      <c r="A74" s="1"/>
      <c r="B74" s="65"/>
      <c r="C74" s="65"/>
      <c r="D74" s="65"/>
      <c r="E74" s="65"/>
      <c r="F74" s="65"/>
      <c r="G74" s="65"/>
      <c r="J74" s="1"/>
      <c r="K74" s="65"/>
      <c r="L74" s="65"/>
      <c r="M74" s="65"/>
      <c r="P74" s="1"/>
      <c r="Q74" s="65"/>
      <c r="R74" s="65"/>
      <c r="S74" s="65"/>
    </row>
    <row r="75" spans="1:19" ht="13.5" customHeight="1" x14ac:dyDescent="0.2">
      <c r="A75" s="1"/>
      <c r="B75" s="65"/>
      <c r="C75" s="65"/>
      <c r="D75" s="65"/>
      <c r="E75" s="65"/>
      <c r="F75" s="65"/>
      <c r="G75" s="65"/>
      <c r="J75" s="1"/>
      <c r="K75" s="65"/>
      <c r="L75" s="65"/>
      <c r="M75" s="65"/>
      <c r="P75" s="1"/>
      <c r="Q75" s="65"/>
      <c r="R75" s="65"/>
      <c r="S75" s="65"/>
    </row>
    <row r="76" spans="1:19" ht="13.5" customHeight="1" x14ac:dyDescent="0.2">
      <c r="A76" s="1"/>
      <c r="B76" s="65"/>
      <c r="C76" s="65"/>
      <c r="D76" s="65"/>
      <c r="E76" s="65"/>
      <c r="F76" s="65"/>
      <c r="G76" s="65"/>
      <c r="J76" s="1"/>
      <c r="K76" s="65"/>
      <c r="L76" s="65"/>
      <c r="M76" s="65"/>
      <c r="P76" s="1"/>
      <c r="Q76" s="65"/>
      <c r="R76" s="65"/>
      <c r="S76" s="65"/>
    </row>
    <row r="77" spans="1:19" ht="13.5" customHeight="1" x14ac:dyDescent="0.2">
      <c r="A77" s="1"/>
      <c r="B77" s="65"/>
      <c r="C77" s="65"/>
      <c r="D77" s="65"/>
      <c r="E77" s="65"/>
      <c r="F77" s="65"/>
      <c r="G77" s="65"/>
      <c r="J77" s="1"/>
      <c r="K77" s="65"/>
      <c r="L77" s="65"/>
      <c r="M77" s="65"/>
      <c r="P77" s="1"/>
      <c r="Q77" s="65"/>
      <c r="R77" s="65"/>
      <c r="S77" s="65"/>
    </row>
    <row r="78" spans="1:19" ht="13.5" customHeight="1" x14ac:dyDescent="0.2">
      <c r="A78" s="1"/>
      <c r="B78" s="65"/>
      <c r="C78" s="65"/>
      <c r="D78" s="65"/>
      <c r="E78" s="65"/>
      <c r="F78" s="65"/>
      <c r="G78" s="65"/>
      <c r="J78" s="1"/>
      <c r="K78" s="65"/>
      <c r="L78" s="65"/>
      <c r="M78" s="65"/>
      <c r="P78" s="1"/>
      <c r="Q78" s="65"/>
      <c r="R78" s="65"/>
      <c r="S78" s="65"/>
    </row>
    <row r="79" spans="1:19" ht="13.5" customHeight="1" x14ac:dyDescent="0.2">
      <c r="A79" s="1"/>
      <c r="B79" s="65"/>
      <c r="C79" s="65"/>
      <c r="D79" s="65"/>
      <c r="E79" s="65"/>
      <c r="F79" s="65"/>
      <c r="G79" s="65"/>
      <c r="J79" s="1"/>
      <c r="K79" s="65"/>
      <c r="L79" s="65"/>
      <c r="M79" s="65"/>
      <c r="P79" s="1"/>
      <c r="Q79" s="65"/>
      <c r="R79" s="65"/>
      <c r="S79" s="65"/>
    </row>
    <row r="80" spans="1:19" ht="13.5" customHeight="1" x14ac:dyDescent="0.2">
      <c r="A80" s="1"/>
      <c r="B80" s="65"/>
      <c r="C80" s="65"/>
      <c r="D80" s="65"/>
      <c r="E80" s="65"/>
      <c r="F80" s="65"/>
      <c r="G80" s="65"/>
      <c r="J80" s="1"/>
      <c r="K80" s="65"/>
      <c r="L80" s="65"/>
      <c r="M80" s="65"/>
      <c r="P80" s="1"/>
      <c r="Q80" s="65"/>
      <c r="R80" s="65"/>
      <c r="S80" s="65"/>
    </row>
    <row r="81" spans="1:19" ht="13.5" customHeight="1" x14ac:dyDescent="0.2">
      <c r="A81" s="1"/>
      <c r="B81" s="65"/>
      <c r="C81" s="65"/>
      <c r="D81" s="65"/>
      <c r="E81" s="65"/>
      <c r="F81" s="65"/>
      <c r="G81" s="65"/>
      <c r="J81" s="1"/>
      <c r="K81" s="65"/>
      <c r="L81" s="65"/>
      <c r="M81" s="65"/>
      <c r="P81" s="1"/>
      <c r="Q81" s="65"/>
      <c r="R81" s="65"/>
      <c r="S81" s="65"/>
    </row>
    <row r="82" spans="1:19" ht="13.5" customHeight="1" x14ac:dyDescent="0.2">
      <c r="A82" s="1"/>
      <c r="B82" s="65"/>
      <c r="C82" s="65"/>
      <c r="D82" s="65"/>
      <c r="E82" s="65"/>
      <c r="F82" s="65"/>
      <c r="G82" s="65"/>
      <c r="J82" s="1"/>
      <c r="K82" s="65"/>
      <c r="L82" s="65"/>
      <c r="M82" s="65"/>
      <c r="P82" s="1"/>
      <c r="Q82" s="65"/>
      <c r="R82" s="65"/>
      <c r="S82" s="65"/>
    </row>
    <row r="83" spans="1:19" ht="13.5" customHeight="1" x14ac:dyDescent="0.2">
      <c r="A83" s="1"/>
      <c r="B83" s="65"/>
      <c r="C83" s="65"/>
      <c r="D83" s="65"/>
      <c r="E83" s="65"/>
      <c r="F83" s="65"/>
      <c r="G83" s="65"/>
      <c r="J83" s="1"/>
      <c r="K83" s="65"/>
      <c r="L83" s="65"/>
      <c r="M83" s="65"/>
      <c r="P83" s="1"/>
      <c r="Q83" s="65"/>
      <c r="R83" s="65"/>
      <c r="S83" s="65"/>
    </row>
    <row r="84" spans="1:19" ht="13.5" customHeight="1" x14ac:dyDescent="0.2">
      <c r="A84" s="1"/>
      <c r="B84" s="65"/>
      <c r="C84" s="65"/>
      <c r="D84" s="65"/>
      <c r="E84" s="65"/>
      <c r="F84" s="65"/>
      <c r="G84" s="65"/>
      <c r="J84" s="1"/>
      <c r="K84" s="65"/>
      <c r="L84" s="65"/>
      <c r="M84" s="65"/>
      <c r="P84" s="1"/>
      <c r="Q84" s="65"/>
      <c r="R84" s="65"/>
      <c r="S84" s="65"/>
    </row>
    <row r="85" spans="1:19" ht="13.5" customHeight="1" x14ac:dyDescent="0.2">
      <c r="A85" s="1"/>
      <c r="B85" s="65"/>
      <c r="C85" s="65"/>
      <c r="D85" s="65"/>
      <c r="E85" s="65"/>
      <c r="F85" s="65"/>
      <c r="G85" s="65"/>
      <c r="J85" s="1"/>
      <c r="K85" s="65"/>
      <c r="L85" s="65"/>
      <c r="M85" s="65"/>
      <c r="P85" s="1"/>
      <c r="Q85" s="65"/>
      <c r="R85" s="65"/>
      <c r="S85" s="65"/>
    </row>
    <row r="86" spans="1:19" ht="13.5" customHeight="1" x14ac:dyDescent="0.2">
      <c r="A86" s="1"/>
      <c r="B86" s="65"/>
      <c r="C86" s="65"/>
      <c r="D86" s="65"/>
      <c r="E86" s="65"/>
      <c r="F86" s="65"/>
      <c r="G86" s="65"/>
      <c r="J86" s="1"/>
      <c r="K86" s="65"/>
      <c r="L86" s="65"/>
      <c r="M86" s="65"/>
      <c r="P86" s="1"/>
      <c r="Q86" s="65"/>
      <c r="R86" s="65"/>
      <c r="S86" s="65"/>
    </row>
    <row r="87" spans="1:19" ht="13.5" customHeight="1" x14ac:dyDescent="0.2">
      <c r="A87" s="1"/>
      <c r="B87" s="65">
        <v>0</v>
      </c>
      <c r="C87" s="65">
        <v>0</v>
      </c>
      <c r="D87" s="65">
        <v>0</v>
      </c>
      <c r="E87" s="65">
        <v>0</v>
      </c>
      <c r="F87" s="65">
        <v>0</v>
      </c>
      <c r="G87" s="65">
        <v>0</v>
      </c>
      <c r="J87" s="1"/>
      <c r="K87" s="65"/>
      <c r="L87" s="65"/>
      <c r="M87" s="65"/>
      <c r="P87" s="1"/>
      <c r="Q87" s="65"/>
      <c r="R87" s="65"/>
      <c r="S87" s="65"/>
    </row>
    <row r="88" spans="1:19" ht="13.5" customHeight="1" x14ac:dyDescent="0.2">
      <c r="B88" s="67">
        <v>0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K88" s="67"/>
      <c r="L88" s="67"/>
      <c r="M88" s="67"/>
      <c r="Q88" s="67"/>
      <c r="R88" s="67"/>
      <c r="S88" s="67"/>
    </row>
    <row r="89" spans="1:19" ht="13.5" customHeight="1" x14ac:dyDescent="0.2">
      <c r="B89" s="67">
        <v>0</v>
      </c>
      <c r="C89" s="67">
        <v>0</v>
      </c>
      <c r="D89" s="67">
        <v>0</v>
      </c>
      <c r="E89" s="67">
        <v>0</v>
      </c>
      <c r="F89" s="67">
        <v>0</v>
      </c>
      <c r="G89" s="67">
        <v>0</v>
      </c>
      <c r="K89" s="67"/>
      <c r="L89" s="67"/>
      <c r="M89" s="67"/>
      <c r="Q89" s="67"/>
      <c r="R89" s="67"/>
      <c r="S89" s="67"/>
    </row>
    <row r="90" spans="1:19" ht="13.5" customHeight="1" x14ac:dyDescent="0.2">
      <c r="B90" s="67">
        <v>0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K90" s="67"/>
      <c r="L90" s="67"/>
      <c r="M90" s="67"/>
      <c r="Q90" s="67"/>
      <c r="R90" s="67"/>
      <c r="S90" s="67"/>
    </row>
    <row r="91" spans="1:19" ht="13.5" customHeight="1" x14ac:dyDescent="0.2">
      <c r="B91" s="67"/>
      <c r="C91" s="67"/>
      <c r="D91" s="67"/>
      <c r="E91" s="67"/>
      <c r="F91" s="67"/>
      <c r="G91" s="67"/>
      <c r="K91" s="67"/>
      <c r="L91" s="67"/>
      <c r="M91" s="67"/>
      <c r="Q91" s="67"/>
      <c r="R91" s="67"/>
      <c r="S91" s="67"/>
    </row>
    <row r="92" spans="1:19" ht="13.5" customHeight="1" x14ac:dyDescent="0.2">
      <c r="B92" s="67"/>
      <c r="C92" s="67"/>
      <c r="D92" s="67"/>
      <c r="E92" s="67"/>
      <c r="F92" s="67"/>
      <c r="G92" s="67"/>
      <c r="K92" s="67"/>
      <c r="L92" s="67"/>
      <c r="M92" s="67"/>
      <c r="Q92" s="67"/>
      <c r="R92" s="67"/>
      <c r="S92" s="67"/>
    </row>
    <row r="93" spans="1:19" ht="13.5" customHeight="1" x14ac:dyDescent="0.2">
      <c r="B93" s="67"/>
      <c r="C93" s="67"/>
      <c r="D93" s="67"/>
      <c r="E93" s="67"/>
      <c r="F93" s="67"/>
      <c r="G93" s="67"/>
      <c r="K93" s="67"/>
      <c r="L93" s="67"/>
      <c r="M93" s="67"/>
      <c r="Q93" s="67"/>
      <c r="R93" s="67"/>
      <c r="S93" s="67"/>
    </row>
    <row r="94" spans="1:19" ht="13.5" customHeight="1" x14ac:dyDescent="0.2">
      <c r="B94" s="67"/>
      <c r="C94" s="67"/>
      <c r="D94" s="67"/>
      <c r="E94" s="67"/>
      <c r="F94" s="67"/>
      <c r="G94" s="67"/>
      <c r="K94" s="67"/>
      <c r="L94" s="67"/>
      <c r="M94" s="67"/>
      <c r="Q94" s="67"/>
      <c r="R94" s="67"/>
      <c r="S94" s="67"/>
    </row>
    <row r="95" spans="1:19" ht="13.5" customHeight="1" x14ac:dyDescent="0.2">
      <c r="B95" s="67"/>
      <c r="C95" s="67"/>
      <c r="D95" s="67"/>
      <c r="E95" s="67"/>
      <c r="F95" s="67"/>
      <c r="G95" s="67"/>
      <c r="K95" s="67"/>
      <c r="L95" s="67"/>
      <c r="M95" s="67"/>
      <c r="Q95" s="67"/>
      <c r="R95" s="67"/>
      <c r="S95" s="67"/>
    </row>
    <row r="96" spans="1:19" ht="13.5" customHeight="1" x14ac:dyDescent="0.2">
      <c r="B96" s="67"/>
      <c r="C96" s="67"/>
      <c r="D96" s="67"/>
      <c r="E96" s="67"/>
      <c r="F96" s="67"/>
      <c r="G96" s="67"/>
      <c r="K96" s="67"/>
      <c r="L96" s="67"/>
      <c r="M96" s="67"/>
      <c r="Q96" s="67"/>
      <c r="R96" s="67"/>
      <c r="S96" s="67"/>
    </row>
    <row r="97" spans="2:19" ht="13.5" customHeight="1" x14ac:dyDescent="0.2">
      <c r="B97" s="67"/>
      <c r="C97" s="67"/>
      <c r="D97" s="67"/>
      <c r="E97" s="67"/>
      <c r="F97" s="67"/>
      <c r="G97" s="67"/>
      <c r="K97" s="67"/>
      <c r="L97" s="67"/>
      <c r="M97" s="67"/>
      <c r="Q97" s="67"/>
      <c r="R97" s="67"/>
      <c r="S97" s="67"/>
    </row>
    <row r="98" spans="2:19" ht="13.5" customHeight="1" x14ac:dyDescent="0.2">
      <c r="B98" s="67"/>
      <c r="C98" s="67"/>
      <c r="D98" s="67"/>
      <c r="E98" s="67"/>
      <c r="F98" s="67"/>
      <c r="G98" s="67"/>
      <c r="K98" s="67"/>
      <c r="L98" s="67"/>
      <c r="M98" s="67"/>
      <c r="Q98" s="67"/>
      <c r="R98" s="67"/>
      <c r="S98" s="67"/>
    </row>
    <row r="99" spans="2:19" ht="13.5" customHeight="1" x14ac:dyDescent="0.2">
      <c r="B99" s="67"/>
      <c r="C99" s="67"/>
      <c r="D99" s="67"/>
      <c r="E99" s="67"/>
      <c r="F99" s="67"/>
      <c r="G99" s="67"/>
      <c r="K99" s="67"/>
      <c r="L99" s="67"/>
      <c r="M99" s="67"/>
      <c r="Q99" s="67"/>
      <c r="R99" s="67"/>
      <c r="S99" s="67"/>
    </row>
    <row r="100" spans="2:19" ht="13.5" customHeight="1" x14ac:dyDescent="0.2">
      <c r="B100" s="67"/>
      <c r="C100" s="67"/>
      <c r="D100" s="67"/>
      <c r="E100" s="67"/>
      <c r="F100" s="67"/>
      <c r="G100" s="67"/>
      <c r="K100" s="67"/>
      <c r="L100" s="67"/>
      <c r="M100" s="67"/>
      <c r="Q100" s="67"/>
      <c r="R100" s="67"/>
      <c r="S100" s="67"/>
    </row>
    <row r="101" spans="2:19" ht="13.5" customHeight="1" x14ac:dyDescent="0.2">
      <c r="B101" s="67"/>
      <c r="C101" s="67"/>
      <c r="D101" s="67"/>
      <c r="E101" s="67"/>
      <c r="F101" s="67"/>
      <c r="G101" s="67"/>
      <c r="K101" s="67"/>
      <c r="L101" s="67"/>
      <c r="M101" s="67"/>
      <c r="Q101" s="67"/>
      <c r="R101" s="67"/>
      <c r="S101" s="67"/>
    </row>
    <row r="102" spans="2:19" ht="13.5" customHeight="1" x14ac:dyDescent="0.2">
      <c r="B102" s="67"/>
      <c r="C102" s="67"/>
      <c r="D102" s="67"/>
      <c r="E102" s="67"/>
      <c r="F102" s="67"/>
      <c r="G102" s="67"/>
      <c r="K102" s="67"/>
      <c r="L102" s="67"/>
      <c r="M102" s="67"/>
      <c r="Q102" s="67"/>
      <c r="R102" s="67"/>
      <c r="S102" s="67"/>
    </row>
    <row r="103" spans="2:19" ht="13.5" customHeight="1" x14ac:dyDescent="0.2">
      <c r="B103" s="67"/>
      <c r="C103" s="67"/>
      <c r="D103" s="67"/>
      <c r="E103" s="67"/>
      <c r="F103" s="67"/>
      <c r="G103" s="67"/>
      <c r="K103" s="67"/>
      <c r="L103" s="67"/>
      <c r="M103" s="67"/>
      <c r="Q103" s="67"/>
      <c r="R103" s="67"/>
      <c r="S103" s="67"/>
    </row>
    <row r="104" spans="2:19" ht="13.5" customHeight="1" x14ac:dyDescent="0.2">
      <c r="B104" s="67"/>
      <c r="C104" s="67"/>
      <c r="D104" s="67"/>
      <c r="E104" s="67"/>
      <c r="F104" s="67"/>
      <c r="G104" s="67"/>
      <c r="K104" s="67"/>
      <c r="L104" s="67"/>
      <c r="M104" s="67"/>
      <c r="Q104" s="67"/>
      <c r="R104" s="67"/>
      <c r="S104" s="67"/>
    </row>
  </sheetData>
  <mergeCells count="6">
    <mergeCell ref="A1:G1"/>
    <mergeCell ref="J1:M1"/>
    <mergeCell ref="B3:C3"/>
    <mergeCell ref="E3:H3"/>
    <mergeCell ref="K3:N3"/>
    <mergeCell ref="Q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selection activeCell="D44" sqref="D44"/>
    </sheetView>
  </sheetViews>
  <sheetFormatPr defaultColWidth="9.5703125" defaultRowHeight="12.6" customHeight="1" x14ac:dyDescent="0.2"/>
  <cols>
    <col min="1" max="1" width="60.28515625" style="2" customWidth="1"/>
    <col min="2" max="6" width="13.140625" style="3" customWidth="1"/>
    <col min="7" max="7" width="58.85546875" style="3" customWidth="1"/>
    <col min="8" max="8" width="13.140625" style="3" customWidth="1"/>
    <col min="9" max="11" width="13.140625" style="1" customWidth="1"/>
    <col min="12" max="16384" width="9.5703125" style="1"/>
  </cols>
  <sheetData>
    <row r="1" spans="1:12" ht="15.75" customHeight="1" x14ac:dyDescent="0.2">
      <c r="A1" s="6" t="s">
        <v>27</v>
      </c>
      <c r="B1" s="6"/>
      <c r="C1" s="6"/>
      <c r="D1" s="6"/>
      <c r="E1" s="6"/>
      <c r="F1" s="6"/>
      <c r="G1" s="6" t="s">
        <v>28</v>
      </c>
      <c r="H1" s="6"/>
      <c r="I1" s="6"/>
      <c r="J1" s="6"/>
      <c r="K1" s="6"/>
    </row>
    <row r="2" spans="1:12" ht="14.25" customHeight="1" thickBot="1" x14ac:dyDescent="0.3">
      <c r="A2" s="7"/>
      <c r="B2" s="8"/>
      <c r="C2" s="8"/>
      <c r="D2" s="8"/>
      <c r="E2" s="8"/>
      <c r="F2" s="8"/>
      <c r="G2" s="7"/>
      <c r="H2" s="8"/>
      <c r="I2" s="8"/>
      <c r="J2" s="8"/>
      <c r="K2" s="8"/>
    </row>
    <row r="3" spans="1:12" ht="13.5" customHeight="1" x14ac:dyDescent="0.2">
      <c r="A3" s="15" t="s">
        <v>3</v>
      </c>
      <c r="B3" s="10" t="s">
        <v>5</v>
      </c>
      <c r="C3" s="14"/>
      <c r="D3" s="14"/>
      <c r="E3" s="11"/>
      <c r="F3" s="1"/>
      <c r="G3" s="15" t="s">
        <v>3</v>
      </c>
      <c r="H3" s="10" t="s">
        <v>5</v>
      </c>
      <c r="I3" s="14"/>
      <c r="J3" s="14"/>
      <c r="K3" s="11"/>
    </row>
    <row r="4" spans="1:12" ht="14.25" customHeight="1" thickBot="1" x14ac:dyDescent="0.25">
      <c r="A4" s="16"/>
      <c r="B4" s="17">
        <v>2022</v>
      </c>
      <c r="C4" s="71">
        <v>2023</v>
      </c>
      <c r="D4" s="71">
        <v>2024</v>
      </c>
      <c r="E4" s="18">
        <v>2025</v>
      </c>
      <c r="F4" s="1"/>
      <c r="G4" s="16"/>
      <c r="H4" s="17">
        <v>2022</v>
      </c>
      <c r="I4" s="71">
        <v>2023</v>
      </c>
      <c r="J4" s="71">
        <v>2024</v>
      </c>
      <c r="K4" s="18">
        <v>2025</v>
      </c>
    </row>
    <row r="5" spans="1:12" ht="13.5" customHeight="1" x14ac:dyDescent="0.2">
      <c r="A5" s="23"/>
      <c r="B5" s="26"/>
      <c r="C5" s="27"/>
      <c r="D5" s="27"/>
      <c r="E5" s="72"/>
      <c r="F5" s="29"/>
      <c r="G5" s="23"/>
      <c r="H5" s="26"/>
      <c r="I5" s="27"/>
      <c r="J5" s="27"/>
      <c r="K5" s="72"/>
    </row>
    <row r="6" spans="1:12" ht="13.5" customHeight="1" x14ac:dyDescent="0.2">
      <c r="A6" s="30" t="s">
        <v>6</v>
      </c>
      <c r="B6" s="31">
        <v>1080892.5884234568</v>
      </c>
      <c r="C6" s="33">
        <v>1114450.7526356287</v>
      </c>
      <c r="D6" s="33">
        <v>1237622.9845725442</v>
      </c>
      <c r="E6" s="32">
        <v>1326221.5533657619</v>
      </c>
      <c r="F6" s="29"/>
      <c r="G6" s="30" t="s">
        <v>6</v>
      </c>
      <c r="H6" s="31">
        <f>'sept2022_vydavky_ESA 2010'!E6-PS_vydavky_ESA2010!B6</f>
        <v>-44942.031964838854</v>
      </c>
      <c r="I6" s="33">
        <f>'sept2022_vydavky_ESA 2010'!F6-PS_vydavky_ESA2010!C6</f>
        <v>26286.083200979978</v>
      </c>
      <c r="J6" s="33">
        <f>'sept2022_vydavky_ESA 2010'!G6-PS_vydavky_ESA2010!D6</f>
        <v>82604.024173279991</v>
      </c>
      <c r="K6" s="32">
        <f>'sept2022_vydavky_ESA 2010'!H6-PS_vydavky_ESA2010!E6</f>
        <v>148758.79409593693</v>
      </c>
    </row>
    <row r="7" spans="1:12" ht="13.5" customHeight="1" x14ac:dyDescent="0.2">
      <c r="A7" s="35" t="s">
        <v>7</v>
      </c>
      <c r="B7" s="36">
        <v>624659.79590993014</v>
      </c>
      <c r="C7" s="38">
        <v>618116.39411962638</v>
      </c>
      <c r="D7" s="38">
        <v>690446.08698089677</v>
      </c>
      <c r="E7" s="73">
        <v>738912.74444548239</v>
      </c>
      <c r="F7" s="29"/>
      <c r="G7" s="35" t="s">
        <v>7</v>
      </c>
      <c r="H7" s="36">
        <f>'sept2022_vydavky_ESA 2010'!E7-PS_vydavky_ESA2010!B7</f>
        <v>-23848.076498984476</v>
      </c>
      <c r="I7" s="38">
        <f>'sept2022_vydavky_ESA 2010'!F7-PS_vydavky_ESA2010!C7</f>
        <v>11112.153032828937</v>
      </c>
      <c r="J7" s="38">
        <f>'sept2022_vydavky_ESA 2010'!G7-PS_vydavky_ESA2010!D7</f>
        <v>44807.841016725637</v>
      </c>
      <c r="K7" s="73">
        <f>'sept2022_vydavky_ESA 2010'!H7-PS_vydavky_ESA2010!E7</f>
        <v>90293.820657112054</v>
      </c>
    </row>
    <row r="8" spans="1:12" ht="13.5" customHeight="1" x14ac:dyDescent="0.2">
      <c r="A8" s="35" t="s">
        <v>8</v>
      </c>
      <c r="B8" s="36">
        <v>51854.810167872361</v>
      </c>
      <c r="C8" s="38">
        <v>49842.379867500065</v>
      </c>
      <c r="D8" s="38">
        <v>57552.389565907622</v>
      </c>
      <c r="E8" s="73">
        <v>64679.228716584577</v>
      </c>
      <c r="F8" s="29"/>
      <c r="G8" s="35" t="s">
        <v>8</v>
      </c>
      <c r="H8" s="36">
        <f>'sept2022_vydavky_ESA 2010'!E8-PS_vydavky_ESA2010!B8</f>
        <v>-10073.472924156362</v>
      </c>
      <c r="I8" s="38">
        <f>'sept2022_vydavky_ESA 2010'!F8-PS_vydavky_ESA2010!C8</f>
        <v>-5296.4541402588729</v>
      </c>
      <c r="J8" s="38">
        <f>'sept2022_vydavky_ESA 2010'!G8-PS_vydavky_ESA2010!D8</f>
        <v>-1635.3045062583697</v>
      </c>
      <c r="K8" s="73">
        <f>'sept2022_vydavky_ESA 2010'!H8-PS_vydavky_ESA2010!E8</f>
        <v>3504.8202061536576</v>
      </c>
    </row>
    <row r="9" spans="1:12" ht="13.5" customHeight="1" x14ac:dyDescent="0.2">
      <c r="A9" s="35" t="s">
        <v>9</v>
      </c>
      <c r="B9" s="36">
        <v>352770.33908547449</v>
      </c>
      <c r="C9" s="38">
        <v>390463.97600738157</v>
      </c>
      <c r="D9" s="38">
        <v>429264.49707018537</v>
      </c>
      <c r="E9" s="73">
        <v>459323.52979910024</v>
      </c>
      <c r="F9" s="29"/>
      <c r="G9" s="35" t="s">
        <v>9</v>
      </c>
      <c r="H9" s="36">
        <f>'sept2022_vydavky_ESA 2010'!E9-PS_vydavky_ESA2010!B9</f>
        <v>-11722.549120129785</v>
      </c>
      <c r="I9" s="38">
        <f>'sept2022_vydavky_ESA 2010'!F9-PS_vydavky_ESA2010!C9</f>
        <v>19716.638366319879</v>
      </c>
      <c r="J9" s="38">
        <f>'sept2022_vydavky_ESA 2010'!G9-PS_vydavky_ESA2010!D9</f>
        <v>36643.681767850067</v>
      </c>
      <c r="K9" s="73">
        <f>'sept2022_vydavky_ESA 2010'!H9-PS_vydavky_ESA2010!E9</f>
        <v>49869.58118115284</v>
      </c>
    </row>
    <row r="10" spans="1:12" ht="13.5" customHeight="1" x14ac:dyDescent="0.2">
      <c r="A10" s="35" t="s">
        <v>10</v>
      </c>
      <c r="B10" s="36">
        <v>67.215336639365091</v>
      </c>
      <c r="C10" s="38">
        <v>73.147073919873023</v>
      </c>
      <c r="D10" s="38">
        <v>77.130581222090257</v>
      </c>
      <c r="E10" s="73">
        <v>80.352089231666909</v>
      </c>
      <c r="F10" s="29"/>
      <c r="G10" s="35" t="s">
        <v>10</v>
      </c>
      <c r="H10" s="36">
        <f>'sept2022_vydavky_ESA 2010'!E10-PS_vydavky_ESA2010!B10</f>
        <v>1.8608497697829307</v>
      </c>
      <c r="I10" s="38">
        <f>'sept2022_vydavky_ESA 2010'!F10-PS_vydavky_ESA2010!C10</f>
        <v>3.2872690575553349</v>
      </c>
      <c r="J10" s="38">
        <f>'sept2022_vydavky_ESA 2010'!G10-PS_vydavky_ESA2010!D10</f>
        <v>5.575912947028371</v>
      </c>
      <c r="K10" s="73">
        <f>'sept2022_vydavky_ESA 2010'!H10-PS_vydavky_ESA2010!E10</f>
        <v>8.049822614279833</v>
      </c>
    </row>
    <row r="11" spans="1:12" ht="13.5" customHeight="1" x14ac:dyDescent="0.2">
      <c r="A11" s="35" t="s">
        <v>11</v>
      </c>
      <c r="B11" s="36">
        <v>51540.427923540388</v>
      </c>
      <c r="C11" s="38">
        <v>55954.855567200735</v>
      </c>
      <c r="D11" s="38">
        <v>60282.880374332541</v>
      </c>
      <c r="E11" s="73">
        <v>63225.698315363174</v>
      </c>
      <c r="F11" s="29"/>
      <c r="G11" s="35" t="s">
        <v>11</v>
      </c>
      <c r="H11" s="36">
        <f>'sept2022_vydavky_ESA 2010'!E11-PS_vydavky_ESA2010!B11</f>
        <v>700.20572866208386</v>
      </c>
      <c r="I11" s="38">
        <f>'sept2022_vydavky_ESA 2010'!F11-PS_vydavky_ESA2010!C11</f>
        <v>750.45867303259729</v>
      </c>
      <c r="J11" s="38">
        <f>'sept2022_vydavky_ESA 2010'!G11-PS_vydavky_ESA2010!D11</f>
        <v>2782.2299820155167</v>
      </c>
      <c r="K11" s="73">
        <f>'sept2022_vydavky_ESA 2010'!H11-PS_vydavky_ESA2010!E11</f>
        <v>5082.5222289041267</v>
      </c>
    </row>
    <row r="12" spans="1:12" ht="13.5" customHeight="1" x14ac:dyDescent="0.2">
      <c r="A12" s="30" t="s">
        <v>12</v>
      </c>
      <c r="B12" s="31">
        <v>8270414.723224259</v>
      </c>
      <c r="C12" s="33">
        <v>9113897.1754058693</v>
      </c>
      <c r="D12" s="33">
        <v>9925576.6491387524</v>
      </c>
      <c r="E12" s="32">
        <v>10235053.098689295</v>
      </c>
      <c r="F12" s="29"/>
      <c r="G12" s="30" t="s">
        <v>12</v>
      </c>
      <c r="H12" s="31">
        <f>'sept2022_vydavky_ESA 2010'!E12-PS_vydavky_ESA2010!B12</f>
        <v>940.53499412536621</v>
      </c>
      <c r="I12" s="33">
        <f>'sept2022_vydavky_ESA 2010'!F12-PS_vydavky_ESA2010!C12</f>
        <v>218163.4295572266</v>
      </c>
      <c r="J12" s="33">
        <f>'sept2022_vydavky_ESA 2010'!G12-PS_vydavky_ESA2010!D12</f>
        <v>1145894.2694967538</v>
      </c>
      <c r="K12" s="32">
        <f>'sept2022_vydavky_ESA 2010'!H12-PS_vydavky_ESA2010!E12</f>
        <v>1348674.1035840604</v>
      </c>
    </row>
    <row r="13" spans="1:12" ht="13.5" customHeight="1" x14ac:dyDescent="0.2">
      <c r="A13" s="41" t="s">
        <v>13</v>
      </c>
      <c r="B13" s="36">
        <v>7308971.1181497173</v>
      </c>
      <c r="C13" s="38">
        <v>8076109.5444047349</v>
      </c>
      <c r="D13" s="38">
        <v>8826720.7042068336</v>
      </c>
      <c r="E13" s="73">
        <v>9135427.6439186055</v>
      </c>
      <c r="F13" s="29"/>
      <c r="G13" s="41" t="s">
        <v>13</v>
      </c>
      <c r="H13" s="36">
        <f>'sept2022_vydavky_ESA 2010'!E13-PS_vydavky_ESA2010!B13</f>
        <v>-4367.3209365131333</v>
      </c>
      <c r="I13" s="38">
        <f>'sept2022_vydavky_ESA 2010'!F13-PS_vydavky_ESA2010!C13</f>
        <v>187419.64879935328</v>
      </c>
      <c r="J13" s="38">
        <f>'sept2022_vydavky_ESA 2010'!G13-PS_vydavky_ESA2010!D13</f>
        <v>1010620.696742123</v>
      </c>
      <c r="K13" s="73">
        <f>'sept2022_vydavky_ESA 2010'!H13-PS_vydavky_ESA2010!E13</f>
        <v>1193372.071088668</v>
      </c>
    </row>
    <row r="14" spans="1:12" ht="13.5" customHeight="1" x14ac:dyDescent="0.2">
      <c r="A14" s="46" t="s">
        <v>14</v>
      </c>
      <c r="B14" s="36">
        <v>6583169.569490999</v>
      </c>
      <c r="C14" s="38">
        <v>7275667.6717091464</v>
      </c>
      <c r="D14" s="38">
        <v>7956588.1441043681</v>
      </c>
      <c r="E14" s="73">
        <v>8237151.5328306649</v>
      </c>
      <c r="F14" s="29"/>
      <c r="G14" s="46" t="s">
        <v>14</v>
      </c>
      <c r="H14" s="36">
        <f>'sept2022_vydavky_ESA 2010'!E14-PS_vydavky_ESA2010!B14</f>
        <v>-5981.2745559047908</v>
      </c>
      <c r="I14" s="38">
        <f>'sept2022_vydavky_ESA 2010'!F14-PS_vydavky_ESA2010!C14</f>
        <v>166915.11692276876</v>
      </c>
      <c r="J14" s="38">
        <f>'sept2022_vydavky_ESA 2010'!G14-PS_vydavky_ESA2010!D14</f>
        <v>910117.99058508221</v>
      </c>
      <c r="K14" s="73">
        <f>'sept2022_vydavky_ESA 2010'!H14-PS_vydavky_ESA2010!E14</f>
        <v>1074132.2248345483</v>
      </c>
      <c r="L14" s="74"/>
    </row>
    <row r="15" spans="1:12" ht="13.5" customHeight="1" x14ac:dyDescent="0.2">
      <c r="A15" s="46" t="s">
        <v>15</v>
      </c>
      <c r="B15" s="36">
        <v>87617.723389358609</v>
      </c>
      <c r="C15" s="38">
        <v>91259.911673682582</v>
      </c>
      <c r="D15" s="38">
        <v>94038.065986066489</v>
      </c>
      <c r="E15" s="73">
        <v>91757.790898342151</v>
      </c>
      <c r="F15" s="29"/>
      <c r="G15" s="46" t="s">
        <v>15</v>
      </c>
      <c r="H15" s="36">
        <f>'sept2022_vydavky_ESA 2010'!E15-PS_vydavky_ESA2010!B15</f>
        <v>-68.557946583227022</v>
      </c>
      <c r="I15" s="38">
        <f>'sept2022_vydavky_ESA 2010'!F15-PS_vydavky_ESA2010!C15</f>
        <v>2137.1004163854959</v>
      </c>
      <c r="J15" s="38">
        <f>'sept2022_vydavky_ESA 2010'!G15-PS_vydavky_ESA2010!D15</f>
        <v>10764.0057124671</v>
      </c>
      <c r="K15" s="73">
        <f>'sept2022_vydavky_ESA 2010'!H15-PS_vydavky_ESA2010!E15</f>
        <v>11975.994340325225</v>
      </c>
      <c r="L15" s="74"/>
    </row>
    <row r="16" spans="1:12" ht="13.5" customHeight="1" x14ac:dyDescent="0.2">
      <c r="A16" s="46" t="s">
        <v>16</v>
      </c>
      <c r="B16" s="36">
        <v>568496.51728747902</v>
      </c>
      <c r="C16" s="38">
        <v>630657.79696356575</v>
      </c>
      <c r="D16" s="38">
        <v>689011.94066237425</v>
      </c>
      <c r="E16" s="73">
        <v>714828.40704732959</v>
      </c>
      <c r="F16" s="29"/>
      <c r="G16" s="46" t="s">
        <v>16</v>
      </c>
      <c r="H16" s="36">
        <f>'sept2022_vydavky_ESA 2010'!E16-PS_vydavky_ESA2010!B16</f>
        <v>1063.0864310966572</v>
      </c>
      <c r="I16" s="38">
        <f>'sept2022_vydavky_ESA 2010'!F16-PS_vydavky_ESA2010!C16</f>
        <v>15588.752409371198</v>
      </c>
      <c r="J16" s="38">
        <f>'sept2022_vydavky_ESA 2010'!G16-PS_vydavky_ESA2010!D16</f>
        <v>78653.826546147</v>
      </c>
      <c r="K16" s="73">
        <f>'sept2022_vydavky_ESA 2010'!H16-PS_vydavky_ESA2010!E16</f>
        <v>93966.098676988855</v>
      </c>
      <c r="L16" s="74"/>
    </row>
    <row r="17" spans="1:12" ht="13.5" customHeight="1" x14ac:dyDescent="0.2">
      <c r="A17" s="46" t="s">
        <v>17</v>
      </c>
      <c r="B17" s="36">
        <v>68202.676037764919</v>
      </c>
      <c r="C17" s="38">
        <v>76987.18065444901</v>
      </c>
      <c r="D17" s="38">
        <v>85515.490032555274</v>
      </c>
      <c r="E17" s="73">
        <v>90172.701927284987</v>
      </c>
      <c r="F17" s="29"/>
      <c r="G17" s="46" t="s">
        <v>17</v>
      </c>
      <c r="H17" s="36">
        <f>'sept2022_vydavky_ESA 2010'!E17-PS_vydavky_ESA2010!B17</f>
        <v>616.64887851254025</v>
      </c>
      <c r="I17" s="38">
        <f>'sept2022_vydavky_ESA 2010'!F17-PS_vydavky_ESA2010!C17</f>
        <v>2740.6875222122471</v>
      </c>
      <c r="J17" s="38">
        <f>'sept2022_vydavky_ESA 2010'!G17-PS_vydavky_ESA2010!D17</f>
        <v>10905.986527591682</v>
      </c>
      <c r="K17" s="73">
        <f>'sept2022_vydavky_ESA 2010'!H17-PS_vydavky_ESA2010!E17</f>
        <v>13098.311780176809</v>
      </c>
      <c r="L17" s="74"/>
    </row>
    <row r="18" spans="1:12" ht="13.5" customHeight="1" x14ac:dyDescent="0.2">
      <c r="A18" s="46" t="s">
        <v>18</v>
      </c>
      <c r="B18" s="36">
        <v>1484.6319441165979</v>
      </c>
      <c r="C18" s="38">
        <v>1536.9834038902875</v>
      </c>
      <c r="D18" s="38">
        <v>1567.0634214684039</v>
      </c>
      <c r="E18" s="73">
        <v>1517.2112149839334</v>
      </c>
      <c r="F18" s="29"/>
      <c r="G18" s="46" t="s">
        <v>18</v>
      </c>
      <c r="H18" s="36">
        <f>'sept2022_vydavky_ESA 2010'!E18-PS_vydavky_ESA2010!B18</f>
        <v>2.7762563656388011</v>
      </c>
      <c r="I18" s="38">
        <f>'sept2022_vydavky_ESA 2010'!F18-PS_vydavky_ESA2010!C18</f>
        <v>37.991528616496907</v>
      </c>
      <c r="J18" s="38">
        <f>'sept2022_vydavky_ESA 2010'!G18-PS_vydavky_ESA2010!D18</f>
        <v>178.88737083496267</v>
      </c>
      <c r="K18" s="73">
        <f>'sept2022_vydavky_ESA 2010'!H18-PS_vydavky_ESA2010!E18</f>
        <v>199.44145662859069</v>
      </c>
      <c r="L18" s="74"/>
    </row>
    <row r="19" spans="1:12" ht="13.5" customHeight="1" x14ac:dyDescent="0.2">
      <c r="A19" s="35" t="s">
        <v>19</v>
      </c>
      <c r="B19" s="36">
        <v>961443.60507454129</v>
      </c>
      <c r="C19" s="38">
        <v>1037787.6310011346</v>
      </c>
      <c r="D19" s="38">
        <v>1098855.9449319197</v>
      </c>
      <c r="E19" s="73">
        <v>1099625.4547706908</v>
      </c>
      <c r="F19" s="29"/>
      <c r="G19" s="35" t="s">
        <v>19</v>
      </c>
      <c r="H19" s="36">
        <f>'sept2022_vydavky_ESA 2010'!E19-PS_vydavky_ESA2010!B19</f>
        <v>5307.8559306387324</v>
      </c>
      <c r="I19" s="38">
        <f>'sept2022_vydavky_ESA 2010'!F19-PS_vydavky_ESA2010!C19</f>
        <v>30743.780757873319</v>
      </c>
      <c r="J19" s="38">
        <f>'sept2022_vydavky_ESA 2010'!G19-PS_vydavky_ESA2010!D19</f>
        <v>135273.57275463059</v>
      </c>
      <c r="K19" s="73">
        <f>'sept2022_vydavky_ESA 2010'!H19-PS_vydavky_ESA2010!E19</f>
        <v>155302.03249539156</v>
      </c>
      <c r="L19" s="74"/>
    </row>
    <row r="20" spans="1:12" ht="13.5" customHeight="1" x14ac:dyDescent="0.2">
      <c r="A20" s="46" t="s">
        <v>20</v>
      </c>
      <c r="B20" s="36">
        <v>818708.04566323035</v>
      </c>
      <c r="C20" s="38">
        <v>887034.91604628856</v>
      </c>
      <c r="D20" s="38">
        <v>942396.08134261181</v>
      </c>
      <c r="E20" s="73">
        <v>945792.91249734024</v>
      </c>
      <c r="F20" s="29"/>
      <c r="G20" s="46" t="s">
        <v>20</v>
      </c>
      <c r="H20" s="36">
        <f>'sept2022_vydavky_ESA 2010'!E20-PS_vydavky_ESA2010!B20</f>
        <v>4932.8588754112134</v>
      </c>
      <c r="I20" s="38">
        <f>'sept2022_vydavky_ESA 2010'!F20-PS_vydavky_ESA2010!C20</f>
        <v>26844.655964277918</v>
      </c>
      <c r="J20" s="38">
        <f>'sept2022_vydavky_ESA 2010'!G20-PS_vydavky_ESA2010!D20</f>
        <v>117193.64641476807</v>
      </c>
      <c r="K20" s="73">
        <f>'sept2022_vydavky_ESA 2010'!H20-PS_vydavky_ESA2010!E20</f>
        <v>134859.55548253004</v>
      </c>
      <c r="L20" s="74"/>
    </row>
    <row r="21" spans="1:12" ht="13.5" customHeight="1" x14ac:dyDescent="0.2">
      <c r="A21" s="46" t="s">
        <v>16</v>
      </c>
      <c r="B21" s="36">
        <v>92962.084819111595</v>
      </c>
      <c r="C21" s="38">
        <v>97613.497229480723</v>
      </c>
      <c r="D21" s="38">
        <v>100667.32182752615</v>
      </c>
      <c r="E21" s="73">
        <v>98283.554964505747</v>
      </c>
      <c r="F21" s="29"/>
      <c r="G21" s="46" t="s">
        <v>16</v>
      </c>
      <c r="H21" s="36">
        <f>'sept2022_vydavky_ESA 2010'!E21-PS_vydavky_ESA2010!B21</f>
        <v>173.83876237129152</v>
      </c>
      <c r="I21" s="38">
        <f>'sept2022_vydavky_ESA 2010'!F21-PS_vydavky_ESA2010!C21</f>
        <v>2412.8341034545447</v>
      </c>
      <c r="J21" s="38">
        <f>'sept2022_vydavky_ESA 2010'!G21-PS_vydavky_ESA2010!D21</f>
        <v>11491.629683914667</v>
      </c>
      <c r="K21" s="73">
        <f>'sept2022_vydavky_ESA 2010'!H21-PS_vydavky_ESA2010!E21</f>
        <v>12919.635164287087</v>
      </c>
      <c r="L21" s="74"/>
    </row>
    <row r="22" spans="1:12" ht="13.5" customHeight="1" x14ac:dyDescent="0.2">
      <c r="A22" s="46" t="s">
        <v>17</v>
      </c>
      <c r="B22" s="36">
        <v>15071.221095643039</v>
      </c>
      <c r="C22" s="38">
        <v>15879.253897274561</v>
      </c>
      <c r="D22" s="38">
        <v>16394.797456166201</v>
      </c>
      <c r="E22" s="73">
        <v>15992.258650867552</v>
      </c>
      <c r="F22" s="29"/>
      <c r="G22" s="46" t="s">
        <v>17</v>
      </c>
      <c r="H22" s="36">
        <f>'sept2022_vydavky_ESA 2010'!E22-PS_vydavky_ESA2010!B22</f>
        <v>136.26520433445694</v>
      </c>
      <c r="I22" s="38">
        <f>'sept2022_vydavky_ESA 2010'!F22-PS_vydavky_ESA2010!C22</f>
        <v>565.28986577177056</v>
      </c>
      <c r="J22" s="38">
        <f>'sept2022_vydavky_ESA 2010'!G22-PS_vydavky_ESA2010!D22</f>
        <v>2090.8661122268531</v>
      </c>
      <c r="K22" s="73">
        <f>'sept2022_vydavky_ESA 2010'!H22-PS_vydavky_ESA2010!E22</f>
        <v>2323.0044725421467</v>
      </c>
      <c r="L22" s="74"/>
    </row>
    <row r="23" spans="1:12" ht="13.5" customHeight="1" x14ac:dyDescent="0.2">
      <c r="A23" s="46" t="s">
        <v>18</v>
      </c>
      <c r="B23" s="36">
        <v>34702.253496556274</v>
      </c>
      <c r="C23" s="38">
        <v>37259.96382809068</v>
      </c>
      <c r="D23" s="38">
        <v>39397.744305615648</v>
      </c>
      <c r="E23" s="73">
        <v>39556.728657977277</v>
      </c>
      <c r="F23" s="29"/>
      <c r="G23" s="46" t="s">
        <v>18</v>
      </c>
      <c r="H23" s="36">
        <f>'sept2022_vydavky_ESA 2010'!E23-PS_vydavky_ESA2010!B23</f>
        <v>64.893088521777827</v>
      </c>
      <c r="I23" s="38">
        <f>'sept2022_vydavky_ESA 2010'!F23-PS_vydavky_ESA2010!C23</f>
        <v>921.00082436907542</v>
      </c>
      <c r="J23" s="38">
        <f>'sept2022_vydavky_ESA 2010'!G23-PS_vydavky_ESA2010!D23</f>
        <v>4497.4305437208532</v>
      </c>
      <c r="K23" s="73">
        <f>'sept2022_vydavky_ESA 2010'!H23-PS_vydavky_ESA2010!E23</f>
        <v>5199.8373760323448</v>
      </c>
      <c r="L23" s="74"/>
    </row>
    <row r="24" spans="1:12" ht="13.5" customHeight="1" thickBot="1" x14ac:dyDescent="0.25">
      <c r="A24" s="30" t="s">
        <v>21</v>
      </c>
      <c r="B24" s="50">
        <v>286731.82140094211</v>
      </c>
      <c r="C24" s="51">
        <v>265669.76310669037</v>
      </c>
      <c r="D24" s="51">
        <v>277169.74085471878</v>
      </c>
      <c r="E24" s="75">
        <v>284420.08876143803</v>
      </c>
      <c r="F24" s="29"/>
      <c r="G24" s="30" t="s">
        <v>21</v>
      </c>
      <c r="H24" s="50">
        <f>'sept2022_vydavky_ESA 2010'!E24-PS_vydavky_ESA2010!B24</f>
        <v>-51230.276061489974</v>
      </c>
      <c r="I24" s="51">
        <f>'sept2022_vydavky_ESA 2010'!F24-PS_vydavky_ESA2010!C24</f>
        <v>-1564.3078284119256</v>
      </c>
      <c r="J24" s="51">
        <f>'sept2022_vydavky_ESA 2010'!G24-PS_vydavky_ESA2010!D24</f>
        <v>-5130.166839861311</v>
      </c>
      <c r="K24" s="75">
        <f>'sept2022_vydavky_ESA 2010'!H24-PS_vydavky_ESA2010!E24</f>
        <v>-6987.0113023121376</v>
      </c>
    </row>
    <row r="25" spans="1:12" ht="14.25" customHeight="1" thickBot="1" x14ac:dyDescent="0.25">
      <c r="A25" s="53" t="s">
        <v>22</v>
      </c>
      <c r="B25" s="54">
        <v>9638039.1330486573</v>
      </c>
      <c r="C25" s="57">
        <v>10494017.691148188</v>
      </c>
      <c r="D25" s="57">
        <v>11440369.374566017</v>
      </c>
      <c r="E25" s="55">
        <v>11845694.740816494</v>
      </c>
      <c r="F25" s="29"/>
      <c r="G25" s="53" t="s">
        <v>22</v>
      </c>
      <c r="H25" s="54">
        <f>'sept2022_vydavky_ESA 2010'!E25-PS_vydavky_ESA2010!B25</f>
        <v>-95231.773032203317</v>
      </c>
      <c r="I25" s="57">
        <f>'sept2022_vydavky_ESA 2010'!F25-PS_vydavky_ESA2010!C25</f>
        <v>242885.20492979512</v>
      </c>
      <c r="J25" s="57">
        <f>'sept2022_vydavky_ESA 2010'!G25-PS_vydavky_ESA2010!D25</f>
        <v>1223368.1268301718</v>
      </c>
      <c r="K25" s="55">
        <f>'sept2022_vydavky_ESA 2010'!H25-PS_vydavky_ESA2010!E25</f>
        <v>1490445.8863776866</v>
      </c>
    </row>
    <row r="26" spans="1:12" ht="13.5" customHeight="1" thickBot="1" x14ac:dyDescent="0.25">
      <c r="A26" s="58" t="s">
        <v>23</v>
      </c>
      <c r="B26" s="76">
        <v>9638039.1330486573</v>
      </c>
      <c r="C26" s="77">
        <v>10494017.691148188</v>
      </c>
      <c r="D26" s="77">
        <v>11440369.374566017</v>
      </c>
      <c r="E26" s="78">
        <v>11845694.740816494</v>
      </c>
      <c r="F26" s="29"/>
      <c r="G26" s="58" t="s">
        <v>23</v>
      </c>
      <c r="H26" s="76">
        <f>'sept2022_vydavky_ESA 2010'!E26-PS_vydavky_ESA2010!B26</f>
        <v>-95231.773032203317</v>
      </c>
      <c r="I26" s="77">
        <f>'sept2022_vydavky_ESA 2010'!F26-PS_vydavky_ESA2010!C26</f>
        <v>242885.20492979512</v>
      </c>
      <c r="J26" s="77">
        <f>'sept2022_vydavky_ESA 2010'!G26-PS_vydavky_ESA2010!D26</f>
        <v>1223368.1268301718</v>
      </c>
      <c r="K26" s="78">
        <f>'sept2022_vydavky_ESA 2010'!H26-PS_vydavky_ESA2010!E26</f>
        <v>1490445.8863776866</v>
      </c>
    </row>
    <row r="27" spans="1:12" ht="13.5" customHeight="1" x14ac:dyDescent="0.2">
      <c r="A27" s="1"/>
      <c r="B27" s="65"/>
      <c r="C27" s="65"/>
      <c r="D27" s="65"/>
      <c r="E27" s="65"/>
      <c r="F27" s="65"/>
      <c r="G27" s="65"/>
      <c r="H27" s="65"/>
    </row>
    <row r="28" spans="1:12" ht="13.5" customHeight="1" x14ac:dyDescent="0.2">
      <c r="A28" s="1"/>
      <c r="B28" s="65"/>
      <c r="C28" s="65"/>
      <c r="D28" s="65"/>
      <c r="E28" s="65"/>
      <c r="F28" s="65"/>
      <c r="G28" s="65"/>
      <c r="H28" s="65"/>
    </row>
    <row r="29" spans="1:12" ht="13.5" customHeight="1" x14ac:dyDescent="0.2">
      <c r="A29" s="1"/>
      <c r="B29" s="79"/>
      <c r="C29" s="79"/>
      <c r="D29" s="79"/>
      <c r="E29" s="79"/>
      <c r="F29" s="65"/>
      <c r="G29" s="65"/>
      <c r="H29" s="65"/>
    </row>
    <row r="30" spans="1:12" ht="13.5" customHeight="1" x14ac:dyDescent="0.2">
      <c r="A30" s="1"/>
      <c r="B30" s="79"/>
      <c r="C30" s="79"/>
      <c r="D30" s="79"/>
      <c r="E30" s="79"/>
      <c r="F30" s="65"/>
      <c r="G30" s="65"/>
      <c r="H30" s="65"/>
    </row>
    <row r="31" spans="1:12" ht="13.5" customHeight="1" x14ac:dyDescent="0.2">
      <c r="A31" s="1"/>
      <c r="B31" s="65"/>
      <c r="C31" s="65"/>
      <c r="D31" s="65"/>
      <c r="E31" s="65"/>
      <c r="F31" s="65"/>
      <c r="G31" s="65"/>
      <c r="H31" s="65"/>
    </row>
    <row r="32" spans="1:12" ht="13.5" customHeight="1" x14ac:dyDescent="0.2">
      <c r="A32" s="1"/>
      <c r="B32" s="65"/>
      <c r="C32" s="65"/>
      <c r="D32" s="65"/>
      <c r="E32" s="65"/>
      <c r="F32" s="65"/>
      <c r="G32" s="65"/>
      <c r="H32" s="65"/>
    </row>
    <row r="33" spans="1:8" ht="13.5" customHeight="1" x14ac:dyDescent="0.2">
      <c r="A33" s="1"/>
      <c r="B33" s="65"/>
      <c r="C33" s="65"/>
      <c r="D33" s="65"/>
      <c r="E33" s="65"/>
      <c r="F33" s="65"/>
      <c r="G33" s="65"/>
      <c r="H33" s="65"/>
    </row>
    <row r="34" spans="1:8" ht="13.5" customHeight="1" x14ac:dyDescent="0.2">
      <c r="A34" s="1"/>
      <c r="B34" s="65"/>
      <c r="C34" s="65"/>
      <c r="D34" s="65"/>
      <c r="E34" s="65"/>
      <c r="F34" s="65"/>
      <c r="G34" s="65"/>
      <c r="H34" s="65"/>
    </row>
    <row r="35" spans="1:8" ht="13.5" customHeight="1" x14ac:dyDescent="0.2">
      <c r="A35" s="1"/>
      <c r="B35" s="65"/>
      <c r="C35" s="65"/>
      <c r="D35" s="65"/>
      <c r="E35" s="65"/>
      <c r="F35" s="65"/>
      <c r="G35" s="65"/>
      <c r="H35" s="65"/>
    </row>
    <row r="36" spans="1:8" ht="13.5" customHeight="1" x14ac:dyDescent="0.2">
      <c r="A36" s="1"/>
      <c r="B36" s="65"/>
      <c r="C36" s="65"/>
      <c r="D36" s="65"/>
      <c r="E36" s="65"/>
      <c r="F36" s="65"/>
      <c r="G36" s="65"/>
      <c r="H36" s="65"/>
    </row>
    <row r="37" spans="1:8" ht="13.5" customHeight="1" x14ac:dyDescent="0.2">
      <c r="A37" s="1"/>
      <c r="B37" s="65"/>
      <c r="C37" s="65"/>
      <c r="D37" s="65"/>
      <c r="E37" s="65"/>
      <c r="F37" s="65"/>
      <c r="G37" s="65"/>
      <c r="H37" s="65"/>
    </row>
    <row r="38" spans="1:8" ht="13.5" customHeight="1" x14ac:dyDescent="0.2">
      <c r="A38" s="1"/>
      <c r="B38" s="65"/>
      <c r="C38" s="65"/>
      <c r="D38" s="65"/>
      <c r="E38" s="65"/>
      <c r="F38" s="65"/>
      <c r="G38" s="65"/>
      <c r="H38" s="65"/>
    </row>
    <row r="39" spans="1:8" ht="13.5" customHeight="1" x14ac:dyDescent="0.2">
      <c r="A39" s="1"/>
      <c r="B39" s="65"/>
      <c r="C39" s="65"/>
      <c r="D39" s="65"/>
      <c r="E39" s="65"/>
      <c r="F39" s="65"/>
      <c r="G39" s="65"/>
      <c r="H39" s="65"/>
    </row>
    <row r="40" spans="1:8" ht="13.5" customHeight="1" x14ac:dyDescent="0.2">
      <c r="A40" s="1"/>
      <c r="B40" s="65"/>
      <c r="C40" s="65"/>
      <c r="D40" s="65"/>
      <c r="E40" s="65"/>
      <c r="F40" s="65"/>
      <c r="G40" s="65"/>
      <c r="H40" s="65"/>
    </row>
    <row r="41" spans="1:8" ht="13.5" customHeight="1" x14ac:dyDescent="0.2">
      <c r="A41" s="1"/>
      <c r="B41" s="65"/>
      <c r="C41" s="65"/>
      <c r="D41" s="65"/>
      <c r="E41" s="65"/>
      <c r="F41" s="65"/>
      <c r="G41" s="65"/>
      <c r="H41" s="65"/>
    </row>
    <row r="42" spans="1:8" ht="13.5" customHeight="1" x14ac:dyDescent="0.2">
      <c r="A42" s="1"/>
      <c r="B42" s="65"/>
      <c r="C42" s="65"/>
      <c r="D42" s="65"/>
      <c r="E42" s="65"/>
      <c r="F42" s="65"/>
      <c r="G42" s="65"/>
      <c r="H42" s="65"/>
    </row>
    <row r="43" spans="1:8" ht="13.5" customHeight="1" x14ac:dyDescent="0.2">
      <c r="A43" s="1"/>
      <c r="B43" s="65"/>
      <c r="C43" s="65"/>
      <c r="D43" s="65"/>
      <c r="E43" s="65"/>
      <c r="F43" s="65"/>
      <c r="G43" s="65"/>
      <c r="H43" s="65"/>
    </row>
    <row r="44" spans="1:8" ht="13.5" customHeight="1" x14ac:dyDescent="0.2">
      <c r="A44" s="1"/>
      <c r="B44" s="65"/>
      <c r="C44" s="65"/>
      <c r="D44" s="65"/>
      <c r="E44" s="65"/>
      <c r="F44" s="65"/>
      <c r="G44" s="65"/>
      <c r="H44" s="65"/>
    </row>
    <row r="45" spans="1:8" ht="13.5" customHeight="1" x14ac:dyDescent="0.2">
      <c r="A45" s="1"/>
      <c r="B45" s="65"/>
      <c r="C45" s="65"/>
      <c r="D45" s="65"/>
      <c r="E45" s="65"/>
      <c r="F45" s="65"/>
      <c r="G45" s="65"/>
      <c r="H45" s="65"/>
    </row>
    <row r="46" spans="1:8" ht="13.5" customHeight="1" x14ac:dyDescent="0.2">
      <c r="A46" s="1"/>
      <c r="B46" s="65"/>
      <c r="C46" s="65"/>
      <c r="D46" s="65"/>
      <c r="E46" s="65"/>
      <c r="F46" s="65"/>
      <c r="G46" s="65"/>
      <c r="H46" s="65"/>
    </row>
    <row r="47" spans="1:8" ht="13.5" customHeight="1" x14ac:dyDescent="0.2">
      <c r="A47" s="1"/>
      <c r="B47" s="65"/>
      <c r="C47" s="65"/>
      <c r="D47" s="65"/>
      <c r="E47" s="65"/>
      <c r="F47" s="65"/>
      <c r="G47" s="65"/>
      <c r="H47" s="65"/>
    </row>
    <row r="48" spans="1:8" ht="13.5" customHeight="1" x14ac:dyDescent="0.2">
      <c r="A48" s="1"/>
      <c r="B48" s="65"/>
      <c r="C48" s="65"/>
      <c r="D48" s="65"/>
      <c r="E48" s="65"/>
      <c r="F48" s="65"/>
      <c r="G48" s="65"/>
      <c r="H48" s="65"/>
    </row>
    <row r="49" spans="1:8" ht="13.5" customHeight="1" x14ac:dyDescent="0.2">
      <c r="A49" s="1"/>
      <c r="B49" s="65"/>
      <c r="C49" s="65"/>
      <c r="D49" s="65"/>
      <c r="E49" s="65"/>
      <c r="F49" s="65"/>
      <c r="G49" s="65"/>
      <c r="H49" s="65"/>
    </row>
    <row r="50" spans="1:8" ht="13.5" customHeight="1" x14ac:dyDescent="0.2">
      <c r="A50" s="1"/>
      <c r="B50" s="65"/>
      <c r="C50" s="65"/>
      <c r="D50" s="65"/>
      <c r="E50" s="65"/>
      <c r="F50" s="65"/>
      <c r="G50" s="65"/>
      <c r="H50" s="65"/>
    </row>
    <row r="51" spans="1:8" ht="13.5" customHeight="1" x14ac:dyDescent="0.2">
      <c r="A51" s="1"/>
      <c r="B51" s="65"/>
      <c r="C51" s="65"/>
      <c r="D51" s="65"/>
      <c r="E51" s="65"/>
      <c r="F51" s="65"/>
      <c r="G51" s="65"/>
      <c r="H51" s="65"/>
    </row>
    <row r="52" spans="1:8" ht="13.5" customHeight="1" x14ac:dyDescent="0.2">
      <c r="A52" s="1"/>
      <c r="B52" s="65"/>
      <c r="C52" s="65"/>
      <c r="D52" s="65"/>
      <c r="E52" s="65"/>
      <c r="F52" s="65"/>
      <c r="G52" s="65"/>
      <c r="H52" s="65"/>
    </row>
    <row r="53" spans="1:8" ht="13.5" customHeight="1" x14ac:dyDescent="0.2">
      <c r="A53" s="1"/>
      <c r="B53" s="65"/>
      <c r="C53" s="65"/>
      <c r="D53" s="65"/>
      <c r="E53" s="65"/>
      <c r="F53" s="65"/>
      <c r="G53" s="65"/>
      <c r="H53" s="65"/>
    </row>
    <row r="54" spans="1:8" ht="13.5" customHeight="1" x14ac:dyDescent="0.2">
      <c r="A54" s="1"/>
      <c r="B54" s="65"/>
      <c r="C54" s="65"/>
      <c r="D54" s="65"/>
      <c r="E54" s="65"/>
      <c r="F54" s="65"/>
      <c r="G54" s="65"/>
      <c r="H54" s="65"/>
    </row>
    <row r="55" spans="1:8" ht="13.5" customHeight="1" x14ac:dyDescent="0.2">
      <c r="A55" s="1"/>
      <c r="B55" s="65"/>
      <c r="C55" s="65"/>
      <c r="D55" s="65"/>
      <c r="E55" s="65"/>
      <c r="F55" s="65"/>
      <c r="G55" s="65"/>
      <c r="H55" s="65"/>
    </row>
    <row r="56" spans="1:8" ht="13.5" customHeight="1" x14ac:dyDescent="0.2">
      <c r="A56" s="1"/>
      <c r="B56" s="65"/>
      <c r="C56" s="65"/>
      <c r="D56" s="65"/>
      <c r="E56" s="65"/>
      <c r="F56" s="65"/>
      <c r="G56" s="65"/>
      <c r="H56" s="65"/>
    </row>
    <row r="57" spans="1:8" ht="13.5" customHeight="1" x14ac:dyDescent="0.2">
      <c r="A57" s="1"/>
      <c r="B57" s="65"/>
      <c r="C57" s="65"/>
      <c r="D57" s="65"/>
      <c r="E57" s="65"/>
      <c r="F57" s="65"/>
      <c r="G57" s="65"/>
      <c r="H57" s="65"/>
    </row>
    <row r="58" spans="1:8" ht="13.5" customHeight="1" x14ac:dyDescent="0.2">
      <c r="A58" s="1"/>
      <c r="B58" s="65"/>
      <c r="C58" s="65"/>
      <c r="D58" s="65"/>
      <c r="E58" s="65"/>
      <c r="F58" s="65"/>
      <c r="G58" s="65"/>
      <c r="H58" s="65"/>
    </row>
    <row r="59" spans="1:8" ht="13.5" customHeight="1" x14ac:dyDescent="0.2">
      <c r="A59" s="1"/>
      <c r="B59" s="65"/>
      <c r="C59" s="65"/>
      <c r="D59" s="65"/>
      <c r="E59" s="65"/>
      <c r="F59" s="65"/>
      <c r="G59" s="65"/>
      <c r="H59" s="65"/>
    </row>
    <row r="60" spans="1:8" ht="13.5" customHeight="1" x14ac:dyDescent="0.2">
      <c r="A60" s="1"/>
      <c r="B60" s="65"/>
      <c r="C60" s="65"/>
      <c r="D60" s="65"/>
      <c r="E60" s="65"/>
      <c r="F60" s="65"/>
      <c r="G60" s="65"/>
      <c r="H60" s="65"/>
    </row>
    <row r="61" spans="1:8" ht="13.5" customHeight="1" x14ac:dyDescent="0.2">
      <c r="A61" s="1"/>
      <c r="B61" s="65"/>
      <c r="C61" s="65"/>
      <c r="D61" s="65"/>
      <c r="E61" s="65"/>
      <c r="F61" s="65"/>
      <c r="G61" s="65"/>
      <c r="H61" s="65"/>
    </row>
    <row r="62" spans="1:8" ht="13.5" customHeight="1" x14ac:dyDescent="0.2">
      <c r="A62" s="1"/>
      <c r="B62" s="65"/>
      <c r="C62" s="65"/>
      <c r="D62" s="65"/>
      <c r="E62" s="65"/>
      <c r="F62" s="65"/>
      <c r="G62" s="65"/>
      <c r="H62" s="65"/>
    </row>
    <row r="63" spans="1:8" ht="13.5" customHeight="1" x14ac:dyDescent="0.2">
      <c r="A63" s="1"/>
      <c r="B63" s="65"/>
      <c r="C63" s="65"/>
      <c r="D63" s="65"/>
      <c r="E63" s="65"/>
      <c r="F63" s="65"/>
      <c r="G63" s="65"/>
      <c r="H63" s="65"/>
    </row>
    <row r="64" spans="1:8" ht="13.5" customHeight="1" x14ac:dyDescent="0.2">
      <c r="A64" s="1"/>
      <c r="B64" s="65"/>
      <c r="C64" s="65"/>
      <c r="D64" s="65"/>
      <c r="E64" s="65"/>
      <c r="F64" s="65"/>
      <c r="G64" s="65"/>
      <c r="H64" s="65"/>
    </row>
    <row r="65" spans="1:8" ht="13.5" customHeight="1" x14ac:dyDescent="0.2">
      <c r="A65" s="1"/>
      <c r="B65" s="65"/>
      <c r="C65" s="65"/>
      <c r="D65" s="65"/>
      <c r="E65" s="65"/>
      <c r="F65" s="65"/>
      <c r="G65" s="65"/>
      <c r="H65" s="65"/>
    </row>
    <row r="66" spans="1:8" ht="13.5" customHeight="1" x14ac:dyDescent="0.2">
      <c r="A66" s="1"/>
      <c r="B66" s="65"/>
      <c r="C66" s="65"/>
      <c r="D66" s="65"/>
      <c r="E66" s="65"/>
      <c r="F66" s="65"/>
      <c r="G66" s="65"/>
      <c r="H66" s="65"/>
    </row>
    <row r="67" spans="1:8" ht="13.5" customHeight="1" x14ac:dyDescent="0.2">
      <c r="A67" s="1"/>
      <c r="B67" s="65"/>
      <c r="C67" s="65"/>
      <c r="D67" s="65"/>
      <c r="E67" s="65"/>
      <c r="F67" s="65"/>
      <c r="G67" s="65"/>
      <c r="H67" s="65"/>
    </row>
    <row r="68" spans="1:8" ht="13.5" customHeight="1" x14ac:dyDescent="0.2">
      <c r="A68" s="1"/>
      <c r="B68" s="65"/>
      <c r="C68" s="65"/>
      <c r="D68" s="65"/>
      <c r="E68" s="65"/>
      <c r="F68" s="65"/>
      <c r="G68" s="65"/>
      <c r="H68" s="65"/>
    </row>
    <row r="69" spans="1:8" ht="13.5" customHeight="1" x14ac:dyDescent="0.2">
      <c r="A69" s="1"/>
      <c r="B69" s="65"/>
      <c r="C69" s="65"/>
      <c r="D69" s="65"/>
      <c r="E69" s="65"/>
      <c r="F69" s="65"/>
      <c r="G69" s="65"/>
      <c r="H69" s="65"/>
    </row>
    <row r="70" spans="1:8" ht="13.5" customHeight="1" x14ac:dyDescent="0.2">
      <c r="A70" s="1"/>
      <c r="B70" s="65"/>
      <c r="C70" s="65"/>
      <c r="D70" s="65"/>
      <c r="E70" s="65"/>
      <c r="F70" s="65"/>
      <c r="G70" s="65"/>
      <c r="H70" s="65"/>
    </row>
    <row r="71" spans="1:8" ht="13.5" customHeight="1" x14ac:dyDescent="0.2">
      <c r="A71" s="1"/>
      <c r="B71" s="65"/>
      <c r="C71" s="65"/>
      <c r="D71" s="65"/>
      <c r="E71" s="65"/>
      <c r="F71" s="65"/>
      <c r="G71" s="65"/>
      <c r="H71" s="65"/>
    </row>
    <row r="72" spans="1:8" ht="13.5" customHeight="1" x14ac:dyDescent="0.2">
      <c r="A72" s="1"/>
      <c r="B72" s="65"/>
      <c r="C72" s="65"/>
      <c r="D72" s="65"/>
      <c r="E72" s="65"/>
      <c r="F72" s="65"/>
      <c r="G72" s="65"/>
      <c r="H72" s="65"/>
    </row>
    <row r="73" spans="1:8" ht="13.5" customHeight="1" x14ac:dyDescent="0.2">
      <c r="A73" s="1"/>
      <c r="B73" s="65"/>
      <c r="C73" s="65"/>
      <c r="D73" s="65"/>
      <c r="E73" s="65"/>
      <c r="F73" s="65"/>
      <c r="G73" s="65"/>
      <c r="H73" s="65"/>
    </row>
    <row r="74" spans="1:8" ht="13.5" customHeight="1" x14ac:dyDescent="0.2">
      <c r="A74" s="1"/>
      <c r="B74" s="65"/>
      <c r="C74" s="65"/>
      <c r="D74" s="65"/>
      <c r="E74" s="65"/>
      <c r="F74" s="65"/>
      <c r="G74" s="65"/>
      <c r="H74" s="65"/>
    </row>
    <row r="75" spans="1:8" ht="13.5" customHeight="1" x14ac:dyDescent="0.2">
      <c r="A75" s="1"/>
      <c r="B75" s="65"/>
      <c r="C75" s="65"/>
      <c r="D75" s="65"/>
      <c r="E75" s="65"/>
      <c r="F75" s="65"/>
      <c r="G75" s="65"/>
      <c r="H75" s="65"/>
    </row>
    <row r="76" spans="1:8" ht="13.5" customHeight="1" x14ac:dyDescent="0.2">
      <c r="A76" s="1"/>
      <c r="B76" s="65"/>
      <c r="C76" s="65"/>
      <c r="D76" s="65"/>
      <c r="E76" s="65"/>
      <c r="F76" s="65"/>
      <c r="G76" s="65"/>
      <c r="H76" s="65"/>
    </row>
    <row r="77" spans="1:8" ht="13.5" customHeight="1" x14ac:dyDescent="0.2">
      <c r="A77" s="1"/>
      <c r="B77" s="65"/>
      <c r="C77" s="65"/>
      <c r="D77" s="65"/>
      <c r="E77" s="65"/>
      <c r="F77" s="65"/>
      <c r="G77" s="65"/>
      <c r="H77" s="65"/>
    </row>
    <row r="78" spans="1:8" ht="13.5" customHeight="1" x14ac:dyDescent="0.2">
      <c r="A78" s="1"/>
      <c r="B78" s="65"/>
      <c r="C78" s="65"/>
      <c r="D78" s="65"/>
      <c r="E78" s="65"/>
      <c r="F78" s="65"/>
      <c r="G78" s="65"/>
      <c r="H78" s="65"/>
    </row>
    <row r="79" spans="1:8" ht="13.5" customHeight="1" x14ac:dyDescent="0.2">
      <c r="A79" s="1"/>
      <c r="B79" s="65"/>
      <c r="C79" s="65"/>
      <c r="D79" s="65"/>
      <c r="E79" s="65"/>
      <c r="F79" s="65"/>
      <c r="G79" s="65"/>
      <c r="H79" s="65"/>
    </row>
    <row r="80" spans="1:8" ht="13.5" customHeight="1" x14ac:dyDescent="0.2">
      <c r="A80" s="1"/>
      <c r="B80" s="65"/>
      <c r="C80" s="65"/>
      <c r="D80" s="65"/>
      <c r="E80" s="65"/>
      <c r="F80" s="65"/>
      <c r="G80" s="65"/>
      <c r="H80" s="65"/>
    </row>
    <row r="81" spans="1:8" ht="13.5" customHeight="1" x14ac:dyDescent="0.2">
      <c r="A81" s="1"/>
      <c r="B81" s="65"/>
      <c r="C81" s="65"/>
      <c r="D81" s="65"/>
      <c r="E81" s="65"/>
      <c r="F81" s="65"/>
      <c r="G81" s="65"/>
      <c r="H81" s="65"/>
    </row>
    <row r="82" spans="1:8" ht="13.5" customHeight="1" x14ac:dyDescent="0.2">
      <c r="A82" s="1"/>
      <c r="B82" s="65"/>
      <c r="C82" s="65"/>
      <c r="D82" s="65"/>
      <c r="E82" s="65"/>
      <c r="F82" s="65"/>
      <c r="G82" s="65"/>
      <c r="H82" s="65"/>
    </row>
    <row r="83" spans="1:8" ht="13.5" customHeight="1" x14ac:dyDescent="0.2">
      <c r="A83" s="1"/>
      <c r="B83" s="65"/>
      <c r="C83" s="65"/>
      <c r="D83" s="65"/>
      <c r="E83" s="65"/>
      <c r="F83" s="65"/>
      <c r="G83" s="65"/>
      <c r="H83" s="65"/>
    </row>
    <row r="84" spans="1:8" ht="13.5" customHeight="1" x14ac:dyDescent="0.2">
      <c r="A84" s="1"/>
      <c r="B84" s="65"/>
      <c r="C84" s="65"/>
      <c r="D84" s="65"/>
      <c r="E84" s="65"/>
      <c r="F84" s="65"/>
      <c r="G84" s="65"/>
      <c r="H84" s="65"/>
    </row>
    <row r="85" spans="1:8" ht="13.5" customHeight="1" x14ac:dyDescent="0.2">
      <c r="A85" s="1"/>
      <c r="B85" s="65"/>
      <c r="C85" s="65"/>
      <c r="D85" s="65"/>
      <c r="E85" s="65"/>
      <c r="F85" s="65"/>
      <c r="G85" s="65"/>
      <c r="H85" s="65"/>
    </row>
    <row r="86" spans="1:8" ht="13.5" customHeight="1" x14ac:dyDescent="0.2">
      <c r="A86" s="1"/>
      <c r="B86" s="65"/>
      <c r="C86" s="65"/>
      <c r="D86" s="65"/>
      <c r="E86" s="65"/>
      <c r="F86" s="65"/>
      <c r="G86" s="65"/>
      <c r="H86" s="65"/>
    </row>
    <row r="87" spans="1:8" ht="13.5" customHeight="1" x14ac:dyDescent="0.2">
      <c r="A87" s="1"/>
      <c r="B87" s="65"/>
      <c r="C87" s="65"/>
      <c r="D87" s="65"/>
      <c r="E87" s="65"/>
      <c r="F87" s="65"/>
      <c r="G87" s="65"/>
      <c r="H87" s="65"/>
    </row>
    <row r="88" spans="1:8" ht="13.5" customHeight="1" x14ac:dyDescent="0.2">
      <c r="A88" s="1"/>
      <c r="B88" s="65"/>
      <c r="C88" s="65"/>
      <c r="D88" s="65"/>
      <c r="E88" s="65"/>
      <c r="F88" s="65"/>
      <c r="G88" s="65"/>
      <c r="H88" s="65"/>
    </row>
    <row r="89" spans="1:8" ht="13.5" customHeight="1" x14ac:dyDescent="0.2">
      <c r="A89" s="1"/>
      <c r="B89" s="65"/>
      <c r="C89" s="65"/>
      <c r="D89" s="65"/>
      <c r="E89" s="65"/>
      <c r="F89" s="65"/>
      <c r="G89" s="65"/>
      <c r="H89" s="65"/>
    </row>
    <row r="90" spans="1:8" ht="13.5" customHeight="1" x14ac:dyDescent="0.2">
      <c r="A90" s="1"/>
      <c r="B90" s="65"/>
      <c r="C90" s="65"/>
      <c r="D90" s="65"/>
      <c r="E90" s="65"/>
      <c r="F90" s="65"/>
      <c r="G90" s="65"/>
      <c r="H90" s="65"/>
    </row>
    <row r="91" spans="1:8" ht="13.5" customHeight="1" x14ac:dyDescent="0.2">
      <c r="A91" s="1"/>
      <c r="B91" s="65"/>
      <c r="C91" s="65"/>
      <c r="D91" s="65"/>
      <c r="E91" s="65"/>
      <c r="F91" s="65"/>
      <c r="G91" s="65"/>
      <c r="H91" s="65"/>
    </row>
    <row r="92" spans="1:8" ht="13.5" customHeight="1" x14ac:dyDescent="0.2">
      <c r="A92" s="1"/>
      <c r="B92" s="65">
        <v>0</v>
      </c>
      <c r="C92" s="65">
        <v>0</v>
      </c>
      <c r="D92" s="65">
        <v>0</v>
      </c>
      <c r="E92" s="65"/>
      <c r="F92" s="65">
        <v>0</v>
      </c>
      <c r="G92" s="65">
        <v>0</v>
      </c>
      <c r="H92" s="65">
        <v>0</v>
      </c>
    </row>
    <row r="93" spans="1:8" ht="13.5" customHeight="1" x14ac:dyDescent="0.2">
      <c r="B93" s="67">
        <v>0</v>
      </c>
      <c r="C93" s="67">
        <v>0</v>
      </c>
      <c r="D93" s="67">
        <v>0</v>
      </c>
      <c r="E93" s="67"/>
      <c r="F93" s="67">
        <v>0</v>
      </c>
      <c r="G93" s="67">
        <v>0</v>
      </c>
      <c r="H93" s="67">
        <v>0</v>
      </c>
    </row>
    <row r="94" spans="1:8" ht="13.5" customHeight="1" x14ac:dyDescent="0.2">
      <c r="B94" s="67">
        <v>0</v>
      </c>
      <c r="C94" s="67">
        <v>0</v>
      </c>
      <c r="D94" s="67">
        <v>0</v>
      </c>
      <c r="E94" s="67"/>
      <c r="F94" s="67">
        <v>0</v>
      </c>
      <c r="G94" s="67">
        <v>0</v>
      </c>
      <c r="H94" s="67">
        <v>0</v>
      </c>
    </row>
    <row r="95" spans="1:8" ht="13.5" customHeight="1" x14ac:dyDescent="0.2">
      <c r="B95" s="67">
        <v>0</v>
      </c>
      <c r="C95" s="67">
        <v>0</v>
      </c>
      <c r="D95" s="67">
        <v>0</v>
      </c>
      <c r="E95" s="67"/>
      <c r="F95" s="67">
        <v>0</v>
      </c>
      <c r="G95" s="67">
        <v>0</v>
      </c>
      <c r="H95" s="67">
        <v>0</v>
      </c>
    </row>
    <row r="96" spans="1:8" ht="13.5" customHeight="1" x14ac:dyDescent="0.2">
      <c r="B96" s="67"/>
      <c r="C96" s="67"/>
      <c r="D96" s="67"/>
      <c r="E96" s="67"/>
      <c r="F96" s="67"/>
      <c r="G96" s="67"/>
      <c r="H96" s="67"/>
    </row>
    <row r="97" spans="2:8" ht="13.5" customHeight="1" x14ac:dyDescent="0.2">
      <c r="B97" s="67"/>
      <c r="C97" s="67"/>
      <c r="D97" s="67"/>
      <c r="E97" s="67"/>
      <c r="F97" s="67"/>
      <c r="G97" s="67"/>
      <c r="H97" s="67"/>
    </row>
    <row r="98" spans="2:8" ht="13.5" customHeight="1" x14ac:dyDescent="0.2">
      <c r="B98" s="67"/>
      <c r="C98" s="67"/>
      <c r="D98" s="67"/>
      <c r="E98" s="67"/>
      <c r="F98" s="67"/>
      <c r="G98" s="67"/>
      <c r="H98" s="67"/>
    </row>
    <row r="99" spans="2:8" ht="13.5" customHeight="1" x14ac:dyDescent="0.2">
      <c r="B99" s="67"/>
      <c r="C99" s="67"/>
      <c r="D99" s="67"/>
      <c r="E99" s="67"/>
      <c r="F99" s="67"/>
      <c r="G99" s="67"/>
      <c r="H99" s="67"/>
    </row>
    <row r="100" spans="2:8" ht="13.5" customHeight="1" x14ac:dyDescent="0.2">
      <c r="B100" s="67"/>
      <c r="C100" s="67"/>
      <c r="D100" s="67"/>
      <c r="E100" s="67"/>
      <c r="F100" s="67"/>
      <c r="G100" s="67"/>
      <c r="H100" s="67"/>
    </row>
    <row r="101" spans="2:8" ht="13.5" customHeight="1" x14ac:dyDescent="0.2">
      <c r="B101" s="67"/>
      <c r="C101" s="67"/>
      <c r="D101" s="67"/>
      <c r="E101" s="67"/>
      <c r="F101" s="67"/>
      <c r="G101" s="67"/>
      <c r="H101" s="67"/>
    </row>
    <row r="102" spans="2:8" ht="13.5" customHeight="1" x14ac:dyDescent="0.2">
      <c r="B102" s="67"/>
      <c r="C102" s="67"/>
      <c r="D102" s="67"/>
      <c r="E102" s="67"/>
      <c r="F102" s="67"/>
      <c r="G102" s="67"/>
      <c r="H102" s="67"/>
    </row>
    <row r="103" spans="2:8" ht="13.5" customHeight="1" x14ac:dyDescent="0.2">
      <c r="B103" s="67"/>
      <c r="C103" s="67"/>
      <c r="D103" s="67"/>
      <c r="E103" s="67"/>
      <c r="F103" s="67"/>
      <c r="G103" s="67"/>
      <c r="H103" s="67"/>
    </row>
    <row r="104" spans="2:8" ht="13.5" customHeight="1" x14ac:dyDescent="0.2">
      <c r="B104" s="67"/>
      <c r="C104" s="67"/>
      <c r="D104" s="67"/>
      <c r="E104" s="67"/>
      <c r="F104" s="67"/>
      <c r="G104" s="67"/>
      <c r="H104" s="67"/>
    </row>
    <row r="105" spans="2:8" ht="13.5" customHeight="1" x14ac:dyDescent="0.2">
      <c r="B105" s="67"/>
      <c r="C105" s="67"/>
      <c r="D105" s="67"/>
      <c r="E105" s="67"/>
      <c r="F105" s="67"/>
      <c r="G105" s="67"/>
      <c r="H105" s="67"/>
    </row>
    <row r="106" spans="2:8" ht="13.5" customHeight="1" x14ac:dyDescent="0.2">
      <c r="B106" s="67"/>
      <c r="C106" s="67"/>
      <c r="D106" s="67"/>
      <c r="E106" s="67"/>
      <c r="F106" s="67"/>
      <c r="G106" s="67"/>
      <c r="H106" s="67"/>
    </row>
    <row r="107" spans="2:8" ht="13.5" customHeight="1" x14ac:dyDescent="0.2">
      <c r="B107" s="67"/>
      <c r="C107" s="67"/>
      <c r="D107" s="67"/>
      <c r="E107" s="67"/>
      <c r="F107" s="67"/>
      <c r="G107" s="67"/>
      <c r="H107" s="67"/>
    </row>
    <row r="108" spans="2:8" ht="13.5" customHeight="1" x14ac:dyDescent="0.2">
      <c r="B108" s="67"/>
      <c r="C108" s="67"/>
      <c r="D108" s="67"/>
      <c r="E108" s="67"/>
      <c r="F108" s="67"/>
      <c r="G108" s="67"/>
      <c r="H108" s="67"/>
    </row>
    <row r="109" spans="2:8" ht="13.5" customHeight="1" x14ac:dyDescent="0.2">
      <c r="B109" s="67"/>
      <c r="C109" s="67"/>
      <c r="D109" s="67"/>
      <c r="E109" s="67"/>
      <c r="F109" s="67"/>
      <c r="G109" s="67"/>
      <c r="H109" s="67"/>
    </row>
  </sheetData>
  <mergeCells count="2"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B6" sqref="B6:E11"/>
    </sheetView>
  </sheetViews>
  <sheetFormatPr defaultColWidth="9.5703125" defaultRowHeight="12.6" customHeight="1" x14ac:dyDescent="0.2"/>
  <cols>
    <col min="1" max="1" width="59.42578125" style="2" customWidth="1"/>
    <col min="2" max="6" width="13.140625" style="3" customWidth="1"/>
    <col min="7" max="7" width="60.140625" style="3" customWidth="1"/>
    <col min="8" max="8" width="13.140625" style="3" customWidth="1"/>
    <col min="9" max="11" width="13.140625" style="1" customWidth="1"/>
    <col min="12" max="16384" width="9.5703125" style="1"/>
  </cols>
  <sheetData>
    <row r="1" spans="1:12" ht="15.75" customHeight="1" x14ac:dyDescent="0.2">
      <c r="A1" s="6" t="s">
        <v>29</v>
      </c>
      <c r="B1" s="6"/>
      <c r="C1" s="6"/>
      <c r="D1" s="6"/>
      <c r="E1" s="4"/>
      <c r="F1" s="6"/>
      <c r="G1" s="6" t="s">
        <v>30</v>
      </c>
      <c r="H1" s="6"/>
      <c r="I1" s="6"/>
      <c r="J1" s="6"/>
      <c r="K1" s="6"/>
    </row>
    <row r="2" spans="1:12" ht="14.25" customHeight="1" thickBot="1" x14ac:dyDescent="0.3">
      <c r="A2" s="7"/>
      <c r="B2" s="8"/>
      <c r="C2" s="8"/>
      <c r="D2" s="8"/>
      <c r="E2" s="8"/>
      <c r="F2" s="8"/>
      <c r="G2" s="7"/>
      <c r="H2" s="8"/>
      <c r="I2" s="8"/>
      <c r="J2" s="8"/>
    </row>
    <row r="3" spans="1:12" ht="13.5" customHeight="1" x14ac:dyDescent="0.2">
      <c r="A3" s="9" t="s">
        <v>3</v>
      </c>
      <c r="B3" s="10" t="s">
        <v>5</v>
      </c>
      <c r="C3" s="14"/>
      <c r="D3" s="14"/>
      <c r="E3" s="11"/>
      <c r="F3" s="1"/>
      <c r="G3" s="15" t="s">
        <v>3</v>
      </c>
      <c r="H3" s="10" t="s">
        <v>5</v>
      </c>
      <c r="I3" s="14"/>
      <c r="J3" s="14"/>
      <c r="K3" s="11"/>
    </row>
    <row r="4" spans="1:12" ht="14.25" customHeight="1" thickBot="1" x14ac:dyDescent="0.25">
      <c r="A4" s="16"/>
      <c r="B4" s="17">
        <v>2022</v>
      </c>
      <c r="C4" s="71">
        <v>2023</v>
      </c>
      <c r="D4" s="71">
        <v>2024</v>
      </c>
      <c r="E4" s="18">
        <v>2025</v>
      </c>
      <c r="F4" s="1"/>
      <c r="G4" s="16"/>
      <c r="H4" s="17">
        <v>2022</v>
      </c>
      <c r="I4" s="71">
        <v>2023</v>
      </c>
      <c r="J4" s="71">
        <v>2024</v>
      </c>
      <c r="K4" s="18">
        <v>2025</v>
      </c>
    </row>
    <row r="5" spans="1:12" ht="13.5" customHeight="1" x14ac:dyDescent="0.2">
      <c r="A5" s="23"/>
      <c r="B5" s="26"/>
      <c r="C5" s="27"/>
      <c r="D5" s="27"/>
      <c r="E5" s="72"/>
      <c r="F5" s="29"/>
      <c r="G5" s="23"/>
      <c r="H5" s="26"/>
      <c r="I5" s="27"/>
      <c r="J5" s="27"/>
      <c r="K5" s="72"/>
    </row>
    <row r="6" spans="1:12" ht="13.5" customHeight="1" x14ac:dyDescent="0.2">
      <c r="A6" s="30" t="s">
        <v>6</v>
      </c>
      <c r="B6" s="31">
        <v>1080892.5884234568</v>
      </c>
      <c r="C6" s="33">
        <v>1114450.7526356287</v>
      </c>
      <c r="D6" s="33">
        <v>1237622.9845725442</v>
      </c>
      <c r="E6" s="32">
        <v>1326221.5533657619</v>
      </c>
      <c r="F6" s="29"/>
      <c r="G6" s="30" t="s">
        <v>6</v>
      </c>
      <c r="H6" s="31">
        <f>sept2022_vydavky_cash!E6-PS_vydavky_cash!B6</f>
        <v>-44942.031964838854</v>
      </c>
      <c r="I6" s="33">
        <f>sept2022_vydavky_cash!F6-PS_vydavky_cash!C6</f>
        <v>26286.083200979978</v>
      </c>
      <c r="J6" s="33">
        <f>sept2022_vydavky_cash!G6-PS_vydavky_cash!D6</f>
        <v>82604.024173279991</v>
      </c>
      <c r="K6" s="32">
        <f>sept2022_vydavky_cash!H6-PS_vydavky_cash!E6</f>
        <v>148758.79409593693</v>
      </c>
    </row>
    <row r="7" spans="1:12" ht="13.5" customHeight="1" x14ac:dyDescent="0.2">
      <c r="A7" s="35" t="s">
        <v>7</v>
      </c>
      <c r="B7" s="36">
        <v>624659.79590993014</v>
      </c>
      <c r="C7" s="38">
        <v>618116.39411962638</v>
      </c>
      <c r="D7" s="38">
        <v>690446.08698089677</v>
      </c>
      <c r="E7" s="73">
        <v>738912.74444548239</v>
      </c>
      <c r="F7" s="29"/>
      <c r="G7" s="35" t="s">
        <v>7</v>
      </c>
      <c r="H7" s="36">
        <f>sept2022_vydavky_cash!E7-PS_vydavky_cash!B7</f>
        <v>-23848.076498984476</v>
      </c>
      <c r="I7" s="38">
        <f>sept2022_vydavky_cash!F7-PS_vydavky_cash!C7</f>
        <v>11112.153032828937</v>
      </c>
      <c r="J7" s="38">
        <f>sept2022_vydavky_cash!G7-PS_vydavky_cash!D7</f>
        <v>44807.841016725637</v>
      </c>
      <c r="K7" s="73">
        <f>sept2022_vydavky_cash!H7-PS_vydavky_cash!E7</f>
        <v>90293.820657112054</v>
      </c>
    </row>
    <row r="8" spans="1:12" ht="13.5" customHeight="1" x14ac:dyDescent="0.2">
      <c r="A8" s="35" t="s">
        <v>8</v>
      </c>
      <c r="B8" s="36">
        <v>51854.810167872361</v>
      </c>
      <c r="C8" s="38">
        <v>49842.379867500065</v>
      </c>
      <c r="D8" s="38">
        <v>57552.389565907622</v>
      </c>
      <c r="E8" s="73">
        <v>64679.228716584577</v>
      </c>
      <c r="F8" s="29"/>
      <c r="G8" s="35" t="s">
        <v>8</v>
      </c>
      <c r="H8" s="36">
        <f>sept2022_vydavky_cash!E8-PS_vydavky_cash!B8</f>
        <v>-10073.472924156362</v>
      </c>
      <c r="I8" s="38">
        <f>sept2022_vydavky_cash!F8-PS_vydavky_cash!C8</f>
        <v>-5296.4541402588729</v>
      </c>
      <c r="J8" s="38">
        <f>sept2022_vydavky_cash!G8-PS_vydavky_cash!D8</f>
        <v>-1635.3045062583697</v>
      </c>
      <c r="K8" s="73">
        <f>sept2022_vydavky_cash!H8-PS_vydavky_cash!E8</f>
        <v>3504.8202061536576</v>
      </c>
    </row>
    <row r="9" spans="1:12" ht="13.5" customHeight="1" x14ac:dyDescent="0.2">
      <c r="A9" s="35" t="s">
        <v>9</v>
      </c>
      <c r="B9" s="36">
        <v>352770.33908547449</v>
      </c>
      <c r="C9" s="38">
        <v>390463.97600738157</v>
      </c>
      <c r="D9" s="38">
        <v>429264.49707018537</v>
      </c>
      <c r="E9" s="73">
        <v>459323.52979910024</v>
      </c>
      <c r="F9" s="29"/>
      <c r="G9" s="35" t="s">
        <v>9</v>
      </c>
      <c r="H9" s="36">
        <f>sept2022_vydavky_cash!E9-PS_vydavky_cash!B9</f>
        <v>-11722.549120129785</v>
      </c>
      <c r="I9" s="38">
        <f>sept2022_vydavky_cash!F9-PS_vydavky_cash!C9</f>
        <v>19716.638366319879</v>
      </c>
      <c r="J9" s="38">
        <f>sept2022_vydavky_cash!G9-PS_vydavky_cash!D9</f>
        <v>36643.681767850067</v>
      </c>
      <c r="K9" s="73">
        <f>sept2022_vydavky_cash!H9-PS_vydavky_cash!E9</f>
        <v>49869.58118115284</v>
      </c>
    </row>
    <row r="10" spans="1:12" ht="13.5" customHeight="1" x14ac:dyDescent="0.2">
      <c r="A10" s="35" t="s">
        <v>10</v>
      </c>
      <c r="B10" s="36">
        <v>67.215336639365091</v>
      </c>
      <c r="C10" s="38">
        <v>73.147073919873023</v>
      </c>
      <c r="D10" s="38">
        <v>77.130581222090257</v>
      </c>
      <c r="E10" s="73">
        <v>80.352089231666909</v>
      </c>
      <c r="F10" s="29"/>
      <c r="G10" s="35" t="s">
        <v>10</v>
      </c>
      <c r="H10" s="36">
        <f>sept2022_vydavky_cash!E10-PS_vydavky_cash!B10</f>
        <v>1.8608497697829307</v>
      </c>
      <c r="I10" s="38">
        <f>sept2022_vydavky_cash!F10-PS_vydavky_cash!C10</f>
        <v>3.2872690575553349</v>
      </c>
      <c r="J10" s="38">
        <f>sept2022_vydavky_cash!G10-PS_vydavky_cash!D10</f>
        <v>5.575912947028371</v>
      </c>
      <c r="K10" s="73">
        <f>sept2022_vydavky_cash!H10-PS_vydavky_cash!E10</f>
        <v>8.049822614279833</v>
      </c>
    </row>
    <row r="11" spans="1:12" ht="13.5" customHeight="1" x14ac:dyDescent="0.2">
      <c r="A11" s="35" t="s">
        <v>11</v>
      </c>
      <c r="B11" s="36">
        <v>51540.427923540388</v>
      </c>
      <c r="C11" s="38">
        <v>55954.855567200735</v>
      </c>
      <c r="D11" s="38">
        <v>60282.880374332541</v>
      </c>
      <c r="E11" s="73">
        <v>63225.698315363174</v>
      </c>
      <c r="F11" s="29"/>
      <c r="G11" s="35" t="s">
        <v>11</v>
      </c>
      <c r="H11" s="36">
        <f>sept2022_vydavky_cash!E11-PS_vydavky_cash!B11</f>
        <v>700.20572866208386</v>
      </c>
      <c r="I11" s="38">
        <f>sept2022_vydavky_cash!F11-PS_vydavky_cash!C11</f>
        <v>750.45867303259729</v>
      </c>
      <c r="J11" s="38">
        <f>sept2022_vydavky_cash!G11-PS_vydavky_cash!D11</f>
        <v>2782.2299820155167</v>
      </c>
      <c r="K11" s="73">
        <f>sept2022_vydavky_cash!H11-PS_vydavky_cash!E11</f>
        <v>5082.5222289041267</v>
      </c>
    </row>
    <row r="12" spans="1:12" ht="13.5" customHeight="1" x14ac:dyDescent="0.2">
      <c r="A12" s="30" t="s">
        <v>12</v>
      </c>
      <c r="B12" s="31">
        <v>8274230.8979084613</v>
      </c>
      <c r="C12" s="33">
        <v>9117311.6138181351</v>
      </c>
      <c r="D12" s="33">
        <v>9926597.3427206911</v>
      </c>
      <c r="E12" s="32">
        <v>10236087.998117499</v>
      </c>
      <c r="F12" s="29"/>
      <c r="G12" s="30" t="s">
        <v>12</v>
      </c>
      <c r="H12" s="31">
        <f>sept2022_vydavky_cash!E12-PS_vydavky_cash!B12</f>
        <v>1968.3859112616628</v>
      </c>
      <c r="I12" s="33">
        <f>sept2022_vydavky_cash!F12-PS_vydavky_cash!C12</f>
        <v>222545.40042812191</v>
      </c>
      <c r="J12" s="33">
        <f>sept2022_vydavky_cash!G12-PS_vydavky_cash!D12</f>
        <v>1146790.4934573788</v>
      </c>
      <c r="K12" s="32">
        <f>sept2022_vydavky_cash!H12-PS_vydavky_cash!E12</f>
        <v>1350031.6926895734</v>
      </c>
    </row>
    <row r="13" spans="1:12" ht="13.5" customHeight="1" x14ac:dyDescent="0.2">
      <c r="A13" s="41" t="s">
        <v>13</v>
      </c>
      <c r="B13" s="36">
        <v>7312345.5186902015</v>
      </c>
      <c r="C13" s="38">
        <v>8079130.8840513481</v>
      </c>
      <c r="D13" s="38">
        <v>8827624.54074011</v>
      </c>
      <c r="E13" s="73">
        <v>9136345.0053477138</v>
      </c>
      <c r="F13" s="29"/>
      <c r="G13" s="41" t="s">
        <v>13</v>
      </c>
      <c r="H13" s="36">
        <f>sept2022_vydavky_cash!E13-PS_vydavky_cash!B13</f>
        <v>-3458.4577482845634</v>
      </c>
      <c r="I13" s="38">
        <f>sept2022_vydavky_cash!F13-PS_vydavky_cash!C13</f>
        <v>191297.13045929</v>
      </c>
      <c r="J13" s="38">
        <f>sept2022_vydavky_cash!G13-PS_vydavky_cash!D13</f>
        <v>1011414.3139176853</v>
      </c>
      <c r="K13" s="73">
        <f>sept2022_vydavky_cash!H13-PS_vydavky_cash!E13</f>
        <v>1194574.8323433157</v>
      </c>
    </row>
    <row r="14" spans="1:12" ht="13.5" customHeight="1" x14ac:dyDescent="0.2">
      <c r="A14" s="46" t="s">
        <v>14</v>
      </c>
      <c r="B14" s="36">
        <v>6586242.8494203286</v>
      </c>
      <c r="C14" s="38">
        <v>7278417.4213696597</v>
      </c>
      <c r="D14" s="38">
        <v>7957410.1392589277</v>
      </c>
      <c r="E14" s="73">
        <v>8238006.7373929834</v>
      </c>
      <c r="F14" s="29"/>
      <c r="G14" s="46" t="s">
        <v>14</v>
      </c>
      <c r="H14" s="36">
        <f>sept2022_vydavky_cash!E14-PS_vydavky_cash!B14</f>
        <v>-5153.5153846452013</v>
      </c>
      <c r="I14" s="38">
        <f>sept2022_vydavky_cash!F14-PS_vydavky_cash!C14</f>
        <v>170444.0494908141</v>
      </c>
      <c r="J14" s="38">
        <f>sept2022_vydavky_cash!G14-PS_vydavky_cash!D14</f>
        <v>910839.74662045855</v>
      </c>
      <c r="K14" s="73">
        <f>sept2022_vydavky_cash!H14-PS_vydavky_cash!E14</f>
        <v>1075203.7630448444</v>
      </c>
      <c r="L14" s="74"/>
    </row>
    <row r="15" spans="1:12" ht="13.5" customHeight="1" x14ac:dyDescent="0.2">
      <c r="A15" s="46" t="s">
        <v>15</v>
      </c>
      <c r="B15" s="36">
        <v>87617.723389358609</v>
      </c>
      <c r="C15" s="38">
        <v>91259.911673682582</v>
      </c>
      <c r="D15" s="38">
        <v>94038.065986066489</v>
      </c>
      <c r="E15" s="73">
        <v>91757.790898342151</v>
      </c>
      <c r="F15" s="29"/>
      <c r="G15" s="46" t="s">
        <v>15</v>
      </c>
      <c r="H15" s="36">
        <f>sept2022_vydavky_cash!E15-PS_vydavky_cash!B15</f>
        <v>-68.557946583227022</v>
      </c>
      <c r="I15" s="38">
        <f>sept2022_vydavky_cash!F15-PS_vydavky_cash!C15</f>
        <v>2137.1004163854959</v>
      </c>
      <c r="J15" s="38">
        <f>sept2022_vydavky_cash!G15-PS_vydavky_cash!D15</f>
        <v>10764.0057124671</v>
      </c>
      <c r="K15" s="73">
        <f>sept2022_vydavky_cash!H15-PS_vydavky_cash!E15</f>
        <v>11975.994340325225</v>
      </c>
      <c r="L15" s="74"/>
    </row>
    <row r="16" spans="1:12" ht="13.5" customHeight="1" x14ac:dyDescent="0.2">
      <c r="A16" s="46" t="s">
        <v>16</v>
      </c>
      <c r="B16" s="36">
        <v>568766.4369900676</v>
      </c>
      <c r="C16" s="38">
        <v>630901.12999229645</v>
      </c>
      <c r="D16" s="38">
        <v>689085.23199186882</v>
      </c>
      <c r="E16" s="73">
        <v>714884.0436082005</v>
      </c>
      <c r="F16" s="29"/>
      <c r="G16" s="46" t="s">
        <v>16</v>
      </c>
      <c r="H16" s="36">
        <f>sept2022_vydavky_cash!E16-PS_vydavky_cash!B16</f>
        <v>1135.7867755036568</v>
      </c>
      <c r="I16" s="38">
        <f>sept2022_vydavky_cash!F16-PS_vydavky_cash!C16</f>
        <v>15901.037510193069</v>
      </c>
      <c r="J16" s="38">
        <f>sept2022_vydavky_cash!G16-PS_vydavky_cash!D16</f>
        <v>78718.180282431422</v>
      </c>
      <c r="K16" s="73">
        <f>sept2022_vydavky_cash!H16-PS_vydavky_cash!E16</f>
        <v>94083.556317180162</v>
      </c>
      <c r="L16" s="74"/>
    </row>
    <row r="17" spans="1:12" ht="13.5" customHeight="1" x14ac:dyDescent="0.2">
      <c r="A17" s="46" t="s">
        <v>17</v>
      </c>
      <c r="B17" s="36">
        <v>68233.876946330653</v>
      </c>
      <c r="C17" s="38">
        <v>77015.437611817848</v>
      </c>
      <c r="D17" s="38">
        <v>85524.040081778934</v>
      </c>
      <c r="E17" s="73">
        <v>90179.22223320372</v>
      </c>
      <c r="F17" s="29"/>
      <c r="G17" s="46" t="s">
        <v>17</v>
      </c>
      <c r="H17" s="36">
        <f>sept2022_vydavky_cash!E17-PS_vydavky_cash!B17</f>
        <v>625.05255107436096</v>
      </c>
      <c r="I17" s="38">
        <f>sept2022_vydavky_cash!F17-PS_vydavky_cash!C17</f>
        <v>2776.9515132819506</v>
      </c>
      <c r="J17" s="38">
        <f>sept2022_vydavky_cash!G17-PS_vydavky_cash!D17</f>
        <v>10913.493931492703</v>
      </c>
      <c r="K17" s="73">
        <f>sept2022_vydavky_cash!H17-PS_vydavky_cash!E17</f>
        <v>13112.077184338166</v>
      </c>
      <c r="L17" s="74"/>
    </row>
    <row r="18" spans="1:12" ht="13.5" customHeight="1" x14ac:dyDescent="0.2">
      <c r="A18" s="46" t="s">
        <v>18</v>
      </c>
      <c r="B18" s="36">
        <v>1484.6319441165979</v>
      </c>
      <c r="C18" s="38">
        <v>1536.9834038902875</v>
      </c>
      <c r="D18" s="38">
        <v>1567.0634214684039</v>
      </c>
      <c r="E18" s="73">
        <v>1517.2112149839334</v>
      </c>
      <c r="F18" s="29"/>
      <c r="G18" s="46" t="s">
        <v>18</v>
      </c>
      <c r="H18" s="36">
        <f>sept2022_vydavky_cash!E18-PS_vydavky_cash!B18</f>
        <v>2.7762563656388011</v>
      </c>
      <c r="I18" s="38">
        <f>sept2022_vydavky_cash!F18-PS_vydavky_cash!C18</f>
        <v>37.991528616496907</v>
      </c>
      <c r="J18" s="38">
        <f>sept2022_vydavky_cash!G18-PS_vydavky_cash!D18</f>
        <v>178.88737083496267</v>
      </c>
      <c r="K18" s="73">
        <f>sept2022_vydavky_cash!H18-PS_vydavky_cash!E18</f>
        <v>199.44145662859069</v>
      </c>
      <c r="L18" s="74"/>
    </row>
    <row r="19" spans="1:12" ht="13.5" customHeight="1" x14ac:dyDescent="0.2">
      <c r="A19" s="35" t="s">
        <v>19</v>
      </c>
      <c r="B19" s="36">
        <v>961885.37921825994</v>
      </c>
      <c r="C19" s="38">
        <v>1038180.7297667866</v>
      </c>
      <c r="D19" s="38">
        <v>1098972.8019805804</v>
      </c>
      <c r="E19" s="73">
        <v>1099742.9927697845</v>
      </c>
      <c r="F19" s="29"/>
      <c r="G19" s="35" t="s">
        <v>19</v>
      </c>
      <c r="H19" s="36">
        <f>sept2022_vydavky_cash!E19-PS_vydavky_cash!B19</f>
        <v>5426.8436595464591</v>
      </c>
      <c r="I19" s="38">
        <f>sept2022_vydavky_cash!F19-PS_vydavky_cash!C19</f>
        <v>31248.26996883261</v>
      </c>
      <c r="J19" s="38">
        <f>sept2022_vydavky_cash!G19-PS_vydavky_cash!D19</f>
        <v>135376.17953969399</v>
      </c>
      <c r="K19" s="73">
        <f>sept2022_vydavky_cash!H19-PS_vydavky_cash!E19</f>
        <v>155456.86034625792</v>
      </c>
      <c r="L19" s="74"/>
    </row>
    <row r="20" spans="1:12" ht="13.5" customHeight="1" x14ac:dyDescent="0.2">
      <c r="A20" s="46" t="s">
        <v>20</v>
      </c>
      <c r="B20" s="36">
        <v>819098.78712627827</v>
      </c>
      <c r="C20" s="38">
        <v>887384.52338114625</v>
      </c>
      <c r="D20" s="38">
        <v>942500.59105103288</v>
      </c>
      <c r="E20" s="73">
        <v>945901.64450014173</v>
      </c>
      <c r="F20" s="29"/>
      <c r="G20" s="46" t="s">
        <v>20</v>
      </c>
      <c r="H20" s="36">
        <f>sept2022_vydavky_cash!E20-PS_vydavky_cash!B20</f>
        <v>5038.1014296421781</v>
      </c>
      <c r="I20" s="38">
        <f>sept2022_vydavky_cash!F20-PS_vydavky_cash!C20</f>
        <v>27293.329793653451</v>
      </c>
      <c r="J20" s="38">
        <f>sept2022_vydavky_cash!G20-PS_vydavky_cash!D20</f>
        <v>117285.41156981804</v>
      </c>
      <c r="K20" s="73">
        <f>sept2022_vydavky_cash!H20-PS_vydavky_cash!E20</f>
        <v>134995.79247285682</v>
      </c>
    </row>
    <row r="21" spans="1:12" ht="14.25" customHeight="1" x14ac:dyDescent="0.2">
      <c r="A21" s="46" t="s">
        <v>16</v>
      </c>
      <c r="B21" s="36">
        <v>93006.222817363741</v>
      </c>
      <c r="C21" s="38">
        <v>97651.160425020673</v>
      </c>
      <c r="D21" s="38">
        <v>100678.02997555374</v>
      </c>
      <c r="E21" s="73">
        <v>98291.204575145835</v>
      </c>
      <c r="F21" s="29"/>
      <c r="G21" s="46" t="s">
        <v>16</v>
      </c>
      <c r="H21" s="36">
        <f>sept2022_vydavky_cash!E21-PS_vydavky_cash!B21</f>
        <v>185.72691889930866</v>
      </c>
      <c r="I21" s="38">
        <f>sept2022_vydavky_cash!F21-PS_vydavky_cash!C21</f>
        <v>2461.1697316996433</v>
      </c>
      <c r="J21" s="38">
        <f>sept2022_vydavky_cash!G21-PS_vydavky_cash!D21</f>
        <v>11501.032014845434</v>
      </c>
      <c r="K21" s="73">
        <f>sept2022_vydavky_cash!H21-PS_vydavky_cash!E21</f>
        <v>12935.784710558524</v>
      </c>
    </row>
    <row r="22" spans="1:12" ht="13.5" customHeight="1" x14ac:dyDescent="0.2">
      <c r="A22" s="46" t="s">
        <v>17</v>
      </c>
      <c r="B22" s="36">
        <v>15078.115778061641</v>
      </c>
      <c r="C22" s="38">
        <v>15885.08213252892</v>
      </c>
      <c r="D22" s="38">
        <v>16396.436648378149</v>
      </c>
      <c r="E22" s="73">
        <v>15993.41503651982</v>
      </c>
      <c r="F22" s="29"/>
      <c r="G22" s="46" t="s">
        <v>17</v>
      </c>
      <c r="H22" s="36">
        <f>sept2022_vydavky_cash!E22-PS_vydavky_cash!B22</f>
        <v>138.12222248319267</v>
      </c>
      <c r="I22" s="38">
        <f>sept2022_vydavky_cash!F22-PS_vydavky_cash!C22</f>
        <v>572.76961911030776</v>
      </c>
      <c r="J22" s="38">
        <f>sept2022_vydavky_cash!G22-PS_vydavky_cash!D22</f>
        <v>2092.3054113097678</v>
      </c>
      <c r="K22" s="73">
        <f>sept2022_vydavky_cash!H22-PS_vydavky_cash!E22</f>
        <v>2325.4457868099616</v>
      </c>
    </row>
    <row r="23" spans="1:12" ht="13.5" customHeight="1" x14ac:dyDescent="0.2">
      <c r="A23" s="46" t="s">
        <v>18</v>
      </c>
      <c r="B23" s="36">
        <v>34702.253496556274</v>
      </c>
      <c r="C23" s="38">
        <v>37259.96382809068</v>
      </c>
      <c r="D23" s="38">
        <v>39397.744305615648</v>
      </c>
      <c r="E23" s="73">
        <v>39556.728657977277</v>
      </c>
      <c r="F23" s="29"/>
      <c r="G23" s="46" t="s">
        <v>18</v>
      </c>
      <c r="H23" s="36">
        <f>sept2022_vydavky_cash!E23-PS_vydavky_cash!B23</f>
        <v>64.893088521777827</v>
      </c>
      <c r="I23" s="38">
        <f>sept2022_vydavky_cash!F23-PS_vydavky_cash!C23</f>
        <v>921.00082436907542</v>
      </c>
      <c r="J23" s="38">
        <f>sept2022_vydavky_cash!G23-PS_vydavky_cash!D23</f>
        <v>4497.4305437208532</v>
      </c>
      <c r="K23" s="73">
        <f>sept2022_vydavky_cash!H23-PS_vydavky_cash!E23</f>
        <v>5199.8373760323448</v>
      </c>
    </row>
    <row r="24" spans="1:12" ht="13.5" customHeight="1" thickBot="1" x14ac:dyDescent="0.25">
      <c r="A24" s="30" t="s">
        <v>21</v>
      </c>
      <c r="B24" s="50">
        <v>286731.82140094211</v>
      </c>
      <c r="C24" s="51">
        <v>265669.76310669037</v>
      </c>
      <c r="D24" s="51">
        <v>277169.74085471878</v>
      </c>
      <c r="E24" s="75">
        <v>284420.08876143803</v>
      </c>
      <c r="F24" s="29"/>
      <c r="G24" s="30" t="s">
        <v>21</v>
      </c>
      <c r="H24" s="50">
        <f>sept2022_vydavky_cash!E24-PS_vydavky_cash!B24</f>
        <v>-51230.276061489974</v>
      </c>
      <c r="I24" s="51">
        <f>sept2022_vydavky_cash!F24-PS_vydavky_cash!C24</f>
        <v>-1564.3078284119256</v>
      </c>
      <c r="J24" s="51">
        <f>sept2022_vydavky_cash!G24-PS_vydavky_cash!D24</f>
        <v>-5130.166839861311</v>
      </c>
      <c r="K24" s="75">
        <f>sept2022_vydavky_cash!H24-PS_vydavky_cash!E24</f>
        <v>-6987.0113023121376</v>
      </c>
    </row>
    <row r="25" spans="1:12" ht="13.5" customHeight="1" thickBot="1" x14ac:dyDescent="0.25">
      <c r="A25" s="53" t="s">
        <v>22</v>
      </c>
      <c r="B25" s="54">
        <v>9641855.3077328596</v>
      </c>
      <c r="C25" s="57">
        <v>10497432.129560454</v>
      </c>
      <c r="D25" s="57">
        <v>11441390.068147955</v>
      </c>
      <c r="E25" s="55">
        <v>11846729.640244698</v>
      </c>
      <c r="F25" s="29"/>
      <c r="G25" s="53" t="s">
        <v>22</v>
      </c>
      <c r="H25" s="54">
        <f>sept2022_vydavky_cash!E25-PS_vydavky_cash!B25</f>
        <v>-94203.92211506702</v>
      </c>
      <c r="I25" s="57">
        <f>sept2022_vydavky_cash!F25-PS_vydavky_cash!C25</f>
        <v>247267.17580069043</v>
      </c>
      <c r="J25" s="57">
        <f>sept2022_vydavky_cash!G25-PS_vydavky_cash!D25</f>
        <v>1224264.3507907968</v>
      </c>
      <c r="K25" s="55">
        <f>sept2022_vydavky_cash!H25-PS_vydavky_cash!E25</f>
        <v>1491803.4754831996</v>
      </c>
    </row>
    <row r="26" spans="1:12" ht="13.5" customHeight="1" thickBot="1" x14ac:dyDescent="0.25">
      <c r="A26" s="58" t="s">
        <v>23</v>
      </c>
      <c r="B26" s="76">
        <v>9641855.3077328596</v>
      </c>
      <c r="C26" s="77">
        <v>10497432.129560454</v>
      </c>
      <c r="D26" s="77">
        <v>11441390.068147955</v>
      </c>
      <c r="E26" s="78">
        <v>11846729.640244698</v>
      </c>
      <c r="F26" s="29"/>
      <c r="G26" s="58" t="s">
        <v>23</v>
      </c>
      <c r="H26" s="76">
        <f>sept2022_vydavky_cash!E26-PS_vydavky_cash!B26</f>
        <v>-94203.92211506702</v>
      </c>
      <c r="I26" s="77">
        <f>sept2022_vydavky_cash!F26-PS_vydavky_cash!C26</f>
        <v>247267.17580069043</v>
      </c>
      <c r="J26" s="77">
        <f>sept2022_vydavky_cash!G26-PS_vydavky_cash!D26</f>
        <v>1224264.3507907968</v>
      </c>
      <c r="K26" s="78">
        <f>sept2022_vydavky_cash!H26-PS_vydavky_cash!E26</f>
        <v>1491803.4754831996</v>
      </c>
    </row>
    <row r="27" spans="1:12" ht="13.5" customHeight="1" x14ac:dyDescent="0.2">
      <c r="A27" s="1"/>
      <c r="B27" s="65"/>
      <c r="C27" s="65"/>
      <c r="D27" s="65"/>
      <c r="E27" s="65"/>
      <c r="F27" s="65"/>
      <c r="G27" s="65"/>
      <c r="H27" s="65"/>
    </row>
    <row r="28" spans="1:12" ht="13.5" customHeight="1" x14ac:dyDescent="0.2">
      <c r="A28" s="66"/>
      <c r="B28" s="65"/>
      <c r="C28" s="65"/>
      <c r="D28" s="65"/>
      <c r="E28" s="65"/>
      <c r="F28" s="65"/>
      <c r="G28" s="65"/>
      <c r="H28" s="65"/>
    </row>
    <row r="29" spans="1:12" ht="13.5" customHeight="1" x14ac:dyDescent="0.2">
      <c r="A29" s="66"/>
      <c r="B29" s="65"/>
      <c r="C29" s="65"/>
      <c r="D29" s="65"/>
      <c r="E29" s="65"/>
      <c r="F29" s="65"/>
      <c r="G29" s="65"/>
      <c r="H29" s="65"/>
    </row>
    <row r="30" spans="1:12" ht="13.5" customHeight="1" x14ac:dyDescent="0.2">
      <c r="A30" s="1"/>
      <c r="B30" s="65"/>
      <c r="C30" s="65"/>
      <c r="D30" s="65"/>
      <c r="E30" s="65"/>
      <c r="F30" s="65"/>
      <c r="G30" s="65"/>
      <c r="H30" s="65"/>
    </row>
    <row r="31" spans="1:12" ht="13.5" customHeight="1" x14ac:dyDescent="0.2">
      <c r="A31" s="1"/>
      <c r="B31" s="65"/>
      <c r="C31" s="65"/>
      <c r="D31" s="65"/>
      <c r="E31" s="65"/>
      <c r="F31" s="65"/>
      <c r="G31" s="65"/>
      <c r="H31" s="65"/>
    </row>
    <row r="32" spans="1:12" ht="13.5" customHeight="1" x14ac:dyDescent="0.2">
      <c r="A32" s="1"/>
      <c r="B32" s="65"/>
      <c r="C32" s="65"/>
      <c r="D32" s="65"/>
      <c r="E32" s="65"/>
      <c r="F32" s="65"/>
      <c r="G32" s="65"/>
      <c r="H32" s="65"/>
    </row>
    <row r="33" spans="1:8" ht="13.5" customHeight="1" x14ac:dyDescent="0.2">
      <c r="A33" s="1"/>
      <c r="B33" s="65"/>
      <c r="C33" s="65"/>
      <c r="D33" s="65"/>
      <c r="E33" s="65"/>
      <c r="F33" s="65"/>
      <c r="G33" s="65"/>
      <c r="H33" s="65"/>
    </row>
    <row r="34" spans="1:8" ht="13.5" customHeight="1" x14ac:dyDescent="0.2">
      <c r="A34" s="1"/>
      <c r="B34" s="65"/>
      <c r="C34" s="65"/>
      <c r="D34" s="65"/>
      <c r="E34" s="65"/>
      <c r="F34" s="65"/>
      <c r="G34" s="65"/>
      <c r="H34" s="65"/>
    </row>
    <row r="35" spans="1:8" ht="13.5" customHeight="1" x14ac:dyDescent="0.2">
      <c r="A35" s="1"/>
      <c r="B35" s="65"/>
      <c r="C35" s="65"/>
      <c r="D35" s="65"/>
      <c r="E35" s="65"/>
      <c r="F35" s="65"/>
      <c r="G35" s="65"/>
      <c r="H35" s="65"/>
    </row>
    <row r="36" spans="1:8" ht="13.5" customHeight="1" x14ac:dyDescent="0.2">
      <c r="A36" s="1"/>
      <c r="B36" s="65"/>
      <c r="C36" s="65"/>
      <c r="D36" s="65"/>
      <c r="E36" s="65"/>
      <c r="F36" s="65"/>
      <c r="G36" s="65"/>
      <c r="H36" s="65"/>
    </row>
    <row r="37" spans="1:8" ht="13.5" customHeight="1" x14ac:dyDescent="0.2">
      <c r="A37" s="1"/>
      <c r="B37" s="65"/>
      <c r="C37" s="65"/>
      <c r="D37" s="65"/>
      <c r="E37" s="65"/>
      <c r="F37" s="65"/>
      <c r="G37" s="65"/>
      <c r="H37" s="65"/>
    </row>
    <row r="38" spans="1:8" ht="13.5" customHeight="1" x14ac:dyDescent="0.2">
      <c r="A38" s="1"/>
      <c r="B38" s="65"/>
      <c r="C38" s="65"/>
      <c r="D38" s="65"/>
      <c r="E38" s="65"/>
      <c r="F38" s="65"/>
      <c r="G38" s="65"/>
      <c r="H38" s="65"/>
    </row>
    <row r="39" spans="1:8" ht="13.5" customHeight="1" x14ac:dyDescent="0.2">
      <c r="A39" s="1"/>
      <c r="B39" s="65"/>
      <c r="C39" s="65"/>
      <c r="D39" s="65"/>
      <c r="E39" s="65"/>
      <c r="F39" s="65"/>
      <c r="G39" s="65"/>
      <c r="H39" s="65"/>
    </row>
    <row r="40" spans="1:8" ht="13.5" customHeight="1" x14ac:dyDescent="0.2">
      <c r="A40" s="1"/>
      <c r="B40" s="65"/>
      <c r="C40" s="65"/>
      <c r="D40" s="65"/>
      <c r="E40" s="65"/>
      <c r="F40" s="65"/>
      <c r="G40" s="65"/>
      <c r="H40" s="65"/>
    </row>
    <row r="41" spans="1:8" ht="13.5" customHeight="1" x14ac:dyDescent="0.2">
      <c r="A41" s="1"/>
      <c r="B41" s="65"/>
      <c r="C41" s="65"/>
      <c r="D41" s="65"/>
      <c r="E41" s="65"/>
      <c r="F41" s="65"/>
      <c r="G41" s="65"/>
      <c r="H41" s="65"/>
    </row>
    <row r="42" spans="1:8" ht="13.5" customHeight="1" x14ac:dyDescent="0.2">
      <c r="A42" s="1"/>
      <c r="B42" s="65"/>
      <c r="C42" s="65"/>
      <c r="D42" s="65"/>
      <c r="E42" s="65"/>
      <c r="F42" s="65"/>
      <c r="G42" s="65"/>
      <c r="H42" s="65"/>
    </row>
    <row r="43" spans="1:8" ht="13.5" customHeight="1" x14ac:dyDescent="0.2">
      <c r="A43" s="1"/>
      <c r="B43" s="65"/>
      <c r="C43" s="65"/>
      <c r="D43" s="65"/>
      <c r="E43" s="65"/>
      <c r="F43" s="65"/>
      <c r="G43" s="65"/>
      <c r="H43" s="65"/>
    </row>
    <row r="44" spans="1:8" ht="13.5" customHeight="1" x14ac:dyDescent="0.2">
      <c r="A44" s="1"/>
      <c r="B44" s="65"/>
      <c r="C44" s="65"/>
      <c r="D44" s="65"/>
      <c r="E44" s="65"/>
      <c r="F44" s="65"/>
      <c r="G44" s="65"/>
      <c r="H44" s="65"/>
    </row>
    <row r="45" spans="1:8" ht="13.5" customHeight="1" x14ac:dyDescent="0.2">
      <c r="A45" s="1"/>
      <c r="B45" s="65"/>
      <c r="C45" s="65"/>
      <c r="D45" s="65"/>
      <c r="E45" s="65"/>
      <c r="F45" s="65"/>
      <c r="G45" s="65"/>
      <c r="H45" s="65"/>
    </row>
    <row r="46" spans="1:8" ht="13.5" customHeight="1" x14ac:dyDescent="0.2">
      <c r="A46" s="1"/>
      <c r="B46" s="65"/>
      <c r="C46" s="65"/>
      <c r="D46" s="65"/>
      <c r="E46" s="65"/>
      <c r="F46" s="65"/>
      <c r="G46" s="65"/>
      <c r="H46" s="65"/>
    </row>
    <row r="47" spans="1:8" ht="13.5" customHeight="1" x14ac:dyDescent="0.2">
      <c r="A47" s="1"/>
      <c r="B47" s="65"/>
      <c r="C47" s="65"/>
      <c r="D47" s="65"/>
      <c r="E47" s="65"/>
      <c r="F47" s="65"/>
      <c r="G47" s="65"/>
      <c r="H47" s="65"/>
    </row>
    <row r="48" spans="1:8" ht="13.5" customHeight="1" x14ac:dyDescent="0.2">
      <c r="A48" s="1"/>
      <c r="B48" s="65"/>
      <c r="C48" s="65"/>
      <c r="D48" s="65"/>
      <c r="E48" s="65"/>
      <c r="F48" s="65"/>
      <c r="G48" s="65"/>
      <c r="H48" s="65"/>
    </row>
    <row r="49" spans="1:8" ht="13.5" customHeight="1" x14ac:dyDescent="0.2">
      <c r="A49" s="1"/>
      <c r="B49" s="65"/>
      <c r="C49" s="65"/>
      <c r="D49" s="65"/>
      <c r="E49" s="65"/>
      <c r="F49" s="65"/>
      <c r="G49" s="65"/>
      <c r="H49" s="65"/>
    </row>
    <row r="50" spans="1:8" ht="13.5" customHeight="1" x14ac:dyDescent="0.2">
      <c r="A50" s="1"/>
      <c r="B50" s="65"/>
      <c r="C50" s="65"/>
      <c r="D50" s="65"/>
      <c r="E50" s="65"/>
      <c r="F50" s="65"/>
      <c r="G50" s="65"/>
      <c r="H50" s="65"/>
    </row>
    <row r="51" spans="1:8" ht="13.5" customHeight="1" x14ac:dyDescent="0.2">
      <c r="A51" s="1"/>
      <c r="B51" s="65"/>
      <c r="C51" s="65"/>
      <c r="D51" s="65"/>
      <c r="E51" s="65"/>
      <c r="F51" s="65"/>
      <c r="G51" s="65"/>
      <c r="H51" s="65"/>
    </row>
    <row r="52" spans="1:8" ht="13.5" customHeight="1" x14ac:dyDescent="0.2">
      <c r="A52" s="1"/>
      <c r="B52" s="65"/>
      <c r="C52" s="65"/>
      <c r="D52" s="65"/>
      <c r="E52" s="65"/>
      <c r="F52" s="65"/>
      <c r="G52" s="65"/>
      <c r="H52" s="65"/>
    </row>
    <row r="53" spans="1:8" ht="13.5" customHeight="1" x14ac:dyDescent="0.2">
      <c r="A53" s="1"/>
      <c r="B53" s="65"/>
      <c r="C53" s="65"/>
      <c r="D53" s="65"/>
      <c r="E53" s="65"/>
      <c r="F53" s="65"/>
      <c r="G53" s="65"/>
      <c r="H53" s="65"/>
    </row>
    <row r="54" spans="1:8" ht="13.5" customHeight="1" x14ac:dyDescent="0.2">
      <c r="A54" s="1"/>
      <c r="B54" s="65"/>
      <c r="C54" s="65"/>
      <c r="D54" s="65"/>
      <c r="E54" s="65"/>
      <c r="F54" s="65"/>
      <c r="G54" s="65"/>
      <c r="H54" s="65"/>
    </row>
    <row r="55" spans="1:8" ht="13.5" customHeight="1" x14ac:dyDescent="0.2">
      <c r="A55" s="1"/>
      <c r="B55" s="65"/>
      <c r="C55" s="65"/>
      <c r="D55" s="65"/>
      <c r="E55" s="65"/>
      <c r="F55" s="65"/>
      <c r="G55" s="65"/>
      <c r="H55" s="65"/>
    </row>
    <row r="56" spans="1:8" ht="13.5" customHeight="1" x14ac:dyDescent="0.2">
      <c r="A56" s="1"/>
      <c r="B56" s="65"/>
      <c r="C56" s="65"/>
      <c r="D56" s="65"/>
      <c r="E56" s="65"/>
      <c r="F56" s="65"/>
      <c r="G56" s="65"/>
      <c r="H56" s="65"/>
    </row>
    <row r="57" spans="1:8" ht="13.5" customHeight="1" x14ac:dyDescent="0.2">
      <c r="A57" s="1"/>
      <c r="B57" s="65"/>
      <c r="C57" s="65"/>
      <c r="D57" s="65"/>
      <c r="E57" s="65"/>
      <c r="F57" s="65"/>
      <c r="G57" s="65"/>
      <c r="H57" s="65"/>
    </row>
    <row r="58" spans="1:8" ht="13.5" customHeight="1" x14ac:dyDescent="0.2">
      <c r="A58" s="1"/>
      <c r="B58" s="65"/>
      <c r="C58" s="65"/>
      <c r="D58" s="65"/>
      <c r="E58" s="65"/>
      <c r="F58" s="65"/>
      <c r="G58" s="65"/>
      <c r="H58" s="65"/>
    </row>
    <row r="59" spans="1:8" ht="13.5" customHeight="1" x14ac:dyDescent="0.2">
      <c r="A59" s="1"/>
      <c r="B59" s="65"/>
      <c r="C59" s="65"/>
      <c r="D59" s="65"/>
      <c r="E59" s="65"/>
      <c r="F59" s="65"/>
      <c r="G59" s="65"/>
      <c r="H59" s="65"/>
    </row>
    <row r="60" spans="1:8" ht="13.5" customHeight="1" x14ac:dyDescent="0.2">
      <c r="A60" s="1"/>
      <c r="B60" s="65"/>
      <c r="C60" s="65"/>
      <c r="D60" s="65"/>
      <c r="E60" s="65"/>
      <c r="F60" s="65"/>
      <c r="G60" s="65"/>
      <c r="H60" s="65"/>
    </row>
    <row r="61" spans="1:8" ht="13.5" customHeight="1" x14ac:dyDescent="0.2">
      <c r="A61" s="1"/>
      <c r="B61" s="65"/>
      <c r="C61" s="65"/>
      <c r="D61" s="65"/>
      <c r="E61" s="65"/>
      <c r="F61" s="65"/>
      <c r="G61" s="65"/>
      <c r="H61" s="65"/>
    </row>
    <row r="62" spans="1:8" ht="13.5" customHeight="1" x14ac:dyDescent="0.2">
      <c r="A62" s="1"/>
      <c r="B62" s="65"/>
      <c r="C62" s="65"/>
      <c r="D62" s="65"/>
      <c r="E62" s="65"/>
      <c r="F62" s="65"/>
      <c r="G62" s="65"/>
      <c r="H62" s="65"/>
    </row>
    <row r="63" spans="1:8" ht="13.5" customHeight="1" x14ac:dyDescent="0.2">
      <c r="A63" s="1"/>
      <c r="B63" s="65"/>
      <c r="C63" s="65"/>
      <c r="D63" s="65"/>
      <c r="E63" s="65"/>
      <c r="F63" s="65"/>
      <c r="G63" s="65"/>
      <c r="H63" s="65"/>
    </row>
    <row r="64" spans="1:8" ht="13.5" customHeight="1" x14ac:dyDescent="0.2">
      <c r="A64" s="1"/>
      <c r="B64" s="65"/>
      <c r="C64" s="65"/>
      <c r="D64" s="65"/>
      <c r="E64" s="65"/>
      <c r="F64" s="65"/>
      <c r="G64" s="65"/>
      <c r="H64" s="65"/>
    </row>
    <row r="65" spans="1:8" ht="13.5" customHeight="1" x14ac:dyDescent="0.2">
      <c r="A65" s="1"/>
      <c r="B65" s="65"/>
      <c r="C65" s="65"/>
      <c r="D65" s="65"/>
      <c r="E65" s="65"/>
      <c r="F65" s="65"/>
      <c r="G65" s="65"/>
      <c r="H65" s="65"/>
    </row>
    <row r="66" spans="1:8" ht="13.5" customHeight="1" x14ac:dyDescent="0.2">
      <c r="A66" s="1"/>
      <c r="B66" s="65"/>
      <c r="C66" s="65"/>
      <c r="D66" s="65"/>
      <c r="E66" s="65"/>
      <c r="F66" s="65"/>
      <c r="G66" s="65"/>
      <c r="H66" s="65"/>
    </row>
    <row r="67" spans="1:8" ht="13.5" customHeight="1" x14ac:dyDescent="0.2">
      <c r="A67" s="1"/>
      <c r="B67" s="65"/>
      <c r="C67" s="65"/>
      <c r="D67" s="65"/>
      <c r="E67" s="65"/>
      <c r="F67" s="65"/>
      <c r="G67" s="65"/>
      <c r="H67" s="65"/>
    </row>
    <row r="68" spans="1:8" ht="13.5" customHeight="1" x14ac:dyDescent="0.2">
      <c r="A68" s="1"/>
      <c r="B68" s="65"/>
      <c r="C68" s="65"/>
      <c r="D68" s="65"/>
      <c r="E68" s="65"/>
      <c r="F68" s="65"/>
      <c r="G68" s="65"/>
      <c r="H68" s="65"/>
    </row>
    <row r="69" spans="1:8" ht="13.5" customHeight="1" x14ac:dyDescent="0.2">
      <c r="A69" s="1"/>
      <c r="B69" s="65"/>
      <c r="C69" s="65"/>
      <c r="D69" s="65"/>
      <c r="E69" s="65"/>
      <c r="F69" s="65"/>
      <c r="G69" s="65"/>
      <c r="H69" s="65"/>
    </row>
    <row r="70" spans="1:8" ht="13.5" customHeight="1" x14ac:dyDescent="0.2">
      <c r="A70" s="1"/>
      <c r="B70" s="65"/>
      <c r="C70" s="65"/>
      <c r="D70" s="65"/>
      <c r="E70" s="65"/>
      <c r="F70" s="65"/>
      <c r="G70" s="65"/>
      <c r="H70" s="65"/>
    </row>
    <row r="71" spans="1:8" ht="13.5" customHeight="1" x14ac:dyDescent="0.2">
      <c r="A71" s="1"/>
      <c r="B71" s="65"/>
      <c r="C71" s="65"/>
      <c r="D71" s="65"/>
      <c r="E71" s="65"/>
      <c r="F71" s="65"/>
      <c r="G71" s="65"/>
      <c r="H71" s="65"/>
    </row>
    <row r="72" spans="1:8" ht="13.5" customHeight="1" x14ac:dyDescent="0.2">
      <c r="A72" s="1"/>
      <c r="B72" s="65"/>
      <c r="C72" s="65"/>
      <c r="D72" s="65"/>
      <c r="E72" s="65"/>
      <c r="F72" s="65"/>
      <c r="G72" s="65"/>
      <c r="H72" s="65"/>
    </row>
    <row r="73" spans="1:8" ht="13.5" customHeight="1" x14ac:dyDescent="0.2">
      <c r="A73" s="1"/>
      <c r="B73" s="65"/>
      <c r="C73" s="65"/>
      <c r="D73" s="65"/>
      <c r="E73" s="65"/>
      <c r="F73" s="65"/>
      <c r="G73" s="65"/>
      <c r="H73" s="65"/>
    </row>
    <row r="74" spans="1:8" ht="13.5" customHeight="1" x14ac:dyDescent="0.2">
      <c r="A74" s="1"/>
      <c r="B74" s="65"/>
      <c r="C74" s="65"/>
      <c r="D74" s="65"/>
      <c r="E74" s="65"/>
      <c r="F74" s="65"/>
      <c r="G74" s="65"/>
      <c r="H74" s="65"/>
    </row>
    <row r="75" spans="1:8" ht="13.5" customHeight="1" x14ac:dyDescent="0.2">
      <c r="A75" s="1"/>
      <c r="B75" s="65"/>
      <c r="C75" s="65"/>
      <c r="D75" s="65"/>
      <c r="E75" s="65"/>
      <c r="F75" s="65"/>
      <c r="G75" s="65"/>
      <c r="H75" s="65"/>
    </row>
    <row r="76" spans="1:8" ht="13.5" customHeight="1" x14ac:dyDescent="0.2">
      <c r="A76" s="1"/>
      <c r="B76" s="65"/>
      <c r="C76" s="65"/>
      <c r="D76" s="65"/>
      <c r="E76" s="65"/>
      <c r="F76" s="65"/>
      <c r="G76" s="65"/>
      <c r="H76" s="65"/>
    </row>
    <row r="77" spans="1:8" ht="13.5" customHeight="1" x14ac:dyDescent="0.2">
      <c r="A77" s="1"/>
      <c r="B77" s="65"/>
      <c r="C77" s="65"/>
      <c r="D77" s="65"/>
      <c r="E77" s="65"/>
      <c r="F77" s="65"/>
      <c r="G77" s="65"/>
      <c r="H77" s="65"/>
    </row>
    <row r="78" spans="1:8" ht="13.5" customHeight="1" x14ac:dyDescent="0.2">
      <c r="A78" s="1"/>
      <c r="B78" s="65"/>
      <c r="C78" s="65"/>
      <c r="D78" s="65"/>
      <c r="E78" s="65"/>
      <c r="F78" s="65"/>
      <c r="G78" s="65"/>
      <c r="H78" s="65"/>
    </row>
    <row r="79" spans="1:8" ht="13.5" customHeight="1" x14ac:dyDescent="0.2">
      <c r="A79" s="1"/>
      <c r="B79" s="65"/>
      <c r="C79" s="65"/>
      <c r="D79" s="65"/>
      <c r="E79" s="65"/>
      <c r="F79" s="65"/>
      <c r="G79" s="65"/>
      <c r="H79" s="65"/>
    </row>
    <row r="80" spans="1:8" ht="13.5" customHeight="1" x14ac:dyDescent="0.2">
      <c r="A80" s="1"/>
      <c r="B80" s="65"/>
      <c r="C80" s="65"/>
      <c r="D80" s="65"/>
      <c r="E80" s="65"/>
      <c r="F80" s="65"/>
      <c r="G80" s="65"/>
      <c r="H80" s="65"/>
    </row>
    <row r="81" spans="1:8" ht="13.5" customHeight="1" x14ac:dyDescent="0.2">
      <c r="A81" s="1"/>
      <c r="B81" s="65"/>
      <c r="C81" s="65"/>
      <c r="D81" s="65"/>
      <c r="E81" s="65"/>
      <c r="F81" s="65"/>
      <c r="G81" s="65"/>
      <c r="H81" s="65"/>
    </row>
    <row r="82" spans="1:8" ht="13.5" customHeight="1" x14ac:dyDescent="0.2">
      <c r="A82" s="1"/>
      <c r="B82" s="65"/>
      <c r="C82" s="65"/>
      <c r="D82" s="65"/>
      <c r="E82" s="65"/>
      <c r="F82" s="65"/>
      <c r="G82" s="65"/>
      <c r="H82" s="65"/>
    </row>
    <row r="83" spans="1:8" ht="13.5" customHeight="1" x14ac:dyDescent="0.2">
      <c r="A83" s="1"/>
      <c r="B83" s="65"/>
      <c r="C83" s="65"/>
      <c r="D83" s="65"/>
      <c r="E83" s="65"/>
      <c r="F83" s="65"/>
      <c r="G83" s="65"/>
      <c r="H83" s="65"/>
    </row>
    <row r="84" spans="1:8" ht="13.5" customHeight="1" x14ac:dyDescent="0.2">
      <c r="A84" s="1"/>
      <c r="B84" s="65"/>
      <c r="C84" s="65"/>
      <c r="D84" s="65"/>
      <c r="E84" s="65"/>
      <c r="F84" s="65"/>
      <c r="G84" s="65"/>
      <c r="H84" s="65"/>
    </row>
    <row r="85" spans="1:8" ht="13.5" customHeight="1" x14ac:dyDescent="0.2">
      <c r="A85" s="1"/>
      <c r="B85" s="65"/>
      <c r="C85" s="65"/>
      <c r="D85" s="65"/>
      <c r="E85" s="65"/>
      <c r="F85" s="65"/>
      <c r="G85" s="65"/>
      <c r="H85" s="65"/>
    </row>
    <row r="86" spans="1:8" ht="13.5" customHeight="1" x14ac:dyDescent="0.2">
      <c r="A86" s="1"/>
      <c r="B86" s="65"/>
      <c r="C86" s="65"/>
      <c r="D86" s="65"/>
      <c r="E86" s="65"/>
      <c r="F86" s="65"/>
      <c r="G86" s="65"/>
      <c r="H86" s="65"/>
    </row>
    <row r="87" spans="1:8" ht="13.5" customHeight="1" x14ac:dyDescent="0.2">
      <c r="A87" s="1"/>
      <c r="B87" s="65"/>
      <c r="C87" s="65"/>
      <c r="D87" s="65"/>
      <c r="E87" s="65"/>
      <c r="F87" s="65"/>
      <c r="G87" s="65"/>
      <c r="H87" s="65"/>
    </row>
    <row r="88" spans="1:8" ht="13.5" customHeight="1" x14ac:dyDescent="0.2">
      <c r="A88" s="1"/>
      <c r="B88" s="65">
        <v>0</v>
      </c>
      <c r="C88" s="65">
        <v>0</v>
      </c>
      <c r="D88" s="65">
        <v>0</v>
      </c>
      <c r="E88" s="65"/>
      <c r="F88" s="65">
        <v>0</v>
      </c>
      <c r="G88" s="65">
        <v>0</v>
      </c>
      <c r="H88" s="65">
        <v>0</v>
      </c>
    </row>
    <row r="89" spans="1:8" ht="13.5" customHeight="1" x14ac:dyDescent="0.2">
      <c r="A89" s="1"/>
      <c r="B89" s="67">
        <v>0</v>
      </c>
      <c r="C89" s="67">
        <v>0</v>
      </c>
      <c r="D89" s="67">
        <v>0</v>
      </c>
      <c r="E89" s="67"/>
      <c r="F89" s="67">
        <v>0</v>
      </c>
      <c r="G89" s="67">
        <v>0</v>
      </c>
      <c r="H89" s="67">
        <v>0</v>
      </c>
    </row>
    <row r="90" spans="1:8" ht="13.5" customHeight="1" x14ac:dyDescent="0.2">
      <c r="A90" s="1"/>
      <c r="B90" s="67">
        <v>0</v>
      </c>
      <c r="C90" s="67">
        <v>0</v>
      </c>
      <c r="D90" s="67">
        <v>0</v>
      </c>
      <c r="E90" s="67"/>
      <c r="F90" s="67">
        <v>0</v>
      </c>
      <c r="G90" s="67">
        <v>0</v>
      </c>
      <c r="H90" s="67">
        <v>0</v>
      </c>
    </row>
    <row r="91" spans="1:8" ht="13.5" customHeight="1" x14ac:dyDescent="0.2">
      <c r="A91" s="1"/>
      <c r="B91" s="67">
        <v>0</v>
      </c>
      <c r="C91" s="67">
        <v>0</v>
      </c>
      <c r="D91" s="67">
        <v>0</v>
      </c>
      <c r="E91" s="67"/>
      <c r="F91" s="67">
        <v>0</v>
      </c>
      <c r="G91" s="67">
        <v>0</v>
      </c>
      <c r="H91" s="67">
        <v>0</v>
      </c>
    </row>
    <row r="92" spans="1:8" ht="13.5" customHeight="1" x14ac:dyDescent="0.2">
      <c r="A92" s="1"/>
      <c r="B92" s="67"/>
      <c r="C92" s="67"/>
      <c r="D92" s="67"/>
      <c r="E92" s="67"/>
      <c r="F92" s="67"/>
      <c r="G92" s="67"/>
      <c r="H92" s="67"/>
    </row>
    <row r="93" spans="1:8" ht="13.5" customHeight="1" x14ac:dyDescent="0.2">
      <c r="B93" s="67"/>
      <c r="C93" s="67"/>
      <c r="D93" s="67"/>
      <c r="E93" s="67"/>
      <c r="F93" s="67"/>
      <c r="G93" s="67"/>
      <c r="H93" s="67"/>
    </row>
    <row r="94" spans="1:8" ht="13.5" customHeight="1" x14ac:dyDescent="0.2">
      <c r="B94" s="67"/>
      <c r="C94" s="67"/>
      <c r="D94" s="67"/>
      <c r="E94" s="67"/>
      <c r="F94" s="67"/>
      <c r="G94" s="67"/>
      <c r="H94" s="67"/>
    </row>
    <row r="95" spans="1:8" ht="13.5" customHeight="1" x14ac:dyDescent="0.2">
      <c r="B95" s="67"/>
      <c r="C95" s="67"/>
      <c r="D95" s="67"/>
      <c r="E95" s="67"/>
      <c r="F95" s="67"/>
      <c r="G95" s="67"/>
      <c r="H95" s="67"/>
    </row>
    <row r="96" spans="1:8" ht="13.5" customHeight="1" x14ac:dyDescent="0.2">
      <c r="B96" s="67"/>
      <c r="C96" s="67"/>
      <c r="D96" s="67"/>
      <c r="E96" s="67"/>
      <c r="F96" s="67"/>
      <c r="G96" s="67"/>
      <c r="H96" s="67"/>
    </row>
    <row r="97" spans="2:8" ht="13.5" customHeight="1" x14ac:dyDescent="0.2">
      <c r="B97" s="67"/>
      <c r="C97" s="67"/>
      <c r="D97" s="67"/>
      <c r="E97" s="67"/>
      <c r="F97" s="67"/>
      <c r="G97" s="67"/>
      <c r="H97" s="67"/>
    </row>
    <row r="98" spans="2:8" ht="13.5" customHeight="1" x14ac:dyDescent="0.2">
      <c r="B98" s="67"/>
      <c r="C98" s="67"/>
      <c r="D98" s="67"/>
      <c r="E98" s="67"/>
      <c r="F98" s="67"/>
      <c r="G98" s="67"/>
      <c r="H98" s="67"/>
    </row>
    <row r="99" spans="2:8" ht="13.5" customHeight="1" x14ac:dyDescent="0.2">
      <c r="B99" s="67"/>
      <c r="C99" s="67"/>
      <c r="D99" s="67"/>
      <c r="E99" s="67"/>
      <c r="F99" s="67"/>
      <c r="G99" s="67"/>
      <c r="H99" s="67"/>
    </row>
    <row r="100" spans="2:8" ht="13.5" customHeight="1" x14ac:dyDescent="0.2">
      <c r="B100" s="67"/>
      <c r="C100" s="67"/>
      <c r="D100" s="67"/>
      <c r="E100" s="67"/>
      <c r="F100" s="67"/>
      <c r="G100" s="67"/>
      <c r="H100" s="67"/>
    </row>
    <row r="101" spans="2:8" ht="13.5" customHeight="1" x14ac:dyDescent="0.2">
      <c r="B101" s="67"/>
      <c r="C101" s="67"/>
      <c r="D101" s="67"/>
      <c r="E101" s="67"/>
      <c r="F101" s="67"/>
      <c r="G101" s="67"/>
      <c r="H101" s="67"/>
    </row>
    <row r="102" spans="2:8" ht="13.5" customHeight="1" x14ac:dyDescent="0.2">
      <c r="B102" s="67"/>
      <c r="C102" s="67"/>
      <c r="D102" s="67"/>
      <c r="E102" s="67"/>
      <c r="F102" s="67"/>
      <c r="G102" s="67"/>
      <c r="H102" s="67"/>
    </row>
    <row r="103" spans="2:8" ht="13.5" customHeight="1" x14ac:dyDescent="0.2">
      <c r="B103" s="67"/>
      <c r="C103" s="67"/>
      <c r="D103" s="67"/>
      <c r="E103" s="67"/>
      <c r="F103" s="67"/>
      <c r="G103" s="67"/>
      <c r="H103" s="67"/>
    </row>
    <row r="104" spans="2:8" ht="13.5" customHeight="1" x14ac:dyDescent="0.2">
      <c r="B104" s="67"/>
      <c r="C104" s="67"/>
      <c r="D104" s="67"/>
      <c r="E104" s="67"/>
      <c r="F104" s="67"/>
      <c r="G104" s="67"/>
      <c r="H104" s="67"/>
    </row>
    <row r="105" spans="2:8" ht="13.5" customHeight="1" x14ac:dyDescent="0.2">
      <c r="B105" s="67"/>
      <c r="C105" s="67"/>
      <c r="D105" s="67"/>
      <c r="E105" s="67"/>
      <c r="F105" s="67"/>
      <c r="G105" s="67"/>
      <c r="H105" s="67"/>
    </row>
  </sheetData>
  <mergeCells count="2">
    <mergeCell ref="B3:E3"/>
    <mergeCell ref="H3:K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workbookViewId="0">
      <selection activeCell="H42" sqref="H42"/>
    </sheetView>
  </sheetViews>
  <sheetFormatPr defaultColWidth="9.5703125" defaultRowHeight="12.6" customHeight="1" x14ac:dyDescent="0.2"/>
  <cols>
    <col min="1" max="1" width="60.28515625" style="2" customWidth="1"/>
    <col min="2" max="5" width="13.140625" style="3" customWidth="1"/>
    <col min="6" max="6" width="59.7109375" style="3" customWidth="1"/>
    <col min="7" max="7" width="13.140625" style="3" customWidth="1"/>
    <col min="8" max="9" width="13.140625" style="1" customWidth="1"/>
    <col min="10" max="16384" width="9.5703125" style="1"/>
  </cols>
  <sheetData>
    <row r="1" spans="1:11" ht="15.75" customHeight="1" x14ac:dyDescent="0.2">
      <c r="A1" s="6" t="s">
        <v>31</v>
      </c>
      <c r="B1" s="6"/>
      <c r="C1" s="6"/>
      <c r="D1" s="6"/>
      <c r="E1" s="6"/>
      <c r="F1" s="6" t="s">
        <v>32</v>
      </c>
      <c r="G1" s="6"/>
      <c r="H1" s="6"/>
      <c r="I1" s="6"/>
      <c r="J1" s="6"/>
    </row>
    <row r="2" spans="1:11" ht="14.25" customHeight="1" thickBot="1" x14ac:dyDescent="0.3">
      <c r="A2" s="7"/>
      <c r="B2" s="8"/>
      <c r="C2" s="8"/>
      <c r="D2" s="8"/>
      <c r="E2" s="8"/>
      <c r="F2" s="7"/>
      <c r="G2" s="8"/>
      <c r="H2" s="8"/>
      <c r="I2" s="8"/>
    </row>
    <row r="3" spans="1:11" ht="13.5" customHeight="1" x14ac:dyDescent="0.2">
      <c r="A3" s="15" t="s">
        <v>3</v>
      </c>
      <c r="B3" s="10" t="s">
        <v>5</v>
      </c>
      <c r="C3" s="14"/>
      <c r="D3" s="11"/>
      <c r="E3" s="1"/>
      <c r="F3" s="15" t="s">
        <v>3</v>
      </c>
      <c r="G3" s="10" t="s">
        <v>5</v>
      </c>
      <c r="H3" s="14"/>
      <c r="I3" s="11"/>
    </row>
    <row r="4" spans="1:11" ht="14.25" customHeight="1" thickBot="1" x14ac:dyDescent="0.25">
      <c r="A4" s="16"/>
      <c r="B4" s="19">
        <v>2022</v>
      </c>
      <c r="C4" s="80">
        <v>2023</v>
      </c>
      <c r="D4" s="81">
        <v>2024</v>
      </c>
      <c r="E4" s="1"/>
      <c r="F4" s="16"/>
      <c r="G4" s="82">
        <v>2022</v>
      </c>
      <c r="H4" s="83">
        <v>2023</v>
      </c>
      <c r="I4" s="18">
        <v>2024</v>
      </c>
    </row>
    <row r="5" spans="1:11" ht="13.5" customHeight="1" x14ac:dyDescent="0.2">
      <c r="A5" s="23"/>
      <c r="B5" s="26"/>
      <c r="C5" s="27"/>
      <c r="D5" s="72"/>
      <c r="E5" s="29"/>
      <c r="F5" s="23"/>
      <c r="G5" s="26"/>
      <c r="H5" s="27"/>
      <c r="I5" s="72"/>
    </row>
    <row r="6" spans="1:11" ht="13.5" customHeight="1" x14ac:dyDescent="0.2">
      <c r="A6" s="30" t="s">
        <v>6</v>
      </c>
      <c r="B6" s="31">
        <v>1059455.7036680575</v>
      </c>
      <c r="C6" s="33">
        <v>1090070.8186630055</v>
      </c>
      <c r="D6" s="32">
        <v>1189784.5843961677</v>
      </c>
      <c r="E6" s="29"/>
      <c r="F6" s="30" t="s">
        <v>6</v>
      </c>
      <c r="G6" s="31">
        <f>'sept2022_vydavky_ESA 2010'!E6-RVS_vydavky_ESA2010!B6</f>
        <v>-23505.147209439543</v>
      </c>
      <c r="H6" s="33">
        <f>'sept2022_vydavky_ESA 2010'!F6-RVS_vydavky_ESA2010!C6</f>
        <v>50666.017173603177</v>
      </c>
      <c r="I6" s="32">
        <f>'sept2022_vydavky_ESA 2010'!G6-RVS_vydavky_ESA2010!D6</f>
        <v>130442.42434965656</v>
      </c>
    </row>
    <row r="7" spans="1:11" ht="13.5" customHeight="1" x14ac:dyDescent="0.2">
      <c r="A7" s="35" t="s">
        <v>7</v>
      </c>
      <c r="B7" s="36">
        <v>583960.73968998087</v>
      </c>
      <c r="C7" s="38">
        <v>586307.94260437379</v>
      </c>
      <c r="D7" s="73">
        <v>634137.23058728431</v>
      </c>
      <c r="E7" s="29"/>
      <c r="F7" s="35" t="s">
        <v>7</v>
      </c>
      <c r="G7" s="36">
        <f>'sept2022_vydavky_ESA 2010'!E7-RVS_vydavky_ESA2010!B7</f>
        <v>16850.979720964795</v>
      </c>
      <c r="H7" s="38">
        <f>'sept2022_vydavky_ESA 2010'!F7-RVS_vydavky_ESA2010!C7</f>
        <v>42920.604548081523</v>
      </c>
      <c r="I7" s="73">
        <f>'sept2022_vydavky_ESA 2010'!G7-RVS_vydavky_ESA2010!D7</f>
        <v>101116.69741033809</v>
      </c>
    </row>
    <row r="8" spans="1:11" ht="13.5" customHeight="1" x14ac:dyDescent="0.2">
      <c r="A8" s="35" t="s">
        <v>8</v>
      </c>
      <c r="B8" s="36">
        <v>65717.367204790673</v>
      </c>
      <c r="C8" s="38">
        <v>47991.31403025263</v>
      </c>
      <c r="D8" s="73">
        <v>54212.886986186815</v>
      </c>
      <c r="E8" s="29"/>
      <c r="F8" s="35" t="s">
        <v>8</v>
      </c>
      <c r="G8" s="36">
        <f>'sept2022_vydavky_ESA 2010'!E8-RVS_vydavky_ESA2010!B8</f>
        <v>-23936.029961074673</v>
      </c>
      <c r="H8" s="38">
        <f>'sept2022_vydavky_ESA 2010'!F8-RVS_vydavky_ESA2010!C8</f>
        <v>-3445.3883030114375</v>
      </c>
      <c r="I8" s="73">
        <f>'sept2022_vydavky_ESA 2010'!G8-RVS_vydavky_ESA2010!D8</f>
        <v>1704.1980734624376</v>
      </c>
    </row>
    <row r="9" spans="1:11" ht="13.5" customHeight="1" x14ac:dyDescent="0.2">
      <c r="A9" s="35" t="s">
        <v>9</v>
      </c>
      <c r="B9" s="36">
        <v>347945.35776761395</v>
      </c>
      <c r="C9" s="38">
        <v>391411.15413740685</v>
      </c>
      <c r="D9" s="73">
        <v>433583.02753286163</v>
      </c>
      <c r="E9" s="29"/>
      <c r="F9" s="35" t="s">
        <v>9</v>
      </c>
      <c r="G9" s="36">
        <f>'sept2022_vydavky_ESA 2010'!E9-RVS_vydavky_ESA2010!B9</f>
        <v>-6897.5678022692446</v>
      </c>
      <c r="H9" s="38">
        <f>'sept2022_vydavky_ESA 2010'!F9-RVS_vydavky_ESA2010!C9</f>
        <v>18769.460236294603</v>
      </c>
      <c r="I9" s="73">
        <f>'sept2022_vydavky_ESA 2010'!G9-RVS_vydavky_ESA2010!D9</f>
        <v>32325.151305173815</v>
      </c>
    </row>
    <row r="10" spans="1:11" ht="13.5" customHeight="1" x14ac:dyDescent="0.2">
      <c r="A10" s="35" t="s">
        <v>10</v>
      </c>
      <c r="B10" s="36">
        <v>63.350005671953191</v>
      </c>
      <c r="C10" s="38">
        <v>67.231890972235846</v>
      </c>
      <c r="D10" s="73">
        <v>70.728461729733468</v>
      </c>
      <c r="E10" s="29"/>
      <c r="F10" s="35" t="s">
        <v>10</v>
      </c>
      <c r="G10" s="36">
        <f>'sept2022_vydavky_ESA 2010'!E10-RVS_vydavky_ESA2010!B10</f>
        <v>5.7261807371948308</v>
      </c>
      <c r="H10" s="38">
        <f>'sept2022_vydavky_ESA 2010'!F10-RVS_vydavky_ESA2010!C10</f>
        <v>9.2024520051925123</v>
      </c>
      <c r="I10" s="73">
        <f>'sept2022_vydavky_ESA 2010'!G10-RVS_vydavky_ESA2010!D10</f>
        <v>11.97803243938516</v>
      </c>
    </row>
    <row r="11" spans="1:11" ht="13.5" customHeight="1" x14ac:dyDescent="0.2">
      <c r="A11" s="35" t="s">
        <v>11</v>
      </c>
      <c r="B11" s="36">
        <v>61768.889000000003</v>
      </c>
      <c r="C11" s="38">
        <v>64293.175999999999</v>
      </c>
      <c r="D11" s="73">
        <v>67780.710828104886</v>
      </c>
      <c r="E11" s="29"/>
      <c r="F11" s="35" t="s">
        <v>11</v>
      </c>
      <c r="G11" s="36">
        <f>'sept2022_vydavky_ESA 2010'!E11-RVS_vydavky_ESA2010!B11</f>
        <v>-9528.2553477975307</v>
      </c>
      <c r="H11" s="38">
        <f>'sept2022_vydavky_ESA 2010'!F11-RVS_vydavky_ESA2010!C11</f>
        <v>-7587.8617597666671</v>
      </c>
      <c r="I11" s="73">
        <f>'sept2022_vydavky_ESA 2010'!G11-RVS_vydavky_ESA2010!D11</f>
        <v>-4715.6004717568285</v>
      </c>
    </row>
    <row r="12" spans="1:11" ht="13.5" customHeight="1" x14ac:dyDescent="0.2">
      <c r="A12" s="30" t="s">
        <v>12</v>
      </c>
      <c r="B12" s="31">
        <v>8241402</v>
      </c>
      <c r="C12" s="33">
        <v>8761837</v>
      </c>
      <c r="D12" s="32">
        <v>9199661</v>
      </c>
      <c r="E12" s="29"/>
      <c r="F12" s="30" t="s">
        <v>12</v>
      </c>
      <c r="G12" s="31">
        <f>'sept2022_vydavky_ESA 2010'!E12-RVS_vydavky_ESA2010!B12</f>
        <v>29953.258218384348</v>
      </c>
      <c r="H12" s="33">
        <f>'sept2022_vydavky_ESA 2010'!F12-RVS_vydavky_ESA2010!C12</f>
        <v>570223.60496309586</v>
      </c>
      <c r="I12" s="32">
        <f>'sept2022_vydavky_ESA 2010'!G12-RVS_vydavky_ESA2010!D12</f>
        <v>1871809.9186355062</v>
      </c>
    </row>
    <row r="13" spans="1:11" ht="13.5" customHeight="1" x14ac:dyDescent="0.2">
      <c r="A13" s="41" t="s">
        <v>13</v>
      </c>
      <c r="B13" s="36"/>
      <c r="C13" s="38"/>
      <c r="D13" s="73"/>
      <c r="E13" s="29"/>
      <c r="F13" s="41" t="s">
        <v>13</v>
      </c>
      <c r="G13" s="36"/>
      <c r="H13" s="38"/>
      <c r="I13" s="73"/>
    </row>
    <row r="14" spans="1:11" ht="13.5" customHeight="1" x14ac:dyDescent="0.2">
      <c r="A14" s="46" t="s">
        <v>14</v>
      </c>
      <c r="B14" s="36"/>
      <c r="C14" s="38"/>
      <c r="D14" s="73"/>
      <c r="E14" s="29"/>
      <c r="F14" s="46" t="s">
        <v>14</v>
      </c>
      <c r="G14" s="36"/>
      <c r="H14" s="38"/>
      <c r="I14" s="73"/>
      <c r="J14" s="29"/>
      <c r="K14" s="74"/>
    </row>
    <row r="15" spans="1:11" ht="13.5" customHeight="1" x14ac:dyDescent="0.2">
      <c r="A15" s="46" t="s">
        <v>15</v>
      </c>
      <c r="B15" s="36"/>
      <c r="C15" s="38"/>
      <c r="D15" s="73"/>
      <c r="E15" s="29"/>
      <c r="F15" s="46" t="s">
        <v>15</v>
      </c>
      <c r="G15" s="36"/>
      <c r="H15" s="38"/>
      <c r="I15" s="73"/>
      <c r="J15" s="29"/>
      <c r="K15" s="74"/>
    </row>
    <row r="16" spans="1:11" ht="13.5" customHeight="1" x14ac:dyDescent="0.2">
      <c r="A16" s="46" t="s">
        <v>16</v>
      </c>
      <c r="B16" s="36"/>
      <c r="C16" s="38"/>
      <c r="D16" s="73"/>
      <c r="E16" s="29"/>
      <c r="F16" s="46" t="s">
        <v>16</v>
      </c>
      <c r="G16" s="36"/>
      <c r="H16" s="38"/>
      <c r="I16" s="73"/>
      <c r="J16" s="29"/>
      <c r="K16" s="74"/>
    </row>
    <row r="17" spans="1:11" ht="13.5" customHeight="1" x14ac:dyDescent="0.2">
      <c r="A17" s="46" t="s">
        <v>17</v>
      </c>
      <c r="B17" s="36"/>
      <c r="C17" s="38"/>
      <c r="D17" s="73"/>
      <c r="E17" s="29"/>
      <c r="F17" s="46" t="s">
        <v>17</v>
      </c>
      <c r="G17" s="36"/>
      <c r="H17" s="38"/>
      <c r="I17" s="73"/>
      <c r="J17" s="29"/>
      <c r="K17" s="74"/>
    </row>
    <row r="18" spans="1:11" ht="13.5" customHeight="1" x14ac:dyDescent="0.2">
      <c r="A18" s="46" t="s">
        <v>18</v>
      </c>
      <c r="B18" s="36"/>
      <c r="C18" s="38"/>
      <c r="D18" s="73"/>
      <c r="E18" s="29"/>
      <c r="F18" s="46" t="s">
        <v>18</v>
      </c>
      <c r="G18" s="36"/>
      <c r="H18" s="38"/>
      <c r="I18" s="73"/>
      <c r="J18" s="29"/>
      <c r="K18" s="74"/>
    </row>
    <row r="19" spans="1:11" ht="13.5" customHeight="1" x14ac:dyDescent="0.2">
      <c r="A19" s="35" t="s">
        <v>19</v>
      </c>
      <c r="B19" s="36"/>
      <c r="C19" s="38"/>
      <c r="D19" s="73"/>
      <c r="E19" s="29"/>
      <c r="F19" s="35" t="s">
        <v>19</v>
      </c>
      <c r="G19" s="36"/>
      <c r="H19" s="38"/>
      <c r="I19" s="73"/>
      <c r="J19" s="29"/>
      <c r="K19" s="74"/>
    </row>
    <row r="20" spans="1:11" ht="13.5" customHeight="1" x14ac:dyDescent="0.2">
      <c r="A20" s="46" t="s">
        <v>20</v>
      </c>
      <c r="B20" s="36"/>
      <c r="C20" s="38"/>
      <c r="D20" s="73"/>
      <c r="E20" s="29"/>
      <c r="F20" s="46" t="s">
        <v>20</v>
      </c>
      <c r="G20" s="36"/>
      <c r="H20" s="38"/>
      <c r="I20" s="73"/>
      <c r="J20" s="29"/>
      <c r="K20" s="74"/>
    </row>
    <row r="21" spans="1:11" ht="13.5" customHeight="1" x14ac:dyDescent="0.2">
      <c r="A21" s="46" t="s">
        <v>16</v>
      </c>
      <c r="B21" s="36"/>
      <c r="C21" s="38"/>
      <c r="D21" s="73"/>
      <c r="E21" s="29"/>
      <c r="F21" s="46" t="s">
        <v>16</v>
      </c>
      <c r="G21" s="36"/>
      <c r="H21" s="38"/>
      <c r="I21" s="73"/>
      <c r="J21" s="29"/>
      <c r="K21" s="74"/>
    </row>
    <row r="22" spans="1:11" ht="13.5" customHeight="1" x14ac:dyDescent="0.2">
      <c r="A22" s="46" t="s">
        <v>17</v>
      </c>
      <c r="B22" s="36"/>
      <c r="C22" s="38"/>
      <c r="D22" s="73"/>
      <c r="E22" s="29"/>
      <c r="F22" s="46" t="s">
        <v>17</v>
      </c>
      <c r="G22" s="36"/>
      <c r="H22" s="38"/>
      <c r="I22" s="73"/>
      <c r="J22" s="29"/>
      <c r="K22" s="74"/>
    </row>
    <row r="23" spans="1:11" ht="13.5" customHeight="1" x14ac:dyDescent="0.2">
      <c r="A23" s="46" t="s">
        <v>18</v>
      </c>
      <c r="B23" s="36"/>
      <c r="C23" s="38"/>
      <c r="D23" s="73"/>
      <c r="E23" s="29"/>
      <c r="F23" s="46" t="s">
        <v>18</v>
      </c>
      <c r="G23" s="36"/>
      <c r="H23" s="38"/>
      <c r="I23" s="73"/>
      <c r="J23" s="29"/>
      <c r="K23" s="74"/>
    </row>
    <row r="24" spans="1:11" ht="13.5" customHeight="1" thickBot="1" x14ac:dyDescent="0.25">
      <c r="A24" s="30" t="s">
        <v>21</v>
      </c>
      <c r="B24" s="48">
        <v>287614.85990011011</v>
      </c>
      <c r="C24" s="69">
        <v>264404.9804805594</v>
      </c>
      <c r="D24" s="49">
        <v>262971.26960463548</v>
      </c>
      <c r="E24" s="29"/>
      <c r="F24" s="30" t="s">
        <v>21</v>
      </c>
      <c r="G24" s="48">
        <f>'sept2022_vydavky_ESA 2010'!E24-RVS_vydavky_ESA2010!B24</f>
        <v>-52113.314560657978</v>
      </c>
      <c r="H24" s="69">
        <f>'sept2022_vydavky_ESA 2010'!F24-RVS_vydavky_ESA2010!C24</f>
        <v>-299.52520228095818</v>
      </c>
      <c r="I24" s="49">
        <f>'sept2022_vydavky_ESA 2010'!G24-RVS_vydavky_ESA2010!D24</f>
        <v>9068.3044102219865</v>
      </c>
    </row>
    <row r="25" spans="1:11" ht="14.25" customHeight="1" thickBot="1" x14ac:dyDescent="0.25">
      <c r="A25" s="53" t="s">
        <v>22</v>
      </c>
      <c r="B25" s="54">
        <f>B6+B12+B24</f>
        <v>9588472.5635681674</v>
      </c>
      <c r="C25" s="57">
        <f>C6+C12+C24</f>
        <v>10116312.799143564</v>
      </c>
      <c r="D25" s="55">
        <f>D6+D12+D24</f>
        <v>10652416.854000805</v>
      </c>
      <c r="E25" s="29"/>
      <c r="F25" s="53" t="s">
        <v>22</v>
      </c>
      <c r="G25" s="54">
        <f>'sept2022_vydavky_ESA 2010'!E25-RVS_vydavky_ESA2010!B25</f>
        <v>-45665.203551713377</v>
      </c>
      <c r="H25" s="57">
        <f>'sept2022_vydavky_ESA 2010'!F25-RVS_vydavky_ESA2010!C25</f>
        <v>620590.09693441913</v>
      </c>
      <c r="I25" s="55">
        <f>'sept2022_vydavky_ESA 2010'!G25-RVS_vydavky_ESA2010!D25</f>
        <v>2011320.6473953836</v>
      </c>
    </row>
    <row r="26" spans="1:11" ht="13.5" customHeight="1" thickBot="1" x14ac:dyDescent="0.25">
      <c r="A26" s="58" t="s">
        <v>23</v>
      </c>
      <c r="B26" s="61">
        <f>B25</f>
        <v>9588472.5635681674</v>
      </c>
      <c r="C26" s="62">
        <f>C25</f>
        <v>10116312.799143564</v>
      </c>
      <c r="D26" s="60">
        <f>D25</f>
        <v>10652416.854000805</v>
      </c>
      <c r="E26" s="29"/>
      <c r="F26" s="58" t="s">
        <v>23</v>
      </c>
      <c r="G26" s="61">
        <f>'sept2022_vydavky_ESA 2010'!E26-RVS_vydavky_ESA2010!B26</f>
        <v>-45665.203551713377</v>
      </c>
      <c r="H26" s="62">
        <f>'sept2022_vydavky_ESA 2010'!F26-RVS_vydavky_ESA2010!C26</f>
        <v>620590.09693441913</v>
      </c>
      <c r="I26" s="60">
        <f>'sept2022_vydavky_ESA 2010'!G26-RVS_vydavky_ESA2010!D26</f>
        <v>2011320.6473953836</v>
      </c>
    </row>
    <row r="27" spans="1:11" ht="13.5" customHeight="1" x14ac:dyDescent="0.2">
      <c r="A27" s="1"/>
      <c r="B27" s="65"/>
      <c r="C27" s="65"/>
      <c r="D27" s="65"/>
      <c r="E27" s="65"/>
      <c r="F27" s="65"/>
      <c r="G27" s="65"/>
    </row>
    <row r="28" spans="1:11" ht="13.5" customHeight="1" x14ac:dyDescent="0.2">
      <c r="A28" s="1"/>
      <c r="B28" s="65"/>
      <c r="C28" s="65"/>
      <c r="D28" s="65"/>
      <c r="E28" s="65"/>
      <c r="F28" s="65"/>
      <c r="G28" s="65"/>
    </row>
    <row r="29" spans="1:11" ht="13.5" customHeight="1" x14ac:dyDescent="0.2">
      <c r="A29" s="1"/>
      <c r="B29" s="79"/>
      <c r="C29" s="79"/>
      <c r="D29" s="79"/>
      <c r="E29" s="65"/>
      <c r="F29" s="65"/>
      <c r="G29" s="65"/>
    </row>
    <row r="30" spans="1:11" ht="13.5" customHeight="1" x14ac:dyDescent="0.2">
      <c r="A30" s="1"/>
      <c r="B30" s="79"/>
      <c r="C30" s="79"/>
      <c r="D30" s="79"/>
      <c r="E30" s="65"/>
      <c r="F30" s="65"/>
      <c r="G30" s="65"/>
    </row>
    <row r="31" spans="1:11" ht="13.5" customHeight="1" x14ac:dyDescent="0.2">
      <c r="A31" s="1"/>
      <c r="B31" s="65"/>
      <c r="C31" s="65"/>
      <c r="D31" s="65"/>
      <c r="E31" s="65"/>
      <c r="F31" s="65"/>
      <c r="G31" s="65"/>
    </row>
    <row r="32" spans="1:11" ht="13.5" customHeight="1" x14ac:dyDescent="0.2">
      <c r="A32" s="1"/>
      <c r="B32" s="65"/>
      <c r="C32" s="65"/>
      <c r="D32" s="65"/>
      <c r="E32" s="65"/>
      <c r="F32" s="65"/>
      <c r="G32" s="65"/>
    </row>
    <row r="33" spans="1:7" ht="13.5" customHeight="1" x14ac:dyDescent="0.2">
      <c r="A33" s="1"/>
      <c r="B33" s="65"/>
      <c r="C33" s="65"/>
      <c r="D33" s="65"/>
      <c r="E33" s="65"/>
      <c r="F33" s="65"/>
      <c r="G33" s="65"/>
    </row>
    <row r="34" spans="1:7" ht="13.5" customHeight="1" x14ac:dyDescent="0.2">
      <c r="A34" s="1"/>
      <c r="B34" s="65"/>
      <c r="C34" s="65"/>
      <c r="D34" s="65"/>
      <c r="E34" s="65"/>
      <c r="F34" s="65"/>
      <c r="G34" s="65"/>
    </row>
    <row r="35" spans="1:7" ht="13.5" customHeight="1" x14ac:dyDescent="0.2">
      <c r="A35" s="1"/>
      <c r="B35" s="65"/>
      <c r="C35" s="65"/>
      <c r="D35" s="65"/>
      <c r="E35" s="65"/>
      <c r="F35" s="65"/>
      <c r="G35" s="65"/>
    </row>
    <row r="36" spans="1:7" ht="13.5" customHeight="1" x14ac:dyDescent="0.2">
      <c r="A36" s="1"/>
      <c r="B36" s="65"/>
      <c r="C36" s="65"/>
      <c r="D36" s="65"/>
      <c r="E36" s="65"/>
      <c r="F36" s="65"/>
      <c r="G36" s="65"/>
    </row>
    <row r="37" spans="1:7" ht="13.5" customHeight="1" x14ac:dyDescent="0.2">
      <c r="A37" s="1"/>
      <c r="B37" s="65"/>
      <c r="C37" s="65"/>
      <c r="D37" s="65"/>
      <c r="E37" s="65"/>
      <c r="F37" s="65"/>
      <c r="G37" s="65"/>
    </row>
    <row r="38" spans="1:7" ht="13.5" customHeight="1" x14ac:dyDescent="0.2">
      <c r="A38" s="1"/>
      <c r="B38" s="65"/>
      <c r="C38" s="65"/>
      <c r="D38" s="65"/>
      <c r="E38" s="65"/>
      <c r="F38" s="65"/>
      <c r="G38" s="65"/>
    </row>
    <row r="39" spans="1:7" ht="13.5" customHeight="1" x14ac:dyDescent="0.2">
      <c r="A39" s="1"/>
      <c r="B39" s="65"/>
      <c r="C39" s="65"/>
      <c r="D39" s="65"/>
      <c r="E39" s="65"/>
      <c r="F39" s="65"/>
      <c r="G39" s="65"/>
    </row>
    <row r="40" spans="1:7" ht="13.5" customHeight="1" x14ac:dyDescent="0.2">
      <c r="A40" s="1"/>
      <c r="B40" s="65"/>
      <c r="C40" s="65"/>
      <c r="D40" s="65"/>
      <c r="E40" s="65"/>
      <c r="F40" s="65"/>
      <c r="G40" s="65"/>
    </row>
    <row r="41" spans="1:7" ht="13.5" customHeight="1" x14ac:dyDescent="0.2">
      <c r="A41" s="1"/>
      <c r="B41" s="65"/>
      <c r="C41" s="65"/>
      <c r="D41" s="65"/>
      <c r="E41" s="65"/>
      <c r="F41" s="65"/>
      <c r="G41" s="65"/>
    </row>
    <row r="42" spans="1:7" ht="13.5" customHeight="1" x14ac:dyDescent="0.2">
      <c r="A42" s="1"/>
      <c r="B42" s="65"/>
      <c r="C42" s="65"/>
      <c r="D42" s="65"/>
      <c r="E42" s="65"/>
      <c r="F42" s="65"/>
      <c r="G42" s="65"/>
    </row>
    <row r="43" spans="1:7" ht="13.5" customHeight="1" x14ac:dyDescent="0.2">
      <c r="A43" s="1"/>
      <c r="B43" s="65"/>
      <c r="C43" s="65"/>
      <c r="D43" s="65"/>
      <c r="E43" s="65"/>
      <c r="F43" s="65"/>
      <c r="G43" s="65"/>
    </row>
    <row r="44" spans="1:7" ht="13.5" customHeight="1" x14ac:dyDescent="0.2">
      <c r="A44" s="1"/>
      <c r="B44" s="65"/>
      <c r="C44" s="65"/>
      <c r="D44" s="65"/>
      <c r="E44" s="65"/>
      <c r="F44" s="65"/>
      <c r="G44" s="65"/>
    </row>
    <row r="45" spans="1:7" ht="13.5" customHeight="1" x14ac:dyDescent="0.2">
      <c r="A45" s="1"/>
      <c r="B45" s="65"/>
      <c r="C45" s="65"/>
      <c r="D45" s="65"/>
      <c r="E45" s="65"/>
      <c r="F45" s="65"/>
      <c r="G45" s="65"/>
    </row>
    <row r="46" spans="1:7" ht="13.5" customHeight="1" x14ac:dyDescent="0.2">
      <c r="A46" s="1"/>
      <c r="B46" s="65"/>
      <c r="C46" s="65"/>
      <c r="D46" s="65"/>
      <c r="E46" s="65"/>
      <c r="F46" s="65"/>
      <c r="G46" s="65"/>
    </row>
    <row r="47" spans="1:7" ht="13.5" customHeight="1" x14ac:dyDescent="0.2">
      <c r="A47" s="1"/>
      <c r="B47" s="65"/>
      <c r="C47" s="65"/>
      <c r="D47" s="65"/>
      <c r="E47" s="65"/>
      <c r="F47" s="65"/>
      <c r="G47" s="65"/>
    </row>
    <row r="48" spans="1:7" ht="13.5" customHeight="1" x14ac:dyDescent="0.2">
      <c r="A48" s="1"/>
      <c r="B48" s="65"/>
      <c r="C48" s="65"/>
      <c r="D48" s="65"/>
      <c r="E48" s="65"/>
      <c r="F48" s="65"/>
      <c r="G48" s="65"/>
    </row>
    <row r="49" spans="1:7" ht="13.5" customHeight="1" x14ac:dyDescent="0.2">
      <c r="A49" s="1"/>
      <c r="B49" s="65"/>
      <c r="C49" s="65"/>
      <c r="D49" s="65"/>
      <c r="E49" s="65"/>
      <c r="F49" s="65"/>
      <c r="G49" s="65"/>
    </row>
    <row r="50" spans="1:7" ht="13.5" customHeight="1" x14ac:dyDescent="0.2">
      <c r="A50" s="1"/>
      <c r="B50" s="65"/>
      <c r="C50" s="65"/>
      <c r="D50" s="65"/>
      <c r="E50" s="65"/>
      <c r="F50" s="65"/>
      <c r="G50" s="65"/>
    </row>
    <row r="51" spans="1:7" ht="13.5" customHeight="1" x14ac:dyDescent="0.2">
      <c r="A51" s="1"/>
      <c r="B51" s="65"/>
      <c r="C51" s="65"/>
      <c r="D51" s="65"/>
      <c r="E51" s="65"/>
      <c r="F51" s="65"/>
      <c r="G51" s="65"/>
    </row>
    <row r="52" spans="1:7" ht="13.5" customHeight="1" x14ac:dyDescent="0.2">
      <c r="A52" s="1"/>
      <c r="B52" s="65"/>
      <c r="C52" s="65"/>
      <c r="D52" s="65"/>
      <c r="E52" s="65"/>
      <c r="F52" s="65"/>
      <c r="G52" s="65"/>
    </row>
    <row r="53" spans="1:7" ht="13.5" customHeight="1" x14ac:dyDescent="0.2">
      <c r="A53" s="1"/>
      <c r="B53" s="65"/>
      <c r="C53" s="65"/>
      <c r="D53" s="65"/>
      <c r="E53" s="65"/>
      <c r="F53" s="65"/>
      <c r="G53" s="65"/>
    </row>
    <row r="54" spans="1:7" ht="13.5" customHeight="1" x14ac:dyDescent="0.2">
      <c r="A54" s="1"/>
      <c r="B54" s="65"/>
      <c r="C54" s="65"/>
      <c r="D54" s="65"/>
      <c r="E54" s="65"/>
      <c r="F54" s="65"/>
      <c r="G54" s="65"/>
    </row>
    <row r="55" spans="1:7" ht="13.5" customHeight="1" x14ac:dyDescent="0.2">
      <c r="A55" s="1"/>
      <c r="B55" s="65"/>
      <c r="C55" s="65"/>
      <c r="D55" s="65"/>
      <c r="E55" s="65"/>
      <c r="F55" s="65"/>
      <c r="G55" s="65"/>
    </row>
    <row r="56" spans="1:7" ht="13.5" customHeight="1" x14ac:dyDescent="0.2">
      <c r="A56" s="1"/>
      <c r="B56" s="65"/>
      <c r="C56" s="65"/>
      <c r="D56" s="65"/>
      <c r="E56" s="65"/>
      <c r="F56" s="65"/>
      <c r="G56" s="65"/>
    </row>
    <row r="57" spans="1:7" ht="13.5" customHeight="1" x14ac:dyDescent="0.2">
      <c r="A57" s="1"/>
      <c r="B57" s="65"/>
      <c r="C57" s="65"/>
      <c r="D57" s="65"/>
      <c r="E57" s="65"/>
      <c r="F57" s="65"/>
      <c r="G57" s="65"/>
    </row>
    <row r="58" spans="1:7" ht="13.5" customHeight="1" x14ac:dyDescent="0.2">
      <c r="A58" s="1"/>
      <c r="B58" s="65"/>
      <c r="C58" s="65"/>
      <c r="D58" s="65"/>
      <c r="E58" s="65"/>
      <c r="F58" s="65"/>
      <c r="G58" s="65"/>
    </row>
    <row r="59" spans="1:7" ht="13.5" customHeight="1" x14ac:dyDescent="0.2">
      <c r="A59" s="1"/>
      <c r="B59" s="65"/>
      <c r="C59" s="65"/>
      <c r="D59" s="65"/>
      <c r="E59" s="65"/>
      <c r="F59" s="65"/>
      <c r="G59" s="65"/>
    </row>
    <row r="60" spans="1:7" ht="13.5" customHeight="1" x14ac:dyDescent="0.2">
      <c r="A60" s="1"/>
      <c r="B60" s="65"/>
      <c r="C60" s="65"/>
      <c r="D60" s="65"/>
      <c r="E60" s="65"/>
      <c r="F60" s="65"/>
      <c r="G60" s="65"/>
    </row>
    <row r="61" spans="1:7" ht="13.5" customHeight="1" x14ac:dyDescent="0.2">
      <c r="A61" s="1"/>
      <c r="B61" s="65"/>
      <c r="C61" s="65"/>
      <c r="D61" s="65"/>
      <c r="E61" s="65"/>
      <c r="F61" s="65"/>
      <c r="G61" s="65"/>
    </row>
    <row r="62" spans="1:7" ht="13.5" customHeight="1" x14ac:dyDescent="0.2">
      <c r="A62" s="1"/>
      <c r="B62" s="65"/>
      <c r="C62" s="65"/>
      <c r="D62" s="65"/>
      <c r="E62" s="65"/>
      <c r="F62" s="65"/>
      <c r="G62" s="65"/>
    </row>
    <row r="63" spans="1:7" ht="13.5" customHeight="1" x14ac:dyDescent="0.2">
      <c r="A63" s="1"/>
      <c r="B63" s="65"/>
      <c r="C63" s="65"/>
      <c r="D63" s="65"/>
      <c r="E63" s="65"/>
      <c r="F63" s="65"/>
      <c r="G63" s="65"/>
    </row>
    <row r="64" spans="1:7" ht="13.5" customHeight="1" x14ac:dyDescent="0.2">
      <c r="A64" s="1"/>
      <c r="B64" s="65"/>
      <c r="C64" s="65"/>
      <c r="D64" s="65"/>
      <c r="E64" s="65"/>
      <c r="F64" s="65"/>
      <c r="G64" s="65"/>
    </row>
    <row r="65" spans="1:7" ht="13.5" customHeight="1" x14ac:dyDescent="0.2">
      <c r="A65" s="1"/>
      <c r="B65" s="65"/>
      <c r="C65" s="65"/>
      <c r="D65" s="65"/>
      <c r="E65" s="65"/>
      <c r="F65" s="65"/>
      <c r="G65" s="65"/>
    </row>
    <row r="66" spans="1:7" ht="13.5" customHeight="1" x14ac:dyDescent="0.2">
      <c r="A66" s="1"/>
      <c r="B66" s="65"/>
      <c r="C66" s="65"/>
      <c r="D66" s="65"/>
      <c r="E66" s="65"/>
      <c r="F66" s="65"/>
      <c r="G66" s="65"/>
    </row>
    <row r="67" spans="1:7" ht="13.5" customHeight="1" x14ac:dyDescent="0.2">
      <c r="A67" s="1"/>
      <c r="B67" s="65"/>
      <c r="C67" s="65"/>
      <c r="D67" s="65"/>
      <c r="E67" s="65"/>
      <c r="F67" s="65"/>
      <c r="G67" s="65"/>
    </row>
    <row r="68" spans="1:7" ht="13.5" customHeight="1" x14ac:dyDescent="0.2">
      <c r="A68" s="1"/>
      <c r="B68" s="65"/>
      <c r="C68" s="65"/>
      <c r="D68" s="65"/>
      <c r="E68" s="65"/>
      <c r="F68" s="65"/>
      <c r="G68" s="65"/>
    </row>
    <row r="69" spans="1:7" ht="13.5" customHeight="1" x14ac:dyDescent="0.2">
      <c r="A69" s="1"/>
      <c r="B69" s="65"/>
      <c r="C69" s="65"/>
      <c r="D69" s="65"/>
      <c r="E69" s="65"/>
      <c r="F69" s="65"/>
      <c r="G69" s="65"/>
    </row>
    <row r="70" spans="1:7" ht="13.5" customHeight="1" x14ac:dyDescent="0.2">
      <c r="A70" s="1"/>
      <c r="B70" s="65"/>
      <c r="C70" s="65"/>
      <c r="D70" s="65"/>
      <c r="E70" s="65"/>
      <c r="F70" s="65"/>
      <c r="G70" s="65"/>
    </row>
    <row r="71" spans="1:7" ht="13.5" customHeight="1" x14ac:dyDescent="0.2">
      <c r="A71" s="1"/>
      <c r="B71" s="65"/>
      <c r="C71" s="65"/>
      <c r="D71" s="65"/>
      <c r="E71" s="65"/>
      <c r="F71" s="65"/>
      <c r="G71" s="65"/>
    </row>
    <row r="72" spans="1:7" ht="13.5" customHeight="1" x14ac:dyDescent="0.2">
      <c r="A72" s="1"/>
      <c r="B72" s="65"/>
      <c r="C72" s="65"/>
      <c r="D72" s="65"/>
      <c r="E72" s="65"/>
      <c r="F72" s="65"/>
      <c r="G72" s="65"/>
    </row>
    <row r="73" spans="1:7" ht="13.5" customHeight="1" x14ac:dyDescent="0.2">
      <c r="A73" s="1"/>
      <c r="B73" s="65"/>
      <c r="C73" s="65"/>
      <c r="D73" s="65"/>
      <c r="E73" s="65"/>
      <c r="F73" s="65"/>
      <c r="G73" s="65"/>
    </row>
    <row r="74" spans="1:7" ht="13.5" customHeight="1" x14ac:dyDescent="0.2">
      <c r="A74" s="1"/>
      <c r="B74" s="65"/>
      <c r="C74" s="65"/>
      <c r="D74" s="65"/>
      <c r="E74" s="65"/>
      <c r="F74" s="65"/>
      <c r="G74" s="65"/>
    </row>
    <row r="75" spans="1:7" ht="13.5" customHeight="1" x14ac:dyDescent="0.2">
      <c r="A75" s="1"/>
      <c r="B75" s="65"/>
      <c r="C75" s="65"/>
      <c r="D75" s="65"/>
      <c r="E75" s="65"/>
      <c r="F75" s="65"/>
      <c r="G75" s="65"/>
    </row>
    <row r="76" spans="1:7" ht="13.5" customHeight="1" x14ac:dyDescent="0.2">
      <c r="A76" s="1"/>
      <c r="B76" s="65"/>
      <c r="C76" s="65"/>
      <c r="D76" s="65"/>
      <c r="E76" s="65"/>
      <c r="F76" s="65"/>
      <c r="G76" s="65"/>
    </row>
    <row r="77" spans="1:7" ht="13.5" customHeight="1" x14ac:dyDescent="0.2">
      <c r="A77" s="1"/>
      <c r="B77" s="65"/>
      <c r="C77" s="65"/>
      <c r="D77" s="65"/>
      <c r="E77" s="65"/>
      <c r="F77" s="65"/>
      <c r="G77" s="65"/>
    </row>
    <row r="78" spans="1:7" ht="13.5" customHeight="1" x14ac:dyDescent="0.2">
      <c r="A78" s="1"/>
      <c r="B78" s="65"/>
      <c r="C78" s="65"/>
      <c r="D78" s="65"/>
      <c r="E78" s="65"/>
      <c r="F78" s="65"/>
      <c r="G78" s="65"/>
    </row>
    <row r="79" spans="1:7" ht="13.5" customHeight="1" x14ac:dyDescent="0.2">
      <c r="A79" s="1"/>
      <c r="B79" s="65"/>
      <c r="C79" s="65"/>
      <c r="D79" s="65"/>
      <c r="E79" s="65"/>
      <c r="F79" s="65"/>
      <c r="G79" s="65"/>
    </row>
    <row r="80" spans="1:7" ht="13.5" customHeight="1" x14ac:dyDescent="0.2">
      <c r="A80" s="1"/>
      <c r="B80" s="65"/>
      <c r="C80" s="65"/>
      <c r="D80" s="65"/>
      <c r="E80" s="65"/>
      <c r="F80" s="65"/>
      <c r="G80" s="65"/>
    </row>
    <row r="81" spans="1:7" ht="13.5" customHeight="1" x14ac:dyDescent="0.2">
      <c r="A81" s="1"/>
      <c r="B81" s="65"/>
      <c r="C81" s="65"/>
      <c r="D81" s="65"/>
      <c r="E81" s="65"/>
      <c r="F81" s="65"/>
      <c r="G81" s="65"/>
    </row>
    <row r="82" spans="1:7" ht="13.5" customHeight="1" x14ac:dyDescent="0.2">
      <c r="A82" s="1"/>
      <c r="B82" s="65"/>
      <c r="C82" s="65"/>
      <c r="D82" s="65"/>
      <c r="E82" s="65"/>
      <c r="F82" s="65"/>
      <c r="G82" s="65"/>
    </row>
    <row r="83" spans="1:7" ht="13.5" customHeight="1" x14ac:dyDescent="0.2">
      <c r="A83" s="1"/>
      <c r="B83" s="65"/>
      <c r="C83" s="65"/>
      <c r="D83" s="65"/>
      <c r="E83" s="65"/>
      <c r="F83" s="65"/>
      <c r="G83" s="65"/>
    </row>
    <row r="84" spans="1:7" ht="13.5" customHeight="1" x14ac:dyDescent="0.2">
      <c r="A84" s="1"/>
      <c r="B84" s="65"/>
      <c r="C84" s="65"/>
      <c r="D84" s="65"/>
      <c r="E84" s="65"/>
      <c r="F84" s="65"/>
      <c r="G84" s="65"/>
    </row>
    <row r="85" spans="1:7" ht="13.5" customHeight="1" x14ac:dyDescent="0.2">
      <c r="A85" s="1"/>
      <c r="B85" s="65"/>
      <c r="C85" s="65"/>
      <c r="D85" s="65"/>
      <c r="E85" s="65"/>
      <c r="F85" s="65"/>
      <c r="G85" s="65"/>
    </row>
    <row r="86" spans="1:7" ht="13.5" customHeight="1" x14ac:dyDescent="0.2">
      <c r="A86" s="1"/>
      <c r="B86" s="65"/>
      <c r="C86" s="65"/>
      <c r="D86" s="65"/>
      <c r="E86" s="65"/>
      <c r="F86" s="65"/>
      <c r="G86" s="65"/>
    </row>
    <row r="87" spans="1:7" ht="13.5" customHeight="1" x14ac:dyDescent="0.2">
      <c r="A87" s="1"/>
      <c r="B87" s="65"/>
      <c r="C87" s="65"/>
      <c r="D87" s="65"/>
      <c r="E87" s="65"/>
      <c r="F87" s="65"/>
      <c r="G87" s="65"/>
    </row>
    <row r="88" spans="1:7" ht="13.5" customHeight="1" x14ac:dyDescent="0.2">
      <c r="A88" s="1"/>
      <c r="B88" s="65"/>
      <c r="C88" s="65"/>
      <c r="D88" s="65"/>
      <c r="E88" s="65"/>
      <c r="F88" s="65"/>
      <c r="G88" s="65"/>
    </row>
    <row r="89" spans="1:7" ht="13.5" customHeight="1" x14ac:dyDescent="0.2">
      <c r="A89" s="1"/>
      <c r="B89" s="65"/>
      <c r="C89" s="65"/>
      <c r="D89" s="65"/>
      <c r="E89" s="65"/>
      <c r="F89" s="65"/>
      <c r="G89" s="65"/>
    </row>
    <row r="90" spans="1:7" ht="13.5" customHeight="1" x14ac:dyDescent="0.2">
      <c r="A90" s="1"/>
      <c r="B90" s="65"/>
      <c r="C90" s="65"/>
      <c r="D90" s="65"/>
      <c r="E90" s="65"/>
      <c r="F90" s="65"/>
      <c r="G90" s="65"/>
    </row>
    <row r="91" spans="1:7" ht="13.5" customHeight="1" x14ac:dyDescent="0.2">
      <c r="A91" s="1"/>
      <c r="B91" s="65"/>
      <c r="C91" s="65"/>
      <c r="D91" s="65"/>
      <c r="E91" s="65"/>
      <c r="F91" s="65"/>
      <c r="G91" s="65"/>
    </row>
    <row r="92" spans="1:7" ht="13.5" customHeight="1" x14ac:dyDescent="0.2">
      <c r="A92" s="1"/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</row>
    <row r="93" spans="1:7" ht="13.5" customHeight="1" x14ac:dyDescent="0.2">
      <c r="B93" s="67">
        <v>0</v>
      </c>
      <c r="C93" s="67">
        <v>0</v>
      </c>
      <c r="D93" s="67">
        <v>0</v>
      </c>
      <c r="E93" s="67">
        <v>0</v>
      </c>
      <c r="F93" s="67">
        <v>0</v>
      </c>
      <c r="G93" s="67">
        <v>0</v>
      </c>
    </row>
    <row r="94" spans="1:7" ht="13.5" customHeight="1" x14ac:dyDescent="0.2">
      <c r="B94" s="67">
        <v>0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</row>
    <row r="95" spans="1:7" ht="13.5" customHeight="1" x14ac:dyDescent="0.2">
      <c r="B95" s="67">
        <v>0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</row>
    <row r="96" spans="1:7" ht="13.5" customHeight="1" x14ac:dyDescent="0.2">
      <c r="B96" s="67"/>
      <c r="C96" s="67"/>
      <c r="D96" s="67"/>
      <c r="E96" s="67"/>
      <c r="F96" s="67"/>
      <c r="G96" s="67"/>
    </row>
    <row r="97" spans="2:7" ht="13.5" customHeight="1" x14ac:dyDescent="0.2">
      <c r="B97" s="67"/>
      <c r="C97" s="67"/>
      <c r="D97" s="67"/>
      <c r="E97" s="67"/>
      <c r="F97" s="67"/>
      <c r="G97" s="67"/>
    </row>
    <row r="98" spans="2:7" ht="13.5" customHeight="1" x14ac:dyDescent="0.2">
      <c r="B98" s="67"/>
      <c r="C98" s="67"/>
      <c r="D98" s="67"/>
      <c r="E98" s="67"/>
      <c r="F98" s="67"/>
      <c r="G98" s="67"/>
    </row>
    <row r="99" spans="2:7" ht="13.5" customHeight="1" x14ac:dyDescent="0.2">
      <c r="B99" s="67"/>
      <c r="C99" s="67"/>
      <c r="D99" s="67"/>
      <c r="E99" s="67"/>
      <c r="F99" s="67"/>
      <c r="G99" s="67"/>
    </row>
    <row r="100" spans="2:7" ht="13.5" customHeight="1" x14ac:dyDescent="0.2">
      <c r="B100" s="67"/>
      <c r="C100" s="67"/>
      <c r="D100" s="67"/>
      <c r="E100" s="67"/>
      <c r="F100" s="67"/>
      <c r="G100" s="67"/>
    </row>
    <row r="101" spans="2:7" ht="13.5" customHeight="1" x14ac:dyDescent="0.2">
      <c r="B101" s="67"/>
      <c r="C101" s="67"/>
      <c r="D101" s="67"/>
      <c r="E101" s="67"/>
      <c r="F101" s="67"/>
      <c r="G101" s="67"/>
    </row>
    <row r="102" spans="2:7" ht="13.5" customHeight="1" x14ac:dyDescent="0.2">
      <c r="B102" s="67"/>
      <c r="C102" s="67"/>
      <c r="D102" s="67"/>
      <c r="E102" s="67"/>
      <c r="F102" s="67"/>
      <c r="G102" s="67"/>
    </row>
    <row r="103" spans="2:7" ht="13.5" customHeight="1" x14ac:dyDescent="0.2">
      <c r="B103" s="67"/>
      <c r="C103" s="67"/>
      <c r="D103" s="67"/>
      <c r="E103" s="67"/>
      <c r="F103" s="67"/>
      <c r="G103" s="67"/>
    </row>
    <row r="104" spans="2:7" ht="13.5" customHeight="1" x14ac:dyDescent="0.2">
      <c r="B104" s="67"/>
      <c r="C104" s="67"/>
      <c r="D104" s="67"/>
      <c r="E104" s="67"/>
      <c r="F104" s="67"/>
      <c r="G104" s="67"/>
    </row>
    <row r="105" spans="2:7" ht="13.5" customHeight="1" x14ac:dyDescent="0.2">
      <c r="B105" s="67"/>
      <c r="C105" s="67"/>
      <c r="D105" s="67"/>
      <c r="E105" s="67"/>
      <c r="F105" s="67"/>
      <c r="G105" s="67"/>
    </row>
    <row r="106" spans="2:7" ht="13.5" customHeight="1" x14ac:dyDescent="0.2">
      <c r="B106" s="67"/>
      <c r="C106" s="67"/>
      <c r="D106" s="67"/>
      <c r="E106" s="67"/>
      <c r="F106" s="67"/>
      <c r="G106" s="67"/>
    </row>
    <row r="107" spans="2:7" ht="13.5" customHeight="1" x14ac:dyDescent="0.2">
      <c r="B107" s="67"/>
      <c r="C107" s="67"/>
      <c r="D107" s="67"/>
      <c r="E107" s="67"/>
      <c r="F107" s="67"/>
      <c r="G107" s="67"/>
    </row>
    <row r="108" spans="2:7" ht="13.5" customHeight="1" x14ac:dyDescent="0.2">
      <c r="B108" s="67"/>
      <c r="C108" s="67"/>
      <c r="D108" s="67"/>
      <c r="E108" s="67"/>
      <c r="F108" s="67"/>
      <c r="G108" s="67"/>
    </row>
    <row r="109" spans="2:7" ht="13.5" customHeight="1" x14ac:dyDescent="0.2">
      <c r="B109" s="67"/>
      <c r="C109" s="67"/>
      <c r="D109" s="67"/>
      <c r="E109" s="67"/>
      <c r="F109" s="67"/>
      <c r="G109" s="67"/>
    </row>
  </sheetData>
  <mergeCells count="2">
    <mergeCell ref="B3:D3"/>
    <mergeCell ref="G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>
      <selection activeCell="B14" sqref="B14:D14"/>
    </sheetView>
  </sheetViews>
  <sheetFormatPr defaultColWidth="9.5703125" defaultRowHeight="12.6" customHeight="1" x14ac:dyDescent="0.2"/>
  <cols>
    <col min="1" max="1" width="61.28515625" style="2" customWidth="1"/>
    <col min="2" max="5" width="13.140625" style="3" customWidth="1"/>
    <col min="6" max="6" width="62.140625" style="3" customWidth="1"/>
    <col min="7" max="7" width="13.140625" style="3" customWidth="1"/>
    <col min="8" max="9" width="13.140625" style="1" customWidth="1"/>
    <col min="10" max="16384" width="9.5703125" style="1"/>
  </cols>
  <sheetData>
    <row r="1" spans="1:11" ht="15.75" customHeight="1" x14ac:dyDescent="0.2">
      <c r="A1" s="6" t="s">
        <v>33</v>
      </c>
      <c r="B1" s="6"/>
      <c r="C1" s="6"/>
      <c r="D1" s="6"/>
      <c r="E1" s="6"/>
      <c r="F1" s="6" t="s">
        <v>32</v>
      </c>
      <c r="G1" s="6"/>
      <c r="H1" s="6"/>
      <c r="I1" s="6"/>
      <c r="J1" s="6"/>
    </row>
    <row r="2" spans="1:11" ht="14.25" customHeight="1" thickBot="1" x14ac:dyDescent="0.3">
      <c r="A2" s="7"/>
      <c r="B2" s="8"/>
      <c r="C2" s="8"/>
      <c r="D2" s="8"/>
      <c r="E2" s="8"/>
      <c r="F2" s="7"/>
      <c r="G2" s="8"/>
      <c r="H2" s="8"/>
      <c r="I2" s="8"/>
    </row>
    <row r="3" spans="1:11" ht="13.5" customHeight="1" x14ac:dyDescent="0.2">
      <c r="A3" s="15" t="s">
        <v>3</v>
      </c>
      <c r="B3" s="10" t="s">
        <v>5</v>
      </c>
      <c r="C3" s="14"/>
      <c r="D3" s="11"/>
      <c r="E3" s="1"/>
      <c r="F3" s="15" t="s">
        <v>3</v>
      </c>
      <c r="G3" s="10" t="s">
        <v>5</v>
      </c>
      <c r="H3" s="14"/>
      <c r="I3" s="11"/>
    </row>
    <row r="4" spans="1:11" ht="14.25" customHeight="1" thickBot="1" x14ac:dyDescent="0.25">
      <c r="A4" s="16"/>
      <c r="B4" s="19">
        <v>2022</v>
      </c>
      <c r="C4" s="80">
        <v>2023</v>
      </c>
      <c r="D4" s="81">
        <v>2024</v>
      </c>
      <c r="E4" s="1"/>
      <c r="F4" s="16"/>
      <c r="G4" s="82">
        <v>2022</v>
      </c>
      <c r="H4" s="83">
        <v>2023</v>
      </c>
      <c r="I4" s="18">
        <v>2024</v>
      </c>
    </row>
    <row r="5" spans="1:11" ht="13.5" customHeight="1" x14ac:dyDescent="0.2">
      <c r="A5" s="23"/>
      <c r="B5" s="26"/>
      <c r="C5" s="27"/>
      <c r="D5" s="72"/>
      <c r="E5" s="29"/>
      <c r="F5" s="23"/>
      <c r="G5" s="26"/>
      <c r="H5" s="27"/>
      <c r="I5" s="72"/>
    </row>
    <row r="6" spans="1:11" ht="13.5" customHeight="1" x14ac:dyDescent="0.2">
      <c r="A6" s="30" t="s">
        <v>6</v>
      </c>
      <c r="B6" s="31">
        <v>1059455.7036680575</v>
      </c>
      <c r="C6" s="33">
        <v>1090070.8186630055</v>
      </c>
      <c r="D6" s="32">
        <v>1189784.5843961677</v>
      </c>
      <c r="E6" s="29"/>
      <c r="F6" s="30" t="s">
        <v>6</v>
      </c>
      <c r="G6" s="31">
        <f>sept2022_vydavky_cash!E6-RVS_vydavky_cash!B6</f>
        <v>-23505.147209439543</v>
      </c>
      <c r="H6" s="33">
        <f>sept2022_vydavky_cash!F6-RVS_vydavky_cash!C6</f>
        <v>50666.017173603177</v>
      </c>
      <c r="I6" s="32">
        <f>sept2022_vydavky_cash!G6-RVS_vydavky_cash!D6</f>
        <v>130442.42434965656</v>
      </c>
    </row>
    <row r="7" spans="1:11" ht="13.5" customHeight="1" x14ac:dyDescent="0.2">
      <c r="A7" s="35" t="s">
        <v>7</v>
      </c>
      <c r="B7" s="36">
        <v>583960.73968998087</v>
      </c>
      <c r="C7" s="84">
        <v>586307.94260437379</v>
      </c>
      <c r="D7" s="73">
        <v>634137.23058728431</v>
      </c>
      <c r="E7" s="29"/>
      <c r="F7" s="35" t="s">
        <v>7</v>
      </c>
      <c r="G7" s="36">
        <f>sept2022_vydavky_cash!E7-RVS_vydavky_cash!B7</f>
        <v>16850.979720964795</v>
      </c>
      <c r="H7" s="84">
        <f>sept2022_vydavky_cash!F7-RVS_vydavky_cash!C7</f>
        <v>42920.604548081523</v>
      </c>
      <c r="I7" s="73">
        <f>sept2022_vydavky_cash!G7-RVS_vydavky_cash!D7</f>
        <v>101116.69741033809</v>
      </c>
    </row>
    <row r="8" spans="1:11" ht="13.5" customHeight="1" x14ac:dyDescent="0.2">
      <c r="A8" s="35" t="s">
        <v>8</v>
      </c>
      <c r="B8" s="36">
        <v>65717.367204790673</v>
      </c>
      <c r="C8" s="84">
        <v>47991.31403025263</v>
      </c>
      <c r="D8" s="73">
        <v>54212.886986186815</v>
      </c>
      <c r="E8" s="29"/>
      <c r="F8" s="35" t="s">
        <v>8</v>
      </c>
      <c r="G8" s="36">
        <f>sept2022_vydavky_cash!E8-RVS_vydavky_cash!B8</f>
        <v>-23936.029961074673</v>
      </c>
      <c r="H8" s="84">
        <f>sept2022_vydavky_cash!F8-RVS_vydavky_cash!C8</f>
        <v>-3445.3883030114375</v>
      </c>
      <c r="I8" s="73">
        <f>sept2022_vydavky_cash!G8-RVS_vydavky_cash!D8</f>
        <v>1704.1980734624376</v>
      </c>
    </row>
    <row r="9" spans="1:11" ht="13.5" customHeight="1" x14ac:dyDescent="0.2">
      <c r="A9" s="35" t="s">
        <v>9</v>
      </c>
      <c r="B9" s="36">
        <v>347945.35776761395</v>
      </c>
      <c r="C9" s="84">
        <v>391411.15413740685</v>
      </c>
      <c r="D9" s="73">
        <v>433583.02753286163</v>
      </c>
      <c r="E9" s="29"/>
      <c r="F9" s="35" t="s">
        <v>9</v>
      </c>
      <c r="G9" s="36">
        <f>sept2022_vydavky_cash!E9-RVS_vydavky_cash!B9</f>
        <v>-6897.5678022692446</v>
      </c>
      <c r="H9" s="84">
        <f>sept2022_vydavky_cash!F9-RVS_vydavky_cash!C9</f>
        <v>18769.460236294603</v>
      </c>
      <c r="I9" s="73">
        <f>sept2022_vydavky_cash!G9-RVS_vydavky_cash!D9</f>
        <v>32325.151305173815</v>
      </c>
    </row>
    <row r="10" spans="1:11" ht="13.5" customHeight="1" x14ac:dyDescent="0.2">
      <c r="A10" s="35" t="s">
        <v>10</v>
      </c>
      <c r="B10" s="36">
        <v>63.350005671953191</v>
      </c>
      <c r="C10" s="84">
        <v>67.231890972235846</v>
      </c>
      <c r="D10" s="73">
        <v>70.728461729733468</v>
      </c>
      <c r="E10" s="29"/>
      <c r="F10" s="35" t="s">
        <v>10</v>
      </c>
      <c r="G10" s="36">
        <f>sept2022_vydavky_cash!E10-RVS_vydavky_cash!B10</f>
        <v>5.7261807371948308</v>
      </c>
      <c r="H10" s="84">
        <f>sept2022_vydavky_cash!F10-RVS_vydavky_cash!C10</f>
        <v>9.2024520051925123</v>
      </c>
      <c r="I10" s="73">
        <f>sept2022_vydavky_cash!G10-RVS_vydavky_cash!D10</f>
        <v>11.97803243938516</v>
      </c>
    </row>
    <row r="11" spans="1:11" ht="13.5" customHeight="1" x14ac:dyDescent="0.2">
      <c r="A11" s="35" t="s">
        <v>11</v>
      </c>
      <c r="B11" s="85">
        <v>61768.889000000003</v>
      </c>
      <c r="C11" s="84">
        <v>64293.175999999999</v>
      </c>
      <c r="D11" s="73">
        <v>67780.710828104886</v>
      </c>
      <c r="E11" s="29"/>
      <c r="F11" s="35" t="s">
        <v>11</v>
      </c>
      <c r="G11" s="85">
        <f>sept2022_vydavky_cash!E11-RVS_vydavky_cash!B11</f>
        <v>-9528.2553477975307</v>
      </c>
      <c r="H11" s="84">
        <f>sept2022_vydavky_cash!F11-RVS_vydavky_cash!C11</f>
        <v>-7587.8617597666671</v>
      </c>
      <c r="I11" s="73">
        <f>sept2022_vydavky_cash!G11-RVS_vydavky_cash!D11</f>
        <v>-4715.6004717568285</v>
      </c>
    </row>
    <row r="12" spans="1:11" ht="13.5" customHeight="1" x14ac:dyDescent="0.2">
      <c r="A12" s="30" t="s">
        <v>12</v>
      </c>
      <c r="B12" s="31">
        <v>8241402</v>
      </c>
      <c r="C12" s="33">
        <v>8761837</v>
      </c>
      <c r="D12" s="32">
        <v>9198559</v>
      </c>
      <c r="E12" s="29"/>
      <c r="F12" s="30" t="s">
        <v>12</v>
      </c>
      <c r="G12" s="31">
        <f>sept2022_vydavky_cash!E12-RVS_vydavky_cash!B12</f>
        <v>34797.283819722943</v>
      </c>
      <c r="H12" s="33">
        <f>sept2022_vydavky_cash!F12-RVS_vydavky_cash!C12</f>
        <v>578020.01424625702</v>
      </c>
      <c r="I12" s="32">
        <f>sept2022_vydavky_cash!G12-RVS_vydavky_cash!D12</f>
        <v>1874828.8361780699</v>
      </c>
    </row>
    <row r="13" spans="1:11" ht="13.5" customHeight="1" x14ac:dyDescent="0.2">
      <c r="A13" s="41" t="s">
        <v>13</v>
      </c>
      <c r="B13" s="36">
        <v>7257036</v>
      </c>
      <c r="C13" s="84">
        <v>7756941</v>
      </c>
      <c r="D13" s="73">
        <v>8177460</v>
      </c>
      <c r="E13" s="29"/>
      <c r="F13" s="41" t="s">
        <v>13</v>
      </c>
      <c r="G13" s="36">
        <f>sept2022_vydavky_cash!E13-RVS_vydavky_cash!B13</f>
        <v>51851.06094191689</v>
      </c>
      <c r="H13" s="84">
        <f>sept2022_vydavky_cash!F13-RVS_vydavky_cash!C13</f>
        <v>513487.01451063808</v>
      </c>
      <c r="I13" s="73">
        <f>sept2022_vydavky_cash!G13-RVS_vydavky_cash!D13</f>
        <v>1661578.8546577953</v>
      </c>
    </row>
    <row r="14" spans="1:11" ht="13.5" customHeight="1" x14ac:dyDescent="0.2">
      <c r="A14" s="46" t="s">
        <v>14</v>
      </c>
      <c r="B14" s="36">
        <v>6538580</v>
      </c>
      <c r="C14" s="84">
        <v>6952610.1359673981</v>
      </c>
      <c r="D14" s="73">
        <v>7282315.0242238771</v>
      </c>
      <c r="E14" s="29"/>
      <c r="F14" s="46" t="s">
        <v>14</v>
      </c>
      <c r="G14" s="36">
        <f>sept2022_vydavky_cash!E14-RVS_vydavky_cash!B14</f>
        <v>42509.334035683423</v>
      </c>
      <c r="H14" s="84">
        <f>sept2022_vydavky_cash!F14-RVS_vydavky_cash!C14</f>
        <v>496251.33489307575</v>
      </c>
      <c r="I14" s="73">
        <f>sept2022_vydavky_cash!G14-RVS_vydavky_cash!D14</f>
        <v>1585934.8616555091</v>
      </c>
      <c r="J14" s="29"/>
      <c r="K14" s="74"/>
    </row>
    <row r="15" spans="1:11" ht="13.5" customHeight="1" x14ac:dyDescent="0.2">
      <c r="A15" s="46" t="s">
        <v>15</v>
      </c>
      <c r="B15" s="36">
        <v>91511</v>
      </c>
      <c r="C15" s="38"/>
      <c r="D15" s="73"/>
      <c r="E15" s="29"/>
      <c r="F15" s="46" t="s">
        <v>15</v>
      </c>
      <c r="G15" s="36">
        <f>sept2022_vydavky_cash!E15-RVS_vydavky_cash!B15</f>
        <v>-3961.834557224618</v>
      </c>
      <c r="H15" s="38"/>
      <c r="I15" s="73"/>
      <c r="J15" s="29"/>
      <c r="K15" s="74"/>
    </row>
    <row r="16" spans="1:11" ht="13.5" customHeight="1" x14ac:dyDescent="0.2">
      <c r="A16" s="46" t="s">
        <v>16</v>
      </c>
      <c r="B16" s="36">
        <v>558686</v>
      </c>
      <c r="C16" s="38"/>
      <c r="D16" s="73"/>
      <c r="E16" s="29"/>
      <c r="F16" s="46" t="s">
        <v>16</v>
      </c>
      <c r="G16" s="36">
        <f>sept2022_vydavky_cash!E16-RVS_vydavky_cash!B16</f>
        <v>11216.223765571252</v>
      </c>
      <c r="H16" s="38"/>
      <c r="I16" s="73"/>
      <c r="J16" s="29"/>
      <c r="K16" s="74"/>
    </row>
    <row r="17" spans="1:11" ht="13.5" customHeight="1" x14ac:dyDescent="0.2">
      <c r="A17" s="46" t="s">
        <v>17</v>
      </c>
      <c r="B17" s="36">
        <v>66741</v>
      </c>
      <c r="C17" s="38"/>
      <c r="D17" s="73"/>
      <c r="E17" s="29"/>
      <c r="F17" s="46" t="s">
        <v>17</v>
      </c>
      <c r="G17" s="36">
        <f>sept2022_vydavky_cash!E17-RVS_vydavky_cash!B17</f>
        <v>2117.9294974050135</v>
      </c>
      <c r="H17" s="38"/>
      <c r="I17" s="73"/>
      <c r="J17" s="29"/>
      <c r="K17" s="74"/>
    </row>
    <row r="18" spans="1:11" ht="13.5" customHeight="1" x14ac:dyDescent="0.2">
      <c r="A18" s="46" t="s">
        <v>18</v>
      </c>
      <c r="B18" s="36">
        <v>1518</v>
      </c>
      <c r="C18" s="38"/>
      <c r="D18" s="73"/>
      <c r="E18" s="29"/>
      <c r="F18" s="46" t="s">
        <v>18</v>
      </c>
      <c r="G18" s="36">
        <f>sept2022_vydavky_cash!E18-RVS_vydavky_cash!B18</f>
        <v>-30.59179951776332</v>
      </c>
      <c r="H18" s="38"/>
      <c r="I18" s="73"/>
      <c r="J18" s="29"/>
      <c r="K18" s="74"/>
    </row>
    <row r="19" spans="1:11" ht="13.5" customHeight="1" x14ac:dyDescent="0.2">
      <c r="A19" s="35" t="s">
        <v>19</v>
      </c>
      <c r="B19" s="36">
        <v>984366</v>
      </c>
      <c r="C19" s="38">
        <v>1004896</v>
      </c>
      <c r="D19" s="73">
        <v>1021099</v>
      </c>
      <c r="E19" s="29"/>
      <c r="F19" s="35" t="s">
        <v>19</v>
      </c>
      <c r="G19" s="36">
        <f>sept2022_vydavky_cash!E19-RVS_vydavky_cash!B19</f>
        <v>-17053.777122193598</v>
      </c>
      <c r="H19" s="38">
        <f>sept2022_vydavky_cash!F19-RVS_vydavky_cash!C19</f>
        <v>64532.999735619174</v>
      </c>
      <c r="I19" s="73">
        <f>sept2022_vydavky_cash!G19-RVS_vydavky_cash!D19</f>
        <v>213249.98152027442</v>
      </c>
      <c r="J19" s="29"/>
      <c r="K19" s="74"/>
    </row>
    <row r="20" spans="1:11" ht="13.5" customHeight="1" x14ac:dyDescent="0.2">
      <c r="A20" s="46" t="s">
        <v>20</v>
      </c>
      <c r="B20" s="36">
        <v>838369</v>
      </c>
      <c r="C20" s="38"/>
      <c r="D20" s="73"/>
      <c r="E20" s="29"/>
      <c r="F20" s="46" t="s">
        <v>20</v>
      </c>
      <c r="G20" s="36">
        <f>sept2022_vydavky_cash!E20-RVS_vydavky_cash!B20</f>
        <v>-14232.11144407955</v>
      </c>
      <c r="H20" s="38"/>
      <c r="I20" s="73"/>
    </row>
    <row r="21" spans="1:11" ht="14.25" customHeight="1" x14ac:dyDescent="0.2">
      <c r="A21" s="46" t="s">
        <v>16</v>
      </c>
      <c r="B21" s="36">
        <v>94736</v>
      </c>
      <c r="C21" s="38"/>
      <c r="D21" s="73"/>
      <c r="E21" s="29"/>
      <c r="F21" s="46" t="s">
        <v>16</v>
      </c>
      <c r="G21" s="36">
        <f>sept2022_vydavky_cash!E21-RVS_vydavky_cash!B21</f>
        <v>-1544.05026373695</v>
      </c>
      <c r="H21" s="38"/>
      <c r="I21" s="73"/>
    </row>
    <row r="22" spans="1:11" ht="13.5" customHeight="1" x14ac:dyDescent="0.2">
      <c r="A22" s="46" t="s">
        <v>17</v>
      </c>
      <c r="B22" s="36">
        <v>15683</v>
      </c>
      <c r="C22" s="38"/>
      <c r="D22" s="73"/>
      <c r="E22" s="29"/>
      <c r="F22" s="46" t="s">
        <v>17</v>
      </c>
      <c r="G22" s="36">
        <f>sept2022_vydavky_cash!E22-RVS_vydavky_cash!B22</f>
        <v>-466.76199945516601</v>
      </c>
      <c r="H22" s="38"/>
      <c r="I22" s="73"/>
    </row>
    <row r="23" spans="1:11" ht="13.5" customHeight="1" x14ac:dyDescent="0.2">
      <c r="A23" s="46" t="s">
        <v>18</v>
      </c>
      <c r="B23" s="36">
        <v>35578</v>
      </c>
      <c r="C23" s="38"/>
      <c r="D23" s="73"/>
      <c r="E23" s="29"/>
      <c r="F23" s="46" t="s">
        <v>18</v>
      </c>
      <c r="G23" s="36">
        <f>sept2022_vydavky_cash!E23-RVS_vydavky_cash!B23</f>
        <v>-810.85341492194857</v>
      </c>
      <c r="H23" s="38"/>
      <c r="I23" s="73"/>
    </row>
    <row r="24" spans="1:11" ht="13.5" customHeight="1" thickBot="1" x14ac:dyDescent="0.25">
      <c r="A24" s="30" t="s">
        <v>21</v>
      </c>
      <c r="B24" s="86">
        <v>287614.85990011011</v>
      </c>
      <c r="C24" s="87">
        <v>264404.9804805594</v>
      </c>
      <c r="D24" s="49">
        <v>262971.26960463548</v>
      </c>
      <c r="E24" s="29"/>
      <c r="F24" s="30" t="s">
        <v>21</v>
      </c>
      <c r="G24" s="86">
        <f>sept2022_vydavky_cash!E24-RVS_vydavky_cash!B24</f>
        <v>-52113.314560657978</v>
      </c>
      <c r="H24" s="87">
        <f>sept2022_vydavky_cash!F24-RVS_vydavky_cash!C24</f>
        <v>-299.52520228095818</v>
      </c>
      <c r="I24" s="49">
        <f>sept2022_vydavky_cash!G24-RVS_vydavky_cash!D24</f>
        <v>9068.3044102219865</v>
      </c>
    </row>
    <row r="25" spans="1:11" ht="13.5" customHeight="1" thickBot="1" x14ac:dyDescent="0.25">
      <c r="A25" s="53" t="s">
        <v>22</v>
      </c>
      <c r="B25" s="54">
        <f>B6+B12+B24</f>
        <v>9588472.5635681674</v>
      </c>
      <c r="C25" s="57">
        <f>C6+C12+C24</f>
        <v>10116312.799143564</v>
      </c>
      <c r="D25" s="55">
        <f>D6+D12+D24</f>
        <v>10651314.854000805</v>
      </c>
      <c r="E25" s="29"/>
      <c r="F25" s="53" t="s">
        <v>22</v>
      </c>
      <c r="G25" s="54">
        <f>sept2022_vydavky_cash!E25-RVS_vydavky_cash!B25</f>
        <v>-40821.177950374782</v>
      </c>
      <c r="H25" s="57">
        <f>sept2022_vydavky_cash!F25-RVS_vydavky_cash!C25</f>
        <v>628386.50621758029</v>
      </c>
      <c r="I25" s="55">
        <f>sept2022_vydavky_cash!G25-RVS_vydavky_cash!D25</f>
        <v>2014339.5649379473</v>
      </c>
    </row>
    <row r="26" spans="1:11" ht="13.5" customHeight="1" thickBot="1" x14ac:dyDescent="0.25">
      <c r="A26" s="58" t="s">
        <v>23</v>
      </c>
      <c r="B26" s="61">
        <f>B25</f>
        <v>9588472.5635681674</v>
      </c>
      <c r="C26" s="62">
        <f>C25</f>
        <v>10116312.799143564</v>
      </c>
      <c r="D26" s="60">
        <f>D25</f>
        <v>10651314.854000805</v>
      </c>
      <c r="E26" s="29"/>
      <c r="F26" s="58" t="s">
        <v>23</v>
      </c>
      <c r="G26" s="61">
        <f>sept2022_vydavky_cash!E26-RVS_vydavky_cash!B26</f>
        <v>-40821.177950374782</v>
      </c>
      <c r="H26" s="62">
        <f>sept2022_vydavky_cash!F26-RVS_vydavky_cash!C26</f>
        <v>628386.50621758029</v>
      </c>
      <c r="I26" s="60">
        <f>sept2022_vydavky_cash!G26-RVS_vydavky_cash!D26</f>
        <v>2014339.5649379473</v>
      </c>
    </row>
    <row r="27" spans="1:11" ht="13.5" customHeight="1" x14ac:dyDescent="0.2">
      <c r="A27" s="1"/>
      <c r="B27" s="65"/>
      <c r="C27" s="65"/>
      <c r="D27" s="65"/>
      <c r="E27" s="65"/>
      <c r="F27" s="65"/>
      <c r="G27" s="65"/>
    </row>
    <row r="28" spans="1:11" ht="13.5" customHeight="1" x14ac:dyDescent="0.2">
      <c r="A28" s="1"/>
      <c r="B28" s="65"/>
      <c r="C28" s="65"/>
      <c r="D28" s="65"/>
      <c r="E28" s="65"/>
      <c r="F28" s="65"/>
      <c r="G28" s="65"/>
    </row>
    <row r="29" spans="1:11" ht="13.5" customHeight="1" x14ac:dyDescent="0.2">
      <c r="A29" s="1"/>
      <c r="B29" s="65"/>
      <c r="C29" s="65"/>
      <c r="D29" s="65"/>
      <c r="E29" s="65"/>
      <c r="F29" s="65"/>
      <c r="G29" s="65"/>
    </row>
    <row r="30" spans="1:11" ht="13.5" customHeight="1" x14ac:dyDescent="0.2">
      <c r="A30" s="1"/>
      <c r="B30" s="65"/>
      <c r="C30" s="65"/>
      <c r="D30" s="65"/>
      <c r="E30" s="65"/>
      <c r="F30" s="65"/>
      <c r="G30" s="65"/>
    </row>
    <row r="31" spans="1:11" ht="13.5" customHeight="1" x14ac:dyDescent="0.2">
      <c r="A31" s="1"/>
      <c r="B31" s="65"/>
      <c r="C31" s="65"/>
      <c r="D31" s="65"/>
      <c r="E31" s="65"/>
      <c r="F31" s="65"/>
      <c r="G31" s="65"/>
    </row>
    <row r="32" spans="1:11" ht="13.5" customHeight="1" x14ac:dyDescent="0.2">
      <c r="A32" s="1"/>
      <c r="B32" s="65"/>
      <c r="C32" s="65"/>
      <c r="D32" s="65"/>
      <c r="E32" s="65"/>
      <c r="F32" s="65"/>
      <c r="G32" s="65"/>
    </row>
    <row r="33" spans="1:7" ht="13.5" customHeight="1" x14ac:dyDescent="0.2">
      <c r="A33" s="1"/>
      <c r="B33" s="65"/>
      <c r="C33" s="65"/>
      <c r="D33" s="65"/>
      <c r="E33" s="65"/>
      <c r="F33" s="65"/>
      <c r="G33" s="65"/>
    </row>
    <row r="34" spans="1:7" ht="13.5" customHeight="1" x14ac:dyDescent="0.2">
      <c r="A34" s="1"/>
      <c r="B34" s="65"/>
      <c r="C34" s="65"/>
      <c r="D34" s="65"/>
      <c r="E34" s="65"/>
      <c r="F34" s="65"/>
      <c r="G34" s="65"/>
    </row>
    <row r="35" spans="1:7" ht="13.5" customHeight="1" x14ac:dyDescent="0.2">
      <c r="A35" s="1"/>
      <c r="B35" s="65"/>
      <c r="C35" s="65"/>
      <c r="D35" s="65"/>
      <c r="E35" s="65"/>
      <c r="F35" s="65"/>
      <c r="G35" s="65"/>
    </row>
    <row r="36" spans="1:7" ht="13.5" customHeight="1" x14ac:dyDescent="0.2">
      <c r="A36" s="1"/>
      <c r="B36" s="65"/>
      <c r="C36" s="65"/>
      <c r="D36" s="65"/>
      <c r="E36" s="65"/>
      <c r="F36" s="65"/>
      <c r="G36" s="65"/>
    </row>
    <row r="37" spans="1:7" ht="13.5" customHeight="1" x14ac:dyDescent="0.2">
      <c r="A37" s="1"/>
      <c r="B37" s="65"/>
      <c r="C37" s="65"/>
      <c r="D37" s="65"/>
      <c r="E37" s="65"/>
      <c r="F37" s="65"/>
      <c r="G37" s="65"/>
    </row>
    <row r="38" spans="1:7" ht="13.5" customHeight="1" x14ac:dyDescent="0.2">
      <c r="A38" s="1"/>
      <c r="B38" s="65"/>
      <c r="C38" s="65"/>
      <c r="D38" s="65"/>
      <c r="E38" s="65"/>
      <c r="F38" s="65"/>
      <c r="G38" s="65"/>
    </row>
    <row r="39" spans="1:7" ht="13.5" customHeight="1" x14ac:dyDescent="0.2">
      <c r="A39" s="1"/>
      <c r="B39" s="65"/>
      <c r="C39" s="65"/>
      <c r="D39" s="65"/>
      <c r="E39" s="65"/>
      <c r="F39" s="65"/>
      <c r="G39" s="65"/>
    </row>
    <row r="40" spans="1:7" ht="13.5" customHeight="1" x14ac:dyDescent="0.2">
      <c r="A40" s="1"/>
      <c r="B40" s="65"/>
      <c r="C40" s="65"/>
      <c r="D40" s="65"/>
      <c r="E40" s="65"/>
      <c r="F40" s="65"/>
      <c r="G40" s="65"/>
    </row>
    <row r="41" spans="1:7" ht="13.5" customHeight="1" x14ac:dyDescent="0.2">
      <c r="A41" s="1"/>
      <c r="B41" s="65"/>
      <c r="C41" s="65"/>
      <c r="D41" s="65"/>
      <c r="E41" s="65"/>
      <c r="F41" s="65"/>
      <c r="G41" s="65"/>
    </row>
    <row r="42" spans="1:7" ht="13.5" customHeight="1" x14ac:dyDescent="0.2">
      <c r="A42" s="1"/>
      <c r="B42" s="65"/>
      <c r="C42" s="65"/>
      <c r="D42" s="65"/>
      <c r="E42" s="65"/>
      <c r="F42" s="65"/>
      <c r="G42" s="65"/>
    </row>
    <row r="43" spans="1:7" ht="13.5" customHeight="1" x14ac:dyDescent="0.2">
      <c r="A43" s="1"/>
      <c r="B43" s="65"/>
      <c r="C43" s="65"/>
      <c r="D43" s="65"/>
      <c r="E43" s="65"/>
      <c r="F43" s="65"/>
      <c r="G43" s="65"/>
    </row>
    <row r="44" spans="1:7" ht="13.5" customHeight="1" x14ac:dyDescent="0.2">
      <c r="A44" s="1"/>
      <c r="B44" s="65"/>
      <c r="C44" s="65"/>
      <c r="D44" s="65"/>
      <c r="E44" s="65"/>
      <c r="F44" s="65"/>
      <c r="G44" s="65"/>
    </row>
    <row r="45" spans="1:7" ht="13.5" customHeight="1" x14ac:dyDescent="0.2">
      <c r="A45" s="1"/>
      <c r="B45" s="65"/>
      <c r="C45" s="65"/>
      <c r="D45" s="65"/>
      <c r="E45" s="65"/>
      <c r="F45" s="65"/>
      <c r="G45" s="65"/>
    </row>
    <row r="46" spans="1:7" ht="13.5" customHeight="1" x14ac:dyDescent="0.2">
      <c r="A46" s="1"/>
      <c r="B46" s="65"/>
      <c r="C46" s="65"/>
      <c r="D46" s="65"/>
      <c r="E46" s="65"/>
      <c r="F46" s="65"/>
      <c r="G46" s="65"/>
    </row>
    <row r="47" spans="1:7" ht="13.5" customHeight="1" x14ac:dyDescent="0.2">
      <c r="A47" s="1"/>
      <c r="B47" s="65"/>
      <c r="C47" s="65"/>
      <c r="D47" s="65"/>
      <c r="E47" s="65"/>
      <c r="F47" s="65"/>
      <c r="G47" s="65"/>
    </row>
    <row r="48" spans="1:7" ht="13.5" customHeight="1" x14ac:dyDescent="0.2">
      <c r="A48" s="1"/>
      <c r="B48" s="65"/>
      <c r="C48" s="65"/>
      <c r="D48" s="65"/>
      <c r="E48" s="65"/>
      <c r="F48" s="65"/>
      <c r="G48" s="65"/>
    </row>
    <row r="49" spans="1:7" ht="13.5" customHeight="1" x14ac:dyDescent="0.2">
      <c r="A49" s="1"/>
      <c r="B49" s="65"/>
      <c r="C49" s="65"/>
      <c r="D49" s="65"/>
      <c r="E49" s="65"/>
      <c r="F49" s="65"/>
      <c r="G49" s="65"/>
    </row>
    <row r="50" spans="1:7" ht="13.5" customHeight="1" x14ac:dyDescent="0.2">
      <c r="A50" s="1"/>
      <c r="B50" s="65"/>
      <c r="C50" s="65"/>
      <c r="D50" s="65"/>
      <c r="E50" s="65"/>
      <c r="F50" s="65"/>
      <c r="G50" s="65"/>
    </row>
    <row r="51" spans="1:7" ht="13.5" customHeight="1" x14ac:dyDescent="0.2">
      <c r="A51" s="1"/>
      <c r="B51" s="65"/>
      <c r="C51" s="65"/>
      <c r="D51" s="65"/>
      <c r="E51" s="65"/>
      <c r="F51" s="65"/>
      <c r="G51" s="65"/>
    </row>
    <row r="52" spans="1:7" ht="13.5" customHeight="1" x14ac:dyDescent="0.2">
      <c r="A52" s="1"/>
      <c r="B52" s="65"/>
      <c r="C52" s="65"/>
      <c r="D52" s="65"/>
      <c r="E52" s="65"/>
      <c r="F52" s="65"/>
      <c r="G52" s="65"/>
    </row>
    <row r="53" spans="1:7" ht="13.5" customHeight="1" x14ac:dyDescent="0.2">
      <c r="A53" s="1"/>
      <c r="B53" s="65"/>
      <c r="C53" s="65"/>
      <c r="D53" s="65"/>
      <c r="E53" s="65"/>
      <c r="F53" s="65"/>
      <c r="G53" s="65"/>
    </row>
    <row r="54" spans="1:7" ht="13.5" customHeight="1" x14ac:dyDescent="0.2">
      <c r="A54" s="1"/>
      <c r="B54" s="65"/>
      <c r="C54" s="65"/>
      <c r="D54" s="65"/>
      <c r="E54" s="65"/>
      <c r="F54" s="65"/>
      <c r="G54" s="65"/>
    </row>
    <row r="55" spans="1:7" ht="13.5" customHeight="1" x14ac:dyDescent="0.2">
      <c r="A55" s="1"/>
      <c r="B55" s="65"/>
      <c r="C55" s="65"/>
      <c r="D55" s="65"/>
      <c r="E55" s="65"/>
      <c r="F55" s="65"/>
      <c r="G55" s="65"/>
    </row>
    <row r="56" spans="1:7" ht="13.5" customHeight="1" x14ac:dyDescent="0.2">
      <c r="A56" s="1"/>
      <c r="B56" s="65"/>
      <c r="C56" s="65"/>
      <c r="D56" s="65"/>
      <c r="E56" s="65"/>
      <c r="F56" s="65"/>
      <c r="G56" s="65"/>
    </row>
    <row r="57" spans="1:7" ht="13.5" customHeight="1" x14ac:dyDescent="0.2">
      <c r="A57" s="1"/>
      <c r="B57" s="65"/>
      <c r="C57" s="65"/>
      <c r="D57" s="65"/>
      <c r="E57" s="65"/>
      <c r="F57" s="65"/>
      <c r="G57" s="65"/>
    </row>
    <row r="58" spans="1:7" ht="13.5" customHeight="1" x14ac:dyDescent="0.2">
      <c r="A58" s="1"/>
      <c r="B58" s="65"/>
      <c r="C58" s="65"/>
      <c r="D58" s="65"/>
      <c r="E58" s="65"/>
      <c r="F58" s="65"/>
      <c r="G58" s="65"/>
    </row>
    <row r="59" spans="1:7" ht="13.5" customHeight="1" x14ac:dyDescent="0.2">
      <c r="A59" s="1"/>
      <c r="B59" s="65"/>
      <c r="C59" s="65"/>
      <c r="D59" s="65"/>
      <c r="E59" s="65"/>
      <c r="F59" s="65"/>
      <c r="G59" s="65"/>
    </row>
    <row r="60" spans="1:7" ht="13.5" customHeight="1" x14ac:dyDescent="0.2">
      <c r="A60" s="1"/>
      <c r="B60" s="65"/>
      <c r="C60" s="65"/>
      <c r="D60" s="65"/>
      <c r="E60" s="65"/>
      <c r="F60" s="65"/>
      <c r="G60" s="65"/>
    </row>
    <row r="61" spans="1:7" ht="13.5" customHeight="1" x14ac:dyDescent="0.2">
      <c r="A61" s="1"/>
      <c r="B61" s="65"/>
      <c r="C61" s="65"/>
      <c r="D61" s="65"/>
      <c r="E61" s="65"/>
      <c r="F61" s="65"/>
      <c r="G61" s="65"/>
    </row>
    <row r="62" spans="1:7" ht="13.5" customHeight="1" x14ac:dyDescent="0.2">
      <c r="A62" s="1"/>
      <c r="B62" s="65"/>
      <c r="C62" s="65"/>
      <c r="D62" s="65"/>
      <c r="E62" s="65"/>
      <c r="F62" s="65"/>
      <c r="G62" s="65"/>
    </row>
    <row r="63" spans="1:7" ht="13.5" customHeight="1" x14ac:dyDescent="0.2">
      <c r="A63" s="1"/>
      <c r="B63" s="65"/>
      <c r="C63" s="65"/>
      <c r="D63" s="65"/>
      <c r="E63" s="65"/>
      <c r="F63" s="65"/>
      <c r="G63" s="65"/>
    </row>
    <row r="64" spans="1:7" ht="13.5" customHeight="1" x14ac:dyDescent="0.2">
      <c r="A64" s="1"/>
      <c r="B64" s="65"/>
      <c r="C64" s="65"/>
      <c r="D64" s="65"/>
      <c r="E64" s="65"/>
      <c r="F64" s="65"/>
      <c r="G64" s="65"/>
    </row>
    <row r="65" spans="1:7" ht="13.5" customHeight="1" x14ac:dyDescent="0.2">
      <c r="A65" s="1"/>
      <c r="B65" s="65"/>
      <c r="C65" s="65"/>
      <c r="D65" s="65"/>
      <c r="E65" s="65"/>
      <c r="F65" s="65"/>
      <c r="G65" s="65"/>
    </row>
    <row r="66" spans="1:7" ht="13.5" customHeight="1" x14ac:dyDescent="0.2">
      <c r="A66" s="1"/>
      <c r="B66" s="65"/>
      <c r="C66" s="65"/>
      <c r="D66" s="65"/>
      <c r="E66" s="65"/>
      <c r="F66" s="65"/>
      <c r="G66" s="65"/>
    </row>
    <row r="67" spans="1:7" ht="13.5" customHeight="1" x14ac:dyDescent="0.2">
      <c r="A67" s="1"/>
      <c r="B67" s="65"/>
      <c r="C67" s="65"/>
      <c r="D67" s="65"/>
      <c r="E67" s="65"/>
      <c r="F67" s="65"/>
      <c r="G67" s="65"/>
    </row>
    <row r="68" spans="1:7" ht="13.5" customHeight="1" x14ac:dyDescent="0.2">
      <c r="A68" s="1"/>
      <c r="B68" s="65"/>
      <c r="C68" s="65"/>
      <c r="D68" s="65"/>
      <c r="E68" s="65"/>
      <c r="F68" s="65"/>
      <c r="G68" s="65"/>
    </row>
    <row r="69" spans="1:7" ht="13.5" customHeight="1" x14ac:dyDescent="0.2">
      <c r="A69" s="1"/>
      <c r="B69" s="65"/>
      <c r="C69" s="65"/>
      <c r="D69" s="65"/>
      <c r="E69" s="65"/>
      <c r="F69" s="65"/>
      <c r="G69" s="65"/>
    </row>
    <row r="70" spans="1:7" ht="13.5" customHeight="1" x14ac:dyDescent="0.2">
      <c r="A70" s="1"/>
      <c r="B70" s="65"/>
      <c r="C70" s="65"/>
      <c r="D70" s="65"/>
      <c r="E70" s="65"/>
      <c r="F70" s="65"/>
      <c r="G70" s="65"/>
    </row>
    <row r="71" spans="1:7" ht="13.5" customHeight="1" x14ac:dyDescent="0.2">
      <c r="A71" s="1"/>
      <c r="B71" s="65"/>
      <c r="C71" s="65"/>
      <c r="D71" s="65"/>
      <c r="E71" s="65"/>
      <c r="F71" s="65"/>
      <c r="G71" s="65"/>
    </row>
    <row r="72" spans="1:7" ht="13.5" customHeight="1" x14ac:dyDescent="0.2">
      <c r="A72" s="1"/>
      <c r="B72" s="65"/>
      <c r="C72" s="65"/>
      <c r="D72" s="65"/>
      <c r="E72" s="65"/>
      <c r="F72" s="65"/>
      <c r="G72" s="65"/>
    </row>
    <row r="73" spans="1:7" ht="13.5" customHeight="1" x14ac:dyDescent="0.2">
      <c r="A73" s="1"/>
      <c r="B73" s="65"/>
      <c r="C73" s="65"/>
      <c r="D73" s="65"/>
      <c r="E73" s="65"/>
      <c r="F73" s="65"/>
      <c r="G73" s="65"/>
    </row>
    <row r="74" spans="1:7" ht="13.5" customHeight="1" x14ac:dyDescent="0.2">
      <c r="A74" s="1"/>
      <c r="B74" s="65"/>
      <c r="C74" s="65"/>
      <c r="D74" s="65"/>
      <c r="E74" s="65"/>
      <c r="F74" s="65"/>
      <c r="G74" s="65"/>
    </row>
    <row r="75" spans="1:7" ht="13.5" customHeight="1" x14ac:dyDescent="0.2">
      <c r="A75" s="1"/>
      <c r="B75" s="65"/>
      <c r="C75" s="65"/>
      <c r="D75" s="65"/>
      <c r="E75" s="65"/>
      <c r="F75" s="65"/>
      <c r="G75" s="65"/>
    </row>
    <row r="76" spans="1:7" ht="13.5" customHeight="1" x14ac:dyDescent="0.2">
      <c r="A76" s="1"/>
      <c r="B76" s="65"/>
      <c r="C76" s="65"/>
      <c r="D76" s="65"/>
      <c r="E76" s="65"/>
      <c r="F76" s="65"/>
      <c r="G76" s="65"/>
    </row>
    <row r="77" spans="1:7" ht="13.5" customHeight="1" x14ac:dyDescent="0.2">
      <c r="A77" s="1"/>
      <c r="B77" s="65"/>
      <c r="C77" s="65"/>
      <c r="D77" s="65"/>
      <c r="E77" s="65"/>
      <c r="F77" s="65"/>
      <c r="G77" s="65"/>
    </row>
    <row r="78" spans="1:7" ht="13.5" customHeight="1" x14ac:dyDescent="0.2">
      <c r="A78" s="1"/>
      <c r="B78" s="65"/>
      <c r="C78" s="65"/>
      <c r="D78" s="65"/>
      <c r="E78" s="65"/>
      <c r="F78" s="65"/>
      <c r="G78" s="65"/>
    </row>
    <row r="79" spans="1:7" ht="13.5" customHeight="1" x14ac:dyDescent="0.2">
      <c r="A79" s="1"/>
      <c r="B79" s="65"/>
      <c r="C79" s="65"/>
      <c r="D79" s="65"/>
      <c r="E79" s="65"/>
      <c r="F79" s="65"/>
      <c r="G79" s="65"/>
    </row>
    <row r="80" spans="1:7" ht="13.5" customHeight="1" x14ac:dyDescent="0.2">
      <c r="A80" s="1"/>
      <c r="B80" s="65"/>
      <c r="C80" s="65"/>
      <c r="D80" s="65"/>
      <c r="E80" s="65"/>
      <c r="F80" s="65"/>
      <c r="G80" s="65"/>
    </row>
    <row r="81" spans="1:7" ht="13.5" customHeight="1" x14ac:dyDescent="0.2">
      <c r="A81" s="1"/>
      <c r="B81" s="65"/>
      <c r="C81" s="65"/>
      <c r="D81" s="65"/>
      <c r="E81" s="65"/>
      <c r="F81" s="65"/>
      <c r="G81" s="65"/>
    </row>
    <row r="82" spans="1:7" ht="13.5" customHeight="1" x14ac:dyDescent="0.2">
      <c r="A82" s="1"/>
      <c r="B82" s="65"/>
      <c r="C82" s="65"/>
      <c r="D82" s="65"/>
      <c r="E82" s="65"/>
      <c r="F82" s="65"/>
      <c r="G82" s="65"/>
    </row>
    <row r="83" spans="1:7" ht="13.5" customHeight="1" x14ac:dyDescent="0.2">
      <c r="A83" s="1"/>
      <c r="B83" s="65"/>
      <c r="C83" s="65"/>
      <c r="D83" s="65"/>
      <c r="E83" s="65"/>
      <c r="F83" s="65"/>
      <c r="G83" s="65"/>
    </row>
    <row r="84" spans="1:7" ht="13.5" customHeight="1" x14ac:dyDescent="0.2">
      <c r="A84" s="1"/>
      <c r="B84" s="65"/>
      <c r="C84" s="65"/>
      <c r="D84" s="65"/>
      <c r="E84" s="65"/>
      <c r="F84" s="65"/>
      <c r="G84" s="65"/>
    </row>
    <row r="85" spans="1:7" ht="13.5" customHeight="1" x14ac:dyDescent="0.2">
      <c r="A85" s="1"/>
      <c r="B85" s="65"/>
      <c r="C85" s="65"/>
      <c r="D85" s="65"/>
      <c r="E85" s="65"/>
      <c r="F85" s="65"/>
      <c r="G85" s="65"/>
    </row>
    <row r="86" spans="1:7" ht="13.5" customHeight="1" x14ac:dyDescent="0.2">
      <c r="A86" s="1"/>
      <c r="B86" s="65"/>
      <c r="C86" s="65"/>
      <c r="D86" s="65"/>
      <c r="E86" s="65"/>
      <c r="F86" s="65"/>
      <c r="G86" s="65"/>
    </row>
    <row r="87" spans="1:7" ht="13.5" customHeight="1" x14ac:dyDescent="0.2">
      <c r="A87" s="1"/>
      <c r="B87" s="65"/>
      <c r="C87" s="65"/>
      <c r="D87" s="65"/>
      <c r="E87" s="65"/>
      <c r="F87" s="65"/>
      <c r="G87" s="65"/>
    </row>
    <row r="88" spans="1:7" ht="13.5" customHeight="1" x14ac:dyDescent="0.2">
      <c r="A88" s="1"/>
      <c r="B88" s="65">
        <v>0</v>
      </c>
      <c r="C88" s="65">
        <v>0</v>
      </c>
      <c r="D88" s="65">
        <v>0</v>
      </c>
      <c r="E88" s="65">
        <v>0</v>
      </c>
      <c r="F88" s="65">
        <v>0</v>
      </c>
      <c r="G88" s="65">
        <v>0</v>
      </c>
    </row>
    <row r="89" spans="1:7" ht="13.5" customHeight="1" x14ac:dyDescent="0.2">
      <c r="B89" s="67">
        <v>0</v>
      </c>
      <c r="C89" s="67">
        <v>0</v>
      </c>
      <c r="D89" s="67">
        <v>0</v>
      </c>
      <c r="E89" s="67">
        <v>0</v>
      </c>
      <c r="F89" s="67">
        <v>0</v>
      </c>
      <c r="G89" s="67">
        <v>0</v>
      </c>
    </row>
    <row r="90" spans="1:7" ht="13.5" customHeight="1" x14ac:dyDescent="0.2">
      <c r="B90" s="67">
        <v>0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</row>
    <row r="91" spans="1:7" ht="13.5" customHeight="1" x14ac:dyDescent="0.2">
      <c r="B91" s="67">
        <v>0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</row>
    <row r="92" spans="1:7" ht="13.5" customHeight="1" x14ac:dyDescent="0.2">
      <c r="B92" s="67"/>
      <c r="C92" s="67"/>
      <c r="D92" s="67"/>
      <c r="E92" s="67"/>
      <c r="F92" s="67"/>
      <c r="G92" s="67"/>
    </row>
    <row r="93" spans="1:7" ht="13.5" customHeight="1" x14ac:dyDescent="0.2">
      <c r="B93" s="67"/>
      <c r="C93" s="67"/>
      <c r="D93" s="67"/>
      <c r="E93" s="67"/>
      <c r="F93" s="67"/>
      <c r="G93" s="67"/>
    </row>
    <row r="94" spans="1:7" ht="13.5" customHeight="1" x14ac:dyDescent="0.2">
      <c r="B94" s="67"/>
      <c r="C94" s="67"/>
      <c r="D94" s="67"/>
      <c r="E94" s="67"/>
      <c r="F94" s="67"/>
      <c r="G94" s="67"/>
    </row>
    <row r="95" spans="1:7" ht="13.5" customHeight="1" x14ac:dyDescent="0.2">
      <c r="B95" s="67"/>
      <c r="C95" s="67"/>
      <c r="D95" s="67"/>
      <c r="E95" s="67"/>
      <c r="F95" s="67"/>
      <c r="G95" s="67"/>
    </row>
    <row r="96" spans="1:7" ht="13.5" customHeight="1" x14ac:dyDescent="0.2">
      <c r="B96" s="67"/>
      <c r="C96" s="67"/>
      <c r="D96" s="67"/>
      <c r="E96" s="67"/>
      <c r="F96" s="67"/>
      <c r="G96" s="67"/>
    </row>
    <row r="97" spans="2:7" ht="13.5" customHeight="1" x14ac:dyDescent="0.2">
      <c r="B97" s="67"/>
      <c r="C97" s="67"/>
      <c r="D97" s="67"/>
      <c r="E97" s="67"/>
      <c r="F97" s="67"/>
      <c r="G97" s="67"/>
    </row>
    <row r="98" spans="2:7" ht="13.5" customHeight="1" x14ac:dyDescent="0.2">
      <c r="B98" s="67"/>
      <c r="C98" s="67"/>
      <c r="D98" s="67"/>
      <c r="E98" s="67"/>
      <c r="F98" s="67"/>
      <c r="G98" s="67"/>
    </row>
    <row r="99" spans="2:7" ht="13.5" customHeight="1" x14ac:dyDescent="0.2">
      <c r="B99" s="67"/>
      <c r="C99" s="67"/>
      <c r="D99" s="67"/>
      <c r="E99" s="67"/>
      <c r="F99" s="67"/>
      <c r="G99" s="67"/>
    </row>
    <row r="100" spans="2:7" ht="13.5" customHeight="1" x14ac:dyDescent="0.2">
      <c r="B100" s="67"/>
      <c r="C100" s="67"/>
      <c r="D100" s="67"/>
      <c r="E100" s="67"/>
      <c r="F100" s="67"/>
      <c r="G100" s="67"/>
    </row>
    <row r="101" spans="2:7" ht="13.5" customHeight="1" x14ac:dyDescent="0.2">
      <c r="B101" s="67"/>
      <c r="C101" s="67"/>
      <c r="D101" s="67"/>
      <c r="E101" s="67"/>
      <c r="F101" s="67"/>
      <c r="G101" s="67"/>
    </row>
    <row r="102" spans="2:7" ht="13.5" customHeight="1" x14ac:dyDescent="0.2">
      <c r="B102" s="67"/>
      <c r="C102" s="67"/>
      <c r="D102" s="67"/>
      <c r="E102" s="67"/>
      <c r="F102" s="67"/>
      <c r="G102" s="67"/>
    </row>
    <row r="103" spans="2:7" ht="13.5" customHeight="1" x14ac:dyDescent="0.2">
      <c r="B103" s="67"/>
      <c r="C103" s="67"/>
      <c r="D103" s="67"/>
      <c r="E103" s="67"/>
      <c r="F103" s="67"/>
      <c r="G103" s="67"/>
    </row>
    <row r="104" spans="2:7" ht="13.5" customHeight="1" x14ac:dyDescent="0.2">
      <c r="B104" s="67"/>
      <c r="C104" s="67"/>
      <c r="D104" s="67"/>
      <c r="E104" s="67"/>
      <c r="F104" s="67"/>
      <c r="G104" s="67"/>
    </row>
    <row r="105" spans="2:7" ht="13.5" customHeight="1" x14ac:dyDescent="0.2">
      <c r="B105" s="67"/>
      <c r="C105" s="67"/>
      <c r="D105" s="67"/>
      <c r="E105" s="67"/>
      <c r="F105" s="67"/>
      <c r="G105" s="67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sept2022_vydavky_ESA 2010</vt:lpstr>
      <vt:lpstr>sept2022_vydavky_cash</vt:lpstr>
      <vt:lpstr>PS_vydavky_ESA2010</vt:lpstr>
      <vt:lpstr>PS_vydavky_cash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2023-07-10T13:05:18Z</dcterms:modified>
</cp:coreProperties>
</file>