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IFP_NEW\6_VSEOBECNE\6_4_Ludia\Peciar\2023 veci\web ifp\69\"/>
    </mc:Choice>
  </mc:AlternateContent>
  <bookViews>
    <workbookView xWindow="0" yWindow="0" windowWidth="28800" windowHeight="13500"/>
  </bookViews>
  <sheets>
    <sheet name="nedane_A_sept22" sheetId="1" r:id="rId1"/>
    <sheet name="nedane_C_sept22" sheetId="2" r:id="rId2"/>
    <sheet name="A_PS_22_25" sheetId="3" r:id="rId3"/>
    <sheet name="C_PS_22_25" sheetId="4" r:id="rId4"/>
    <sheet name="A_RVS_22_24" sheetId="5" r:id="rId5"/>
    <sheet name="C_RVS_22_24" sheetId="6" r:id="rId6"/>
  </sheets>
  <definedNames>
    <definedName name="_xlnm.Print_Area" localSheetId="2">A_PS_22_25!$B$1:$G$21</definedName>
    <definedName name="_xlnm.Print_Area" localSheetId="4">A_RVS_22_24!$B$1:$F$21</definedName>
    <definedName name="_xlnm.Print_Area" localSheetId="3">C_PS_22_25!$B$1:$G$19</definedName>
    <definedName name="_xlnm.Print_Area" localSheetId="5">C_RVS_22_24!$B$1:$F$19</definedName>
    <definedName name="_xlnm.Print_Area" localSheetId="0">nedane_A_sept22!$C$1:$I$35</definedName>
    <definedName name="_xlnm.Print_Area" localSheetId="1">nedane_C_sept22!$B$1:$H$22</definedName>
  </definedNames>
  <calcPr calcId="162913"/>
</workbook>
</file>

<file path=xl/calcChain.xml><?xml version="1.0" encoding="utf-8"?>
<calcChain xmlns="http://schemas.openxmlformats.org/spreadsheetml/2006/main">
  <c r="K18" i="6" l="1"/>
  <c r="L16" i="6"/>
  <c r="K16" i="6"/>
  <c r="M13" i="6"/>
  <c r="L13" i="6"/>
  <c r="K13" i="6"/>
  <c r="J13" i="6"/>
  <c r="M12" i="6"/>
  <c r="L12" i="6"/>
  <c r="K12" i="6"/>
  <c r="J12" i="6"/>
  <c r="L11" i="6"/>
  <c r="K11" i="6"/>
  <c r="M10" i="6"/>
  <c r="L10" i="6"/>
  <c r="K10" i="6"/>
  <c r="J10" i="6"/>
  <c r="M9" i="6"/>
  <c r="L9" i="6"/>
  <c r="K9" i="6"/>
  <c r="J9" i="6"/>
  <c r="M8" i="6"/>
  <c r="L8" i="6"/>
  <c r="K8" i="6"/>
  <c r="J8" i="6"/>
  <c r="M7" i="6"/>
  <c r="L7" i="6"/>
  <c r="K7" i="6"/>
  <c r="J7" i="6"/>
  <c r="M6" i="6"/>
  <c r="L6" i="6"/>
  <c r="K6" i="6"/>
  <c r="J6" i="6"/>
  <c r="M13" i="5"/>
  <c r="L13" i="5"/>
  <c r="K13" i="5"/>
  <c r="J13" i="5"/>
  <c r="M12" i="5"/>
  <c r="L12" i="5"/>
  <c r="K12" i="5"/>
  <c r="J12" i="5"/>
  <c r="M10" i="5"/>
  <c r="L10" i="5"/>
  <c r="K10" i="5"/>
  <c r="J10" i="5"/>
  <c r="M9" i="5"/>
  <c r="L9" i="5"/>
  <c r="K9" i="5"/>
  <c r="J9" i="5"/>
  <c r="M8" i="5"/>
  <c r="L8" i="5"/>
  <c r="K8" i="5"/>
  <c r="J8" i="5"/>
  <c r="M7" i="5"/>
  <c r="L7" i="5"/>
  <c r="K7" i="5"/>
  <c r="J7" i="5"/>
  <c r="M6" i="5"/>
  <c r="L6" i="5"/>
  <c r="K6" i="5"/>
  <c r="J6" i="5"/>
  <c r="K5" i="5"/>
  <c r="O18" i="4"/>
  <c r="N18" i="4"/>
  <c r="L17" i="4"/>
  <c r="K17" i="4"/>
  <c r="N15" i="4"/>
  <c r="M15" i="4"/>
  <c r="O13" i="4"/>
  <c r="N13" i="4"/>
  <c r="M13" i="4"/>
  <c r="L13" i="4"/>
  <c r="K13" i="4"/>
  <c r="O12" i="4"/>
  <c r="N12" i="4"/>
  <c r="M12" i="4"/>
  <c r="L12" i="4"/>
  <c r="K12" i="4"/>
  <c r="M11" i="4"/>
  <c r="L11" i="4"/>
  <c r="O10" i="4"/>
  <c r="N10" i="4"/>
  <c r="M10" i="4"/>
  <c r="L10" i="4"/>
  <c r="K10" i="4"/>
  <c r="O9" i="4"/>
  <c r="N9" i="4"/>
  <c r="M9" i="4"/>
  <c r="L9" i="4"/>
  <c r="K9" i="4"/>
  <c r="O8" i="4"/>
  <c r="N8" i="4"/>
  <c r="M8" i="4"/>
  <c r="L8" i="4"/>
  <c r="K8" i="4"/>
  <c r="O7" i="4"/>
  <c r="N7" i="4"/>
  <c r="M7" i="4"/>
  <c r="L7" i="4"/>
  <c r="K7" i="4"/>
  <c r="O6" i="4"/>
  <c r="N6" i="4"/>
  <c r="M6" i="4"/>
  <c r="L6" i="4"/>
  <c r="K6" i="4"/>
  <c r="O19" i="3"/>
  <c r="M18" i="3"/>
  <c r="L18" i="3"/>
  <c r="O16" i="3"/>
  <c r="N16" i="3"/>
  <c r="L15" i="3"/>
  <c r="K15" i="3"/>
  <c r="O13" i="3"/>
  <c r="N13" i="3"/>
  <c r="M13" i="3"/>
  <c r="L13" i="3"/>
  <c r="K13" i="3"/>
  <c r="O12" i="3"/>
  <c r="N12" i="3"/>
  <c r="M12" i="3"/>
  <c r="L12" i="3"/>
  <c r="K12" i="3"/>
  <c r="K11" i="3"/>
  <c r="O10" i="3"/>
  <c r="N10" i="3"/>
  <c r="M10" i="3"/>
  <c r="L10" i="3"/>
  <c r="K10" i="3"/>
  <c r="O9" i="3"/>
  <c r="N9" i="3"/>
  <c r="M9" i="3"/>
  <c r="L9" i="3"/>
  <c r="K9" i="3"/>
  <c r="O8" i="3"/>
  <c r="N8" i="3"/>
  <c r="M8" i="3"/>
  <c r="L8" i="3"/>
  <c r="K8" i="3"/>
  <c r="O7" i="3"/>
  <c r="N7" i="3"/>
  <c r="M7" i="3"/>
  <c r="L7" i="3"/>
  <c r="K7" i="3"/>
  <c r="O6" i="3"/>
  <c r="N6" i="3"/>
  <c r="M6" i="3"/>
  <c r="L6" i="3"/>
  <c r="K6" i="3"/>
  <c r="F19" i="6"/>
  <c r="E19" i="6"/>
  <c r="D19" i="6"/>
  <c r="C19" i="6"/>
  <c r="F18" i="6"/>
  <c r="E18" i="6"/>
  <c r="D18" i="6"/>
  <c r="C18" i="6"/>
  <c r="F17" i="6"/>
  <c r="E17" i="6"/>
  <c r="D17" i="6"/>
  <c r="C17" i="6"/>
  <c r="F16" i="6"/>
  <c r="E16" i="6"/>
  <c r="D16" i="6"/>
  <c r="C16" i="6"/>
  <c r="F15" i="6"/>
  <c r="E15" i="6"/>
  <c r="D15" i="6"/>
  <c r="C15" i="6"/>
  <c r="F11" i="6"/>
  <c r="E11" i="6"/>
  <c r="D11" i="6"/>
  <c r="C11" i="6"/>
  <c r="C14" i="6" s="1"/>
  <c r="F5" i="6"/>
  <c r="F14" i="6" s="1"/>
  <c r="E5" i="6"/>
  <c r="E14" i="6" s="1"/>
  <c r="D5" i="6"/>
  <c r="K5" i="6" s="1"/>
  <c r="K14" i="6" s="1"/>
  <c r="C5" i="6"/>
  <c r="F19" i="5"/>
  <c r="E19" i="5"/>
  <c r="D19" i="5"/>
  <c r="C19" i="5"/>
  <c r="F18" i="5"/>
  <c r="E18" i="5"/>
  <c r="L18" i="5" s="1"/>
  <c r="D18" i="5"/>
  <c r="K18" i="5" s="1"/>
  <c r="C18" i="5"/>
  <c r="F17" i="5"/>
  <c r="E17" i="5"/>
  <c r="D17" i="5"/>
  <c r="C17" i="5"/>
  <c r="F16" i="5"/>
  <c r="E16" i="5"/>
  <c r="L16" i="5" s="1"/>
  <c r="D16" i="5"/>
  <c r="K16" i="5" s="1"/>
  <c r="C16" i="5"/>
  <c r="F15" i="5"/>
  <c r="E15" i="5"/>
  <c r="D15" i="5"/>
  <c r="C15" i="5"/>
  <c r="F11" i="5"/>
  <c r="E11" i="5"/>
  <c r="D11" i="5"/>
  <c r="K11" i="5" s="1"/>
  <c r="K14" i="5" s="1"/>
  <c r="C11" i="5"/>
  <c r="F5" i="5"/>
  <c r="F14" i="5" s="1"/>
  <c r="E5" i="5"/>
  <c r="E14" i="5" s="1"/>
  <c r="D5" i="5"/>
  <c r="D14" i="5" s="1"/>
  <c r="C5" i="5"/>
  <c r="C14" i="5" s="1"/>
  <c r="G19" i="4"/>
  <c r="F19" i="4"/>
  <c r="E19" i="4"/>
  <c r="D19" i="4"/>
  <c r="C19" i="4"/>
  <c r="G18" i="4"/>
  <c r="F18" i="4"/>
  <c r="E18" i="4"/>
  <c r="D18" i="4"/>
  <c r="C18" i="4"/>
  <c r="G17" i="4"/>
  <c r="F17" i="4"/>
  <c r="E17" i="4"/>
  <c r="D17" i="4"/>
  <c r="C17" i="4"/>
  <c r="G16" i="4"/>
  <c r="F16" i="4"/>
  <c r="E16" i="4"/>
  <c r="D16" i="4"/>
  <c r="C16" i="4"/>
  <c r="G15" i="4"/>
  <c r="F15" i="4"/>
  <c r="E15" i="4"/>
  <c r="D15" i="4"/>
  <c r="C15" i="4"/>
  <c r="D14" i="4"/>
  <c r="C14" i="4"/>
  <c r="G11" i="4"/>
  <c r="G14" i="4" s="1"/>
  <c r="F11" i="4"/>
  <c r="F14" i="4" s="1"/>
  <c r="E11" i="4"/>
  <c r="E14" i="4" s="1"/>
  <c r="D11" i="4"/>
  <c r="C11" i="4"/>
  <c r="G5" i="4"/>
  <c r="F5" i="4"/>
  <c r="E5" i="4"/>
  <c r="D5" i="4"/>
  <c r="C5" i="4"/>
  <c r="G19" i="3"/>
  <c r="F19" i="3"/>
  <c r="E19" i="3"/>
  <c r="D19" i="3"/>
  <c r="C19" i="3"/>
  <c r="G18" i="3"/>
  <c r="F18" i="3"/>
  <c r="E18" i="3"/>
  <c r="D18" i="3"/>
  <c r="C18" i="3"/>
  <c r="G17" i="3"/>
  <c r="F17" i="3"/>
  <c r="E17" i="3"/>
  <c r="D17" i="3"/>
  <c r="C17" i="3"/>
  <c r="G16" i="3"/>
  <c r="F16" i="3"/>
  <c r="E16" i="3"/>
  <c r="D16" i="3"/>
  <c r="C16" i="3"/>
  <c r="G15" i="3"/>
  <c r="F15" i="3"/>
  <c r="E15" i="3"/>
  <c r="D15" i="3"/>
  <c r="C15" i="3"/>
  <c r="G14" i="3"/>
  <c r="G11" i="3"/>
  <c r="F11" i="3"/>
  <c r="E11" i="3"/>
  <c r="D11" i="3"/>
  <c r="D14" i="3" s="1"/>
  <c r="C11" i="3"/>
  <c r="G5" i="3"/>
  <c r="F5" i="3"/>
  <c r="F14" i="3" s="1"/>
  <c r="E5" i="3"/>
  <c r="E14" i="3" s="1"/>
  <c r="D5" i="3"/>
  <c r="C5" i="3"/>
  <c r="C14" i="3" s="1"/>
  <c r="Z19" i="2"/>
  <c r="Y19" i="2"/>
  <c r="X19" i="2"/>
  <c r="W19" i="2"/>
  <c r="V19" i="2"/>
  <c r="U19" i="2"/>
  <c r="H19" i="2"/>
  <c r="O19" i="4" s="1"/>
  <c r="G19" i="2"/>
  <c r="M19" i="6" s="1"/>
  <c r="F19" i="2"/>
  <c r="L19" i="6" s="1"/>
  <c r="E19" i="2"/>
  <c r="K19" i="6" s="1"/>
  <c r="D19" i="2"/>
  <c r="J19" i="6" s="1"/>
  <c r="C19" i="2"/>
  <c r="Z18" i="2"/>
  <c r="Y18" i="2"/>
  <c r="X18" i="2"/>
  <c r="W18" i="2"/>
  <c r="V18" i="2"/>
  <c r="U18" i="2"/>
  <c r="H18" i="2"/>
  <c r="G18" i="2"/>
  <c r="M18" i="6" s="1"/>
  <c r="F18" i="2"/>
  <c r="L18" i="6" s="1"/>
  <c r="E18" i="2"/>
  <c r="L18" i="4" s="1"/>
  <c r="D18" i="2"/>
  <c r="K18" i="4" s="1"/>
  <c r="C18" i="2"/>
  <c r="Z17" i="2"/>
  <c r="Y17" i="2"/>
  <c r="X17" i="2"/>
  <c r="W17" i="2"/>
  <c r="V17" i="2"/>
  <c r="U17" i="2"/>
  <c r="H17" i="2"/>
  <c r="O17" i="4" s="1"/>
  <c r="G17" i="2"/>
  <c r="M17" i="6" s="1"/>
  <c r="F17" i="2"/>
  <c r="L17" i="6" s="1"/>
  <c r="E17" i="2"/>
  <c r="K17" i="6" s="1"/>
  <c r="D17" i="2"/>
  <c r="J17" i="6" s="1"/>
  <c r="C17" i="2"/>
  <c r="Z16" i="2"/>
  <c r="Y16" i="2"/>
  <c r="X16" i="2"/>
  <c r="W16" i="2"/>
  <c r="V16" i="2"/>
  <c r="U16" i="2"/>
  <c r="H16" i="2"/>
  <c r="O16" i="4" s="1"/>
  <c r="G16" i="2"/>
  <c r="N16" i="4" s="1"/>
  <c r="F16" i="2"/>
  <c r="M16" i="4" s="1"/>
  <c r="E16" i="2"/>
  <c r="L16" i="4" s="1"/>
  <c r="D16" i="2"/>
  <c r="K16" i="4" s="1"/>
  <c r="C16" i="2"/>
  <c r="Z15" i="2"/>
  <c r="Y15" i="2"/>
  <c r="X15" i="2"/>
  <c r="W15" i="2"/>
  <c r="V15" i="2"/>
  <c r="U15" i="2"/>
  <c r="P15" i="2"/>
  <c r="O15" i="2"/>
  <c r="H15" i="2"/>
  <c r="O15" i="4" s="1"/>
  <c r="G15" i="2"/>
  <c r="M15" i="6" s="1"/>
  <c r="F15" i="2"/>
  <c r="L15" i="6" s="1"/>
  <c r="E15" i="2"/>
  <c r="K15" i="6" s="1"/>
  <c r="D15" i="2"/>
  <c r="K15" i="4" s="1"/>
  <c r="C15" i="2"/>
  <c r="U14" i="2"/>
  <c r="G14" i="2"/>
  <c r="F14" i="2"/>
  <c r="Q13" i="2"/>
  <c r="Q16" i="2" s="1"/>
  <c r="P13" i="2"/>
  <c r="P16" i="2" s="1"/>
  <c r="O13" i="2"/>
  <c r="O16" i="2" s="1"/>
  <c r="N13" i="2"/>
  <c r="N16" i="2" s="1"/>
  <c r="M13" i="2"/>
  <c r="M16" i="2" s="1"/>
  <c r="L13" i="2"/>
  <c r="L16" i="2" s="1"/>
  <c r="Q12" i="2"/>
  <c r="P12" i="2"/>
  <c r="O12" i="2"/>
  <c r="N12" i="2"/>
  <c r="M12" i="2"/>
  <c r="L12" i="2"/>
  <c r="Z11" i="2"/>
  <c r="Z14" i="2" s="1"/>
  <c r="Y11" i="2"/>
  <c r="Y14" i="2" s="1"/>
  <c r="X11" i="2"/>
  <c r="X14" i="2" s="1"/>
  <c r="W11" i="2"/>
  <c r="W14" i="2" s="1"/>
  <c r="V11" i="2"/>
  <c r="V14" i="2" s="1"/>
  <c r="U11" i="2"/>
  <c r="P11" i="2"/>
  <c r="O11" i="2"/>
  <c r="H11" i="2"/>
  <c r="O11" i="4" s="1"/>
  <c r="G11" i="2"/>
  <c r="M11" i="6" s="1"/>
  <c r="F11" i="2"/>
  <c r="E11" i="2"/>
  <c r="E14" i="2" s="1"/>
  <c r="D11" i="2"/>
  <c r="D14" i="2" s="1"/>
  <c r="C11" i="2"/>
  <c r="C14" i="2" s="1"/>
  <c r="Q10" i="2"/>
  <c r="Q17" i="2" s="1"/>
  <c r="P10" i="2"/>
  <c r="P17" i="2" s="1"/>
  <c r="O10" i="2"/>
  <c r="O17" i="2" s="1"/>
  <c r="N10" i="2"/>
  <c r="N17" i="2" s="1"/>
  <c r="M10" i="2"/>
  <c r="M17" i="2" s="1"/>
  <c r="L10" i="2"/>
  <c r="L17" i="2" s="1"/>
  <c r="Q9" i="2"/>
  <c r="Q18" i="2" s="1"/>
  <c r="P9" i="2"/>
  <c r="P18" i="2" s="1"/>
  <c r="O9" i="2"/>
  <c r="O18" i="2" s="1"/>
  <c r="N9" i="2"/>
  <c r="N18" i="2" s="1"/>
  <c r="M9" i="2"/>
  <c r="M18" i="2" s="1"/>
  <c r="L9" i="2"/>
  <c r="L18" i="2" s="1"/>
  <c r="Q8" i="2"/>
  <c r="Q19" i="2" s="1"/>
  <c r="P8" i="2"/>
  <c r="P19" i="2" s="1"/>
  <c r="O8" i="2"/>
  <c r="O19" i="2" s="1"/>
  <c r="N8" i="2"/>
  <c r="N19" i="2" s="1"/>
  <c r="M8" i="2"/>
  <c r="M19" i="2" s="1"/>
  <c r="L8" i="2"/>
  <c r="L19" i="2" s="1"/>
  <c r="Q7" i="2"/>
  <c r="P7" i="2"/>
  <c r="O7" i="2"/>
  <c r="N7" i="2"/>
  <c r="M7" i="2"/>
  <c r="L7" i="2"/>
  <c r="Q6" i="2"/>
  <c r="Q15" i="2" s="1"/>
  <c r="P6" i="2"/>
  <c r="O6" i="2"/>
  <c r="N6" i="2"/>
  <c r="N15" i="2" s="1"/>
  <c r="M6" i="2"/>
  <c r="M15" i="2" s="1"/>
  <c r="L6" i="2"/>
  <c r="L15" i="2" s="1"/>
  <c r="Z5" i="2"/>
  <c r="Y5" i="2"/>
  <c r="X5" i="2"/>
  <c r="W5" i="2"/>
  <c r="V5" i="2"/>
  <c r="U5" i="2"/>
  <c r="P5" i="2"/>
  <c r="P14" i="2" s="1"/>
  <c r="O5" i="2"/>
  <c r="O14" i="2" s="1"/>
  <c r="H5" i="2"/>
  <c r="O5" i="4" s="1"/>
  <c r="O14" i="4" s="1"/>
  <c r="G5" i="2"/>
  <c r="N5" i="4" s="1"/>
  <c r="F5" i="2"/>
  <c r="M5" i="4" s="1"/>
  <c r="M14" i="4" s="1"/>
  <c r="E5" i="2"/>
  <c r="L5" i="4" s="1"/>
  <c r="L14" i="4" s="1"/>
  <c r="D5" i="2"/>
  <c r="M5" i="2" s="1"/>
  <c r="C5" i="2"/>
  <c r="L5" i="2" s="1"/>
  <c r="AB19" i="1"/>
  <c r="AA19" i="1"/>
  <c r="Z19" i="1"/>
  <c r="Y19" i="1"/>
  <c r="X19" i="1"/>
  <c r="W19" i="1"/>
  <c r="I19" i="1"/>
  <c r="H19" i="1"/>
  <c r="M19" i="5" s="1"/>
  <c r="G19" i="1"/>
  <c r="M19" i="3" s="1"/>
  <c r="F19" i="1"/>
  <c r="L19" i="3" s="1"/>
  <c r="E19" i="1"/>
  <c r="K19" i="3" s="1"/>
  <c r="D19" i="1"/>
  <c r="AB18" i="1"/>
  <c r="AA18" i="1"/>
  <c r="Z18" i="1"/>
  <c r="Y18" i="1"/>
  <c r="X18" i="1"/>
  <c r="W18" i="1"/>
  <c r="I18" i="1"/>
  <c r="O18" i="3" s="1"/>
  <c r="H18" i="1"/>
  <c r="M18" i="5" s="1"/>
  <c r="G18" i="1"/>
  <c r="F18" i="1"/>
  <c r="E18" i="1"/>
  <c r="J18" i="5" s="1"/>
  <c r="D18" i="1"/>
  <c r="AB17" i="1"/>
  <c r="AA17" i="1"/>
  <c r="Z17" i="1"/>
  <c r="Y17" i="1"/>
  <c r="X17" i="1"/>
  <c r="W17" i="1"/>
  <c r="I17" i="1"/>
  <c r="O17" i="3" s="1"/>
  <c r="H17" i="1"/>
  <c r="M17" i="5" s="1"/>
  <c r="G17" i="1"/>
  <c r="L17" i="5" s="1"/>
  <c r="F17" i="1"/>
  <c r="K17" i="5" s="1"/>
  <c r="E17" i="1"/>
  <c r="J17" i="5" s="1"/>
  <c r="D17" i="1"/>
  <c r="AB16" i="1"/>
  <c r="AA16" i="1"/>
  <c r="Z16" i="1"/>
  <c r="Y16" i="1"/>
  <c r="X16" i="1"/>
  <c r="W16" i="1"/>
  <c r="I16" i="1"/>
  <c r="H16" i="1"/>
  <c r="M16" i="5" s="1"/>
  <c r="G16" i="1"/>
  <c r="M16" i="3" s="1"/>
  <c r="F16" i="1"/>
  <c r="L16" i="3" s="1"/>
  <c r="E16" i="1"/>
  <c r="K16" i="3" s="1"/>
  <c r="D16" i="1"/>
  <c r="AB15" i="1"/>
  <c r="AA15" i="1"/>
  <c r="Z15" i="1"/>
  <c r="Y15" i="1"/>
  <c r="X15" i="1"/>
  <c r="W15" i="1"/>
  <c r="R15" i="1"/>
  <c r="I15" i="1"/>
  <c r="O15" i="3" s="1"/>
  <c r="H15" i="1"/>
  <c r="M15" i="5" s="1"/>
  <c r="G15" i="1"/>
  <c r="L15" i="5" s="1"/>
  <c r="F15" i="1"/>
  <c r="K15" i="5" s="1"/>
  <c r="E15" i="1"/>
  <c r="J15" i="5" s="1"/>
  <c r="D15" i="1"/>
  <c r="Y14" i="1"/>
  <c r="X14" i="1"/>
  <c r="I14" i="1"/>
  <c r="R13" i="1"/>
  <c r="Q13" i="1"/>
  <c r="P13" i="1"/>
  <c r="O13" i="1"/>
  <c r="N13" i="1"/>
  <c r="M13" i="1"/>
  <c r="R12" i="1"/>
  <c r="Q12" i="1"/>
  <c r="P12" i="1"/>
  <c r="O12" i="1"/>
  <c r="N12" i="1"/>
  <c r="M12" i="1"/>
  <c r="AB11" i="1"/>
  <c r="AA11" i="1"/>
  <c r="Z11" i="1"/>
  <c r="Y11" i="1"/>
  <c r="X11" i="1"/>
  <c r="W11" i="1"/>
  <c r="R11" i="1"/>
  <c r="I11" i="1"/>
  <c r="O11" i="3" s="1"/>
  <c r="H11" i="1"/>
  <c r="N11" i="3" s="1"/>
  <c r="G11" i="1"/>
  <c r="P11" i="1" s="1"/>
  <c r="F11" i="1"/>
  <c r="O11" i="1" s="1"/>
  <c r="E11" i="1"/>
  <c r="N11" i="1" s="1"/>
  <c r="D11" i="1"/>
  <c r="M11" i="1" s="1"/>
  <c r="R10" i="1"/>
  <c r="R17" i="1" s="1"/>
  <c r="Q10" i="1"/>
  <c r="Q17" i="1" s="1"/>
  <c r="P10" i="1"/>
  <c r="P17" i="1" s="1"/>
  <c r="O10" i="1"/>
  <c r="O17" i="1" s="1"/>
  <c r="N10" i="1"/>
  <c r="N17" i="1" s="1"/>
  <c r="M10" i="1"/>
  <c r="M17" i="1" s="1"/>
  <c r="R9" i="1"/>
  <c r="R18" i="1" s="1"/>
  <c r="Q9" i="1"/>
  <c r="Q18" i="1" s="1"/>
  <c r="P9" i="1"/>
  <c r="P18" i="1" s="1"/>
  <c r="O9" i="1"/>
  <c r="O18" i="1" s="1"/>
  <c r="N9" i="1"/>
  <c r="N18" i="1" s="1"/>
  <c r="M9" i="1"/>
  <c r="M18" i="1" s="1"/>
  <c r="R8" i="1"/>
  <c r="R19" i="1" s="1"/>
  <c r="Q8" i="1"/>
  <c r="Q19" i="1" s="1"/>
  <c r="P8" i="1"/>
  <c r="P19" i="1" s="1"/>
  <c r="O8" i="1"/>
  <c r="O19" i="1" s="1"/>
  <c r="N8" i="1"/>
  <c r="N19" i="1" s="1"/>
  <c r="M8" i="1"/>
  <c r="M19" i="1" s="1"/>
  <c r="R7" i="1"/>
  <c r="R16" i="1" s="1"/>
  <c r="Q7" i="1"/>
  <c r="Q16" i="1" s="1"/>
  <c r="P7" i="1"/>
  <c r="P16" i="1" s="1"/>
  <c r="O7" i="1"/>
  <c r="O16" i="1" s="1"/>
  <c r="N7" i="1"/>
  <c r="N16" i="1" s="1"/>
  <c r="M7" i="1"/>
  <c r="M16" i="1" s="1"/>
  <c r="R6" i="1"/>
  <c r="Q6" i="1"/>
  <c r="Q15" i="1" s="1"/>
  <c r="P6" i="1"/>
  <c r="P15" i="1" s="1"/>
  <c r="O6" i="1"/>
  <c r="O15" i="1" s="1"/>
  <c r="N6" i="1"/>
  <c r="N15" i="1" s="1"/>
  <c r="M6" i="1"/>
  <c r="M15" i="1" s="1"/>
  <c r="AB5" i="1"/>
  <c r="AB14" i="1" s="1"/>
  <c r="AA5" i="1"/>
  <c r="AA14" i="1" s="1"/>
  <c r="Z5" i="1"/>
  <c r="Z14" i="1" s="1"/>
  <c r="Y5" i="1"/>
  <c r="X5" i="1"/>
  <c r="W5" i="1"/>
  <c r="W14" i="1" s="1"/>
  <c r="R5" i="1"/>
  <c r="R14" i="1" s="1"/>
  <c r="I5" i="1"/>
  <c r="O5" i="3" s="1"/>
  <c r="H5" i="1"/>
  <c r="N5" i="3" s="1"/>
  <c r="N14" i="3" s="1"/>
  <c r="G5" i="1"/>
  <c r="G14" i="1" s="1"/>
  <c r="F5" i="1"/>
  <c r="F14" i="1" s="1"/>
  <c r="E5" i="1"/>
  <c r="E14" i="1" s="1"/>
  <c r="D5" i="1"/>
  <c r="D14" i="1" s="1"/>
  <c r="O14" i="3" l="1"/>
  <c r="Q5" i="1"/>
  <c r="Q11" i="1"/>
  <c r="H14" i="1"/>
  <c r="N5" i="2"/>
  <c r="N14" i="2" s="1"/>
  <c r="N11" i="2"/>
  <c r="K18" i="3"/>
  <c r="N19" i="3"/>
  <c r="K11" i="4"/>
  <c r="L15" i="4"/>
  <c r="M18" i="4"/>
  <c r="J5" i="5"/>
  <c r="J11" i="5"/>
  <c r="J16" i="5"/>
  <c r="J5" i="6"/>
  <c r="J11" i="6"/>
  <c r="J16" i="6"/>
  <c r="J18" i="6"/>
  <c r="K5" i="4"/>
  <c r="K14" i="4" s="1"/>
  <c r="L5" i="5"/>
  <c r="L14" i="5" s="1"/>
  <c r="L5" i="6"/>
  <c r="L14" i="6" s="1"/>
  <c r="Q5" i="2"/>
  <c r="Q11" i="2"/>
  <c r="H14" i="2"/>
  <c r="L11" i="3"/>
  <c r="M15" i="3"/>
  <c r="K17" i="3"/>
  <c r="N18" i="3"/>
  <c r="N11" i="4"/>
  <c r="N14" i="4" s="1"/>
  <c r="M17" i="4"/>
  <c r="K19" i="4"/>
  <c r="M5" i="5"/>
  <c r="M14" i="5" s="1"/>
  <c r="M11" i="5"/>
  <c r="M5" i="6"/>
  <c r="M14" i="6" s="1"/>
  <c r="M16" i="6"/>
  <c r="D14" i="6"/>
  <c r="M5" i="1"/>
  <c r="M14" i="1" s="1"/>
  <c r="K5" i="3"/>
  <c r="K14" i="3" s="1"/>
  <c r="M11" i="3"/>
  <c r="N15" i="3"/>
  <c r="L17" i="3"/>
  <c r="N17" i="4"/>
  <c r="L19" i="4"/>
  <c r="J19" i="5"/>
  <c r="J15" i="6"/>
  <c r="N5" i="1"/>
  <c r="N14" i="1" s="1"/>
  <c r="L5" i="3"/>
  <c r="L14" i="3" s="1"/>
  <c r="M17" i="3"/>
  <c r="M19" i="4"/>
  <c r="K19" i="5"/>
  <c r="L11" i="5"/>
  <c r="O5" i="1"/>
  <c r="O14" i="1" s="1"/>
  <c r="L11" i="2"/>
  <c r="L14" i="2" s="1"/>
  <c r="M5" i="3"/>
  <c r="M14" i="3" s="1"/>
  <c r="N17" i="3"/>
  <c r="N19" i="4"/>
  <c r="L19" i="5"/>
  <c r="P5" i="1"/>
  <c r="P14" i="1" s="1"/>
  <c r="M11" i="2"/>
  <c r="M14" i="2" s="1"/>
  <c r="J14" i="5" l="1"/>
  <c r="Q14" i="1"/>
  <c r="J14" i="6"/>
  <c r="Q14" i="2"/>
</calcChain>
</file>

<file path=xl/sharedStrings.xml><?xml version="1.0" encoding="utf-8"?>
<sst xmlns="http://schemas.openxmlformats.org/spreadsheetml/2006/main" count="335" uniqueCount="50">
  <si>
    <t>Prognóza vybraných nedaňových príjmov verejnej správy v metodike ESA2010 (v tis. EUR) - september 2022</t>
  </si>
  <si>
    <t>Prognóza vybraných nedaňových príjmov verejnej správy v metodike ESA2010 (v tis. EUR) - rozdiel september - jún 22</t>
  </si>
  <si>
    <t>Prognóza vybraných nedaňových príjmov verejnej správy v metodike ESA2010 (v tis. EUR) - jún 2022</t>
  </si>
  <si>
    <t>kód ESA2010</t>
  </si>
  <si>
    <t>kód EKRK</t>
  </si>
  <si>
    <t>Ukazovateľ</t>
  </si>
  <si>
    <t>Skutočnosť</t>
  </si>
  <si>
    <t>Odhad</t>
  </si>
  <si>
    <t>Prognóza</t>
  </si>
  <si>
    <t>D.421</t>
  </si>
  <si>
    <t>Dividendy</t>
  </si>
  <si>
    <t>príjem štátneho rozpočtu</t>
  </si>
  <si>
    <t>príjem obcí</t>
  </si>
  <si>
    <t>príjmy ostatných subjektov VS</t>
  </si>
  <si>
    <t>P.11, D.75</t>
  </si>
  <si>
    <t>Administratívne poplatky a iné poplatky  - len príjmy NDS</t>
  </si>
  <si>
    <t>D.29F</t>
  </si>
  <si>
    <t>Poplatok za obchodovanie s emisnými kvótami</t>
  </si>
  <si>
    <t>D.214F</t>
  </si>
  <si>
    <t>Z odvodov z hazardných hier</t>
  </si>
  <si>
    <t>Vybrané nedaňové príjmy spolu</t>
  </si>
  <si>
    <t>príjmy ŠR</t>
  </si>
  <si>
    <t>príjmy obcí</t>
  </si>
  <si>
    <t>príjmy Environmentálneho fondu</t>
  </si>
  <si>
    <t>príjmy NDS</t>
  </si>
  <si>
    <t>Poznámky:</t>
  </si>
  <si>
    <t>Dividendy:</t>
  </si>
  <si>
    <t>Prognóza dividend zahŕňa len príjmy štátneho rozpočtu aj príjmy obcí, ktoré vychýdzajú z EKRK položky 211003. Podľa metodiky ESA2010 akruálna položka D.421 obsahuje aj položku iné príjmy z podnikania (211004), ktoré nie sú predmetom výboru.</t>
  </si>
  <si>
    <t>V ostatných sú zahrnuté všetky ostatné subjekty VS, ktoré zaznamenali v danom roku nedaňový príjem z dividend (MH Manažment, Slov. pozemkový fond, DMD, ...)</t>
  </si>
  <si>
    <t>NDS:</t>
  </si>
  <si>
    <t xml:space="preserve">V prípade NDS sa prognózujú administratívne poplatky a iné poplatky (EKRK 220, ESA2010 D.11 a D.75). </t>
  </si>
  <si>
    <t>Emisné kvóty:</t>
  </si>
  <si>
    <t xml:space="preserve">Poplatok za obchodovanie s emisnými kvótami je v rámci EKRK položka 229006 a podľa ESA2010 D.29F. </t>
  </si>
  <si>
    <t>Počítané už podľa novej metodiky, ktorej zavedenie sa predpokladá v septembri 2022</t>
  </si>
  <si>
    <t>Odvod z hazardných hier:</t>
  </si>
  <si>
    <t xml:space="preserve">Príjmy z odvodov z hazardných hier obsahujú príjmy štátneho rozpočtu aj príjmy obcí (EKRK položka 292008 a v metodike ESA2010 D.214F). </t>
  </si>
  <si>
    <t>Prognóza vybraných nedaňových príjmov verejnej správy  (hotovostná metodika, v tis. EUR) - jún 2022</t>
  </si>
  <si>
    <t>Prognóza vybraných nedaňových príjmov verejnej správy  (hotovostná metodika, v tis. EUR) - rozdiel september - jún 22</t>
  </si>
  <si>
    <t>Z odvodov z hazardných hier a iných podobných hier</t>
  </si>
  <si>
    <t>Prognóza vybraných nedaňových príjmov verejnej správy v metodike ESA2010 (v tis. EUR) - program stability na roky 2022 až 2025</t>
  </si>
  <si>
    <t>Prognóza vybraných nedaňových príjmov verejnej správy v metodike ESA2010 (v tis. EUR) - rozdiel aktuálnej prognózy oproti PS</t>
  </si>
  <si>
    <t>D.421*</t>
  </si>
  <si>
    <t>ostatné subjekty verejnej správy</t>
  </si>
  <si>
    <t xml:space="preserve">Pozn.: Prognóza dividend zahŕňa príjmy štátneho rozpočtu aj príjmy obcí. Podľa ekonomickej klasifikácie rozpočtovej klasifikácie (EKRK) sú dividendy na položke 211003 a podľa ESA2010 na D.421. V prípade NDS sa prognózujú administratívne poplatky a iné poplatky (EKRK 220, ESA2010 D.11 a D.75). Poplatok za obchodovanie s emisnými kvótami je v rámci EKRK položka 229006 a podľa ESA2010 D.29F. Príjmy z odvodov z hazardných hier obsahujú príjmy štátneho rozpočtu aj príjmy obcí (EKRK položka 292008 a v metodike ESA2010 D.214F). </t>
  </si>
  <si>
    <t>Prognóza vybraných nedaňových príjmov verejnej správy  (hotovostná metodika, v tis. EUR) - Program stability na roky 2022 až 2025</t>
  </si>
  <si>
    <t>Prognóza vybraných nedaňových príjmov verejnej správy (cash, v tis. EUR) - rozdiel aktuálnej prognózy oproti PS</t>
  </si>
  <si>
    <t>Prognóza vybraných nedaňových príjmov verejnej správy v metodike ESA2010 (v tis. EUR) - schválený rozpočet VS na roky 2022 až 2024</t>
  </si>
  <si>
    <t>Prognóza vybraných nedaňových príjmov verejnej správy v metodike ESA2010 (v tis. EUR) - rozdiel aktuálnej prognózy oproti RVS</t>
  </si>
  <si>
    <t>Prognóza vybraných nedaňových príjmov verejnej správy  (hotovostná metodika, v tis. EUR) - schválený rozpočet VS na roky 2022 až 2024</t>
  </si>
  <si>
    <t>Prognóza vybraných nedaňových príjmov verejnej správy (cash, v tis. EUR) - rozdiel aktuálnej prognózy oproti RVS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</si>
</sst>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0"/>
  </numFmts>
  <fonts count="36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indexed="10"/>
      <name val="Arial Narrow"/>
      <family val="2"/>
    </font>
    <font>
      <sz val="9"/>
      <color indexed="10"/>
      <name val="Arial"/>
      <family val="2"/>
      <charset val="238"/>
    </font>
    <font>
      <b/>
      <sz val="12"/>
      <name val="Arial Narrow"/>
      <family val="2"/>
    </font>
    <font>
      <sz val="9"/>
      <color indexed="8"/>
      <name val="Arial Narrow"/>
      <family val="2"/>
      <charset val="238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sz val="10"/>
      <color indexed="8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9" fillId="0" borderId="0"/>
  </cellStyleXfs>
  <cellXfs count="117">
    <xf numFmtId="0" fontId="0" fillId="0" borderId="0" xfId="0"/>
    <xf numFmtId="0" fontId="22" fillId="0" borderId="0" xfId="42" applyFont="1" applyFill="1"/>
    <xf numFmtId="0" fontId="30" fillId="0" borderId="0" xfId="42" applyFont="1" applyFill="1"/>
    <xf numFmtId="0" fontId="31" fillId="0" borderId="0" xfId="43" applyFont="1" applyFill="1" applyAlignment="1">
      <alignment horizontal="left" vertical="center"/>
    </xf>
    <xf numFmtId="0" fontId="23" fillId="0" borderId="0" xfId="43" applyFont="1" applyFill="1" applyAlignment="1">
      <alignment horizontal="left" vertical="center"/>
    </xf>
    <xf numFmtId="3" fontId="24" fillId="0" borderId="0" xfId="43" applyNumberFormat="1" applyFont="1" applyFill="1"/>
    <xf numFmtId="0" fontId="20" fillId="0" borderId="12" xfId="44" applyFont="1" applyFill="1" applyBorder="1" applyAlignment="1">
      <alignment horizontal="center" vertical="center" wrapText="1"/>
    </xf>
    <xf numFmtId="0" fontId="20" fillId="0" borderId="13" xfId="44" applyFont="1" applyFill="1" applyBorder="1" applyAlignment="1">
      <alignment horizontal="center" vertical="center" wrapText="1"/>
    </xf>
    <xf numFmtId="0" fontId="20" fillId="0" borderId="12" xfId="44" applyFont="1" applyFill="1" applyBorder="1" applyAlignment="1">
      <alignment horizontal="center" vertical="center"/>
    </xf>
    <xf numFmtId="0" fontId="21" fillId="0" borderId="15" xfId="44" applyFont="1" applyFill="1" applyBorder="1" applyAlignment="1">
      <alignment horizontal="center" vertical="center"/>
    </xf>
    <xf numFmtId="0" fontId="21" fillId="0" borderId="16" xfId="44" applyFont="1" applyFill="1" applyBorder="1" applyAlignment="1">
      <alignment horizontal="center" vertical="center"/>
    </xf>
    <xf numFmtId="0" fontId="21" fillId="0" borderId="17" xfId="44" applyFont="1" applyFill="1" applyBorder="1" applyAlignment="1">
      <alignment horizontal="center" vertical="center"/>
    </xf>
    <xf numFmtId="0" fontId="21" fillId="0" borderId="18" xfId="44" applyFont="1" applyFill="1" applyBorder="1" applyAlignment="1">
      <alignment horizontal="center" vertical="center"/>
    </xf>
    <xf numFmtId="0" fontId="20" fillId="0" borderId="19" xfId="44" applyFont="1" applyFill="1" applyBorder="1" applyAlignment="1">
      <alignment horizontal="center" vertical="center"/>
    </xf>
    <xf numFmtId="0" fontId="21" fillId="0" borderId="20" xfId="44" applyFont="1" applyFill="1" applyBorder="1" applyAlignment="1">
      <alignment horizontal="center" vertical="center"/>
    </xf>
    <xf numFmtId="0" fontId="21" fillId="0" borderId="21" xfId="44" applyFont="1" applyFill="1" applyBorder="1" applyAlignment="1">
      <alignment horizontal="center" vertical="center"/>
    </xf>
    <xf numFmtId="0" fontId="21" fillId="0" borderId="22" xfId="44" applyFont="1" applyFill="1" applyBorder="1" applyAlignment="1">
      <alignment horizontal="center" vertical="center"/>
    </xf>
    <xf numFmtId="0" fontId="21" fillId="0" borderId="23" xfId="44" applyFont="1" applyFill="1" applyBorder="1" applyAlignment="1">
      <alignment horizontal="center" vertical="center"/>
    </xf>
    <xf numFmtId="0" fontId="23" fillId="0" borderId="24" xfId="43" applyFont="1" applyFill="1" applyBorder="1" applyAlignment="1">
      <alignment horizontal="center" vertical="center"/>
    </xf>
    <xf numFmtId="0" fontId="23" fillId="0" borderId="25" xfId="43" applyFont="1" applyFill="1" applyBorder="1" applyAlignment="1">
      <alignment horizontal="left" vertical="center" indent="2"/>
    </xf>
    <xf numFmtId="3" fontId="25" fillId="0" borderId="26" xfId="43" applyNumberFormat="1" applyFont="1" applyFill="1" applyBorder="1" applyAlignment="1">
      <alignment horizontal="right" vertical="center"/>
    </xf>
    <xf numFmtId="3" fontId="25" fillId="0" borderId="27" xfId="43" applyNumberFormat="1" applyFont="1" applyFill="1" applyBorder="1" applyAlignment="1">
      <alignment horizontal="right" vertical="center"/>
    </xf>
    <xf numFmtId="3" fontId="25" fillId="0" borderId="25" xfId="43" applyNumberFormat="1" applyFont="1" applyFill="1" applyBorder="1" applyAlignment="1">
      <alignment horizontal="right" vertical="center"/>
    </xf>
    <xf numFmtId="3" fontId="25" fillId="0" borderId="28" xfId="43" applyNumberFormat="1" applyFont="1" applyFill="1" applyBorder="1" applyAlignment="1">
      <alignment horizontal="right" vertical="center"/>
    </xf>
    <xf numFmtId="0" fontId="23" fillId="0" borderId="25" xfId="43" applyFont="1" applyFill="1" applyBorder="1" applyAlignment="1">
      <alignment horizontal="left" vertical="center" indent="4"/>
    </xf>
    <xf numFmtId="0" fontId="23" fillId="0" borderId="29" xfId="43" applyFont="1" applyFill="1" applyBorder="1" applyAlignment="1">
      <alignment horizontal="left" vertical="center" indent="2"/>
    </xf>
    <xf numFmtId="0" fontId="26" fillId="0" borderId="30" xfId="44" applyFont="1" applyFill="1" applyBorder="1" applyAlignment="1">
      <alignment horizontal="center" vertical="center" wrapText="1"/>
    </xf>
    <xf numFmtId="0" fontId="26" fillId="0" borderId="0" xfId="44" applyFont="1" applyFill="1" applyBorder="1" applyAlignment="1">
      <alignment horizontal="left" vertical="center" indent="2"/>
    </xf>
    <xf numFmtId="0" fontId="20" fillId="33" borderId="10" xfId="43" applyFont="1" applyFill="1" applyBorder="1" applyAlignment="1">
      <alignment horizontal="center" vertical="center"/>
    </xf>
    <xf numFmtId="0" fontId="20" fillId="33" borderId="31" xfId="43" applyFont="1" applyFill="1" applyBorder="1" applyAlignment="1">
      <alignment horizontal="center" vertical="center"/>
    </xf>
    <xf numFmtId="0" fontId="20" fillId="33" borderId="31" xfId="43" applyFont="1" applyFill="1" applyBorder="1" applyAlignment="1">
      <alignment horizontal="left" vertical="center"/>
    </xf>
    <xf numFmtId="3" fontId="21" fillId="33" borderId="32" xfId="43" applyNumberFormat="1" applyFont="1" applyFill="1" applyBorder="1" applyAlignment="1">
      <alignment horizontal="right" vertical="center"/>
    </xf>
    <xf numFmtId="3" fontId="21" fillId="33" borderId="33" xfId="43" applyNumberFormat="1" applyFont="1" applyFill="1" applyBorder="1" applyAlignment="1">
      <alignment horizontal="right" vertical="center"/>
    </xf>
    <xf numFmtId="3" fontId="21" fillId="33" borderId="31" xfId="43" applyNumberFormat="1" applyFont="1" applyFill="1" applyBorder="1" applyAlignment="1">
      <alignment horizontal="right" vertical="center"/>
    </xf>
    <xf numFmtId="3" fontId="21" fillId="33" borderId="34" xfId="43" applyNumberFormat="1" applyFont="1" applyFill="1" applyBorder="1" applyAlignment="1">
      <alignment horizontal="right" vertical="center"/>
    </xf>
    <xf numFmtId="3" fontId="27" fillId="33" borderId="32" xfId="43" applyNumberFormat="1" applyFont="1" applyFill="1" applyBorder="1" applyAlignment="1">
      <alignment horizontal="right" vertical="center"/>
    </xf>
    <xf numFmtId="3" fontId="27" fillId="33" borderId="33" xfId="43" applyNumberFormat="1" applyFont="1" applyFill="1" applyBorder="1" applyAlignment="1">
      <alignment horizontal="right" vertical="center"/>
    </xf>
    <xf numFmtId="3" fontId="27" fillId="33" borderId="31" xfId="43" applyNumberFormat="1" applyFont="1" applyFill="1" applyBorder="1" applyAlignment="1">
      <alignment horizontal="right" vertical="center"/>
    </xf>
    <xf numFmtId="3" fontId="27" fillId="33" borderId="34" xfId="43" applyNumberFormat="1" applyFont="1" applyFill="1" applyBorder="1" applyAlignment="1">
      <alignment horizontal="right" vertical="center"/>
    </xf>
    <xf numFmtId="0" fontId="23" fillId="0" borderId="35" xfId="43" applyFont="1" applyFill="1" applyBorder="1" applyAlignment="1">
      <alignment horizontal="center" vertical="center"/>
    </xf>
    <xf numFmtId="0" fontId="23" fillId="0" borderId="36" xfId="43" applyFont="1" applyFill="1" applyBorder="1" applyAlignment="1">
      <alignment horizontal="center" vertical="center"/>
    </xf>
    <xf numFmtId="0" fontId="23" fillId="0" borderId="15" xfId="43" applyFont="1" applyFill="1" applyBorder="1" applyAlignment="1">
      <alignment horizontal="left" vertical="center" indent="2"/>
    </xf>
    <xf numFmtId="3" fontId="28" fillId="0" borderId="17" xfId="43" applyNumberFormat="1" applyFont="1" applyFill="1" applyBorder="1" applyAlignment="1">
      <alignment horizontal="right" vertical="center"/>
    </xf>
    <xf numFmtId="3" fontId="28" fillId="0" borderId="36" xfId="43" applyNumberFormat="1" applyFont="1" applyFill="1" applyBorder="1" applyAlignment="1">
      <alignment horizontal="right" vertical="center"/>
    </xf>
    <xf numFmtId="3" fontId="28" fillId="0" borderId="37" xfId="43" applyNumberFormat="1" applyFont="1" applyFill="1" applyBorder="1" applyAlignment="1">
      <alignment horizontal="right" vertical="center"/>
    </xf>
    <xf numFmtId="3" fontId="28" fillId="0" borderId="38" xfId="43" applyNumberFormat="1" applyFont="1" applyFill="1" applyBorder="1" applyAlignment="1">
      <alignment horizontal="right" vertical="center"/>
    </xf>
    <xf numFmtId="3" fontId="25" fillId="0" borderId="17" xfId="43" applyNumberFormat="1" applyFont="1" applyFill="1" applyBorder="1" applyAlignment="1">
      <alignment horizontal="right" vertical="center"/>
    </xf>
    <xf numFmtId="3" fontId="25" fillId="0" borderId="36" xfId="43" applyNumberFormat="1" applyFont="1" applyFill="1" applyBorder="1" applyAlignment="1">
      <alignment horizontal="right" vertical="center"/>
    </xf>
    <xf numFmtId="3" fontId="25" fillId="0" borderId="37" xfId="43" applyNumberFormat="1" applyFont="1" applyFill="1" applyBorder="1" applyAlignment="1">
      <alignment horizontal="right" vertical="center"/>
    </xf>
    <xf numFmtId="3" fontId="25" fillId="0" borderId="38" xfId="43" applyNumberFormat="1" applyFont="1" applyFill="1" applyBorder="1" applyAlignment="1">
      <alignment horizontal="right" vertical="center"/>
    </xf>
    <xf numFmtId="0" fontId="23" fillId="0" borderId="28" xfId="43" applyFont="1" applyFill="1" applyBorder="1" applyAlignment="1">
      <alignment horizontal="center" vertical="center"/>
    </xf>
    <xf numFmtId="0" fontId="23" fillId="0" borderId="27" xfId="43" applyFont="1" applyFill="1" applyBorder="1" applyAlignment="1">
      <alignment horizontal="center" vertical="center"/>
    </xf>
    <xf numFmtId="0" fontId="23" fillId="0" borderId="39" xfId="43" applyFont="1" applyFill="1" applyBorder="1" applyAlignment="1">
      <alignment horizontal="left" vertical="center" indent="2"/>
    </xf>
    <xf numFmtId="3" fontId="28" fillId="0" borderId="26" xfId="43" applyNumberFormat="1" applyFont="1" applyFill="1" applyBorder="1" applyAlignment="1">
      <alignment horizontal="right" vertical="center"/>
    </xf>
    <xf numFmtId="3" fontId="28" fillId="0" borderId="27" xfId="43" applyNumberFormat="1" applyFont="1" applyFill="1" applyBorder="1" applyAlignment="1">
      <alignment horizontal="right" vertical="center"/>
    </xf>
    <xf numFmtId="3" fontId="28" fillId="0" borderId="29" xfId="43" applyNumberFormat="1" applyFont="1" applyFill="1" applyBorder="1" applyAlignment="1">
      <alignment horizontal="right" vertical="center"/>
    </xf>
    <xf numFmtId="3" fontId="28" fillId="0" borderId="40" xfId="43" applyNumberFormat="1" applyFont="1" applyFill="1" applyBorder="1" applyAlignment="1">
      <alignment horizontal="right" vertical="center"/>
    </xf>
    <xf numFmtId="3" fontId="25" fillId="0" borderId="29" xfId="43" applyNumberFormat="1" applyFont="1" applyFill="1" applyBorder="1" applyAlignment="1">
      <alignment horizontal="right" vertical="center"/>
    </xf>
    <xf numFmtId="3" fontId="25" fillId="0" borderId="40" xfId="43" applyNumberFormat="1" applyFont="1" applyFill="1" applyBorder="1" applyAlignment="1">
      <alignment horizontal="right" vertical="center"/>
    </xf>
    <xf numFmtId="0" fontId="23" fillId="0" borderId="39" xfId="43" applyFont="1" applyFill="1" applyBorder="1" applyAlignment="1">
      <alignment horizontal="center" vertical="center"/>
    </xf>
    <xf numFmtId="3" fontId="28" fillId="0" borderId="25" xfId="43" applyNumberFormat="1" applyFont="1" applyFill="1" applyBorder="1" applyAlignment="1">
      <alignment horizontal="right" vertical="center"/>
    </xf>
    <xf numFmtId="3" fontId="28" fillId="0" borderId="28" xfId="43" applyNumberFormat="1" applyFont="1" applyFill="1" applyBorder="1" applyAlignment="1">
      <alignment horizontal="right" vertical="center"/>
    </xf>
    <xf numFmtId="0" fontId="23" fillId="0" borderId="19" xfId="43" applyFont="1" applyFill="1" applyBorder="1" applyAlignment="1">
      <alignment horizontal="center" vertical="center"/>
    </xf>
    <xf numFmtId="0" fontId="23" fillId="0" borderId="19" xfId="43" applyFont="1" applyFill="1" applyBorder="1" applyAlignment="1">
      <alignment horizontal="left" vertical="center" indent="2"/>
    </xf>
    <xf numFmtId="3" fontId="28" fillId="0" borderId="41" xfId="43" applyNumberFormat="1" applyFont="1" applyFill="1" applyBorder="1" applyAlignment="1">
      <alignment horizontal="right" vertical="center"/>
    </xf>
    <xf numFmtId="3" fontId="28" fillId="0" borderId="42" xfId="43" applyNumberFormat="1" applyFont="1" applyFill="1" applyBorder="1" applyAlignment="1">
      <alignment horizontal="right" vertical="center"/>
    </xf>
    <xf numFmtId="3" fontId="28" fillId="0" borderId="43" xfId="43" applyNumberFormat="1" applyFont="1" applyFill="1" applyBorder="1" applyAlignment="1">
      <alignment horizontal="right" vertical="center"/>
    </xf>
    <xf numFmtId="3" fontId="28" fillId="0" borderId="44" xfId="43" applyNumberFormat="1" applyFont="1" applyFill="1" applyBorder="1" applyAlignment="1">
      <alignment horizontal="right" vertical="center"/>
    </xf>
    <xf numFmtId="0" fontId="27" fillId="0" borderId="0" xfId="42" applyFont="1" applyFill="1"/>
    <xf numFmtId="0" fontId="23" fillId="0" borderId="0" xfId="43" applyFont="1" applyFill="1" applyBorder="1" applyAlignment="1">
      <alignment horizontal="left" vertical="center" indent="2"/>
    </xf>
    <xf numFmtId="3" fontId="28" fillId="0" borderId="0" xfId="43" applyNumberFormat="1" applyFont="1" applyFill="1" applyBorder="1" applyAlignment="1">
      <alignment horizontal="right" vertical="center"/>
    </xf>
    <xf numFmtId="0" fontId="23" fillId="0" borderId="0" xfId="43" applyFont="1" applyFill="1" applyBorder="1" applyAlignment="1">
      <alignment horizontal="center" vertical="center"/>
    </xf>
    <xf numFmtId="3" fontId="29" fillId="0" borderId="0" xfId="43" applyNumberFormat="1" applyFont="1" applyFill="1" applyBorder="1" applyAlignment="1">
      <alignment horizontal="right" vertical="center"/>
    </xf>
    <xf numFmtId="0" fontId="32" fillId="0" borderId="0" xfId="42" applyFont="1" applyFill="1"/>
    <xf numFmtId="0" fontId="33" fillId="0" borderId="0" xfId="43" applyFont="1" applyFill="1" applyBorder="1" applyAlignment="1">
      <alignment horizontal="left" vertical="center" indent="2"/>
    </xf>
    <xf numFmtId="3" fontId="34" fillId="0" borderId="0" xfId="43" applyNumberFormat="1" applyFont="1" applyFill="1" applyBorder="1" applyAlignment="1">
      <alignment horizontal="right" vertical="center"/>
    </xf>
    <xf numFmtId="0" fontId="35" fillId="0" borderId="0" xfId="42" applyFont="1" applyFill="1"/>
    <xf numFmtId="0" fontId="25" fillId="0" borderId="0" xfId="42" applyFont="1" applyFill="1"/>
    <xf numFmtId="0" fontId="25" fillId="0" borderId="0" xfId="42" applyFont="1" applyFill="1" applyBorder="1" applyAlignment="1">
      <alignment vertical="top" wrapText="1"/>
    </xf>
    <xf numFmtId="166" fontId="30" fillId="0" borderId="0" xfId="42" applyNumberFormat="1" applyFont="1" applyFill="1"/>
    <xf numFmtId="0" fontId="31" fillId="0" borderId="0" xfId="43" applyFont="1" applyFill="1" applyAlignment="1">
      <alignment vertical="center"/>
    </xf>
    <xf numFmtId="0" fontId="26" fillId="0" borderId="39" xfId="43" applyFont="1" applyFill="1" applyBorder="1" applyAlignment="1">
      <alignment vertical="center"/>
    </xf>
    <xf numFmtId="0" fontId="26" fillId="0" borderId="24" xfId="43" applyFont="1" applyFill="1" applyBorder="1" applyAlignment="1">
      <alignment horizontal="left" vertical="center"/>
    </xf>
    <xf numFmtId="0" fontId="23" fillId="0" borderId="24" xfId="43" applyFont="1" applyFill="1" applyBorder="1" applyAlignment="1">
      <alignment horizontal="left" vertical="center" indent="2"/>
    </xf>
    <xf numFmtId="0" fontId="23" fillId="0" borderId="28" xfId="43" applyFont="1" applyFill="1" applyBorder="1" applyAlignment="1">
      <alignment vertical="center"/>
    </xf>
    <xf numFmtId="0" fontId="23" fillId="0" borderId="24" xfId="43" applyFont="1" applyFill="1" applyBorder="1" applyAlignment="1">
      <alignment horizontal="left" vertical="center"/>
    </xf>
    <xf numFmtId="0" fontId="23" fillId="0" borderId="39" xfId="43" applyFont="1" applyFill="1" applyBorder="1" applyAlignment="1">
      <alignment vertical="center"/>
    </xf>
    <xf numFmtId="0" fontId="26" fillId="0" borderId="39" xfId="43" applyFont="1" applyFill="1" applyBorder="1" applyAlignment="1">
      <alignment horizontal="left" vertical="center" indent="2"/>
    </xf>
    <xf numFmtId="0" fontId="23" fillId="0" borderId="45" xfId="43" applyFont="1" applyFill="1" applyBorder="1" applyAlignment="1">
      <alignment horizontal="left" vertical="center" indent="2"/>
    </xf>
    <xf numFmtId="0" fontId="20" fillId="33" borderId="46" xfId="43" applyFont="1" applyFill="1" applyBorder="1" applyAlignment="1">
      <alignment horizontal="left" vertical="center"/>
    </xf>
    <xf numFmtId="3" fontId="21" fillId="33" borderId="32" xfId="43" applyNumberFormat="1" applyFont="1" applyFill="1" applyBorder="1" applyAlignment="1">
      <alignment vertical="center"/>
    </xf>
    <xf numFmtId="3" fontId="21" fillId="33" borderId="33" xfId="43" applyNumberFormat="1" applyFont="1" applyFill="1" applyBorder="1" applyAlignment="1">
      <alignment vertical="center"/>
    </xf>
    <xf numFmtId="3" fontId="21" fillId="33" borderId="31" xfId="43" applyNumberFormat="1" applyFont="1" applyFill="1" applyBorder="1" applyAlignment="1">
      <alignment vertical="center"/>
    </xf>
    <xf numFmtId="3" fontId="21" fillId="33" borderId="34" xfId="43" applyNumberFormat="1" applyFont="1" applyFill="1" applyBorder="1" applyAlignment="1">
      <alignment vertical="center"/>
    </xf>
    <xf numFmtId="3" fontId="28" fillId="0" borderId="17" xfId="43" applyNumberFormat="1" applyFont="1" applyFill="1" applyBorder="1" applyAlignment="1">
      <alignment vertical="center"/>
    </xf>
    <xf numFmtId="3" fontId="28" fillId="0" borderId="36" xfId="43" applyNumberFormat="1" applyFont="1" applyFill="1" applyBorder="1" applyAlignment="1">
      <alignment vertical="center"/>
    </xf>
    <xf numFmtId="3" fontId="28" fillId="0" borderId="37" xfId="43" applyNumberFormat="1" applyFont="1" applyFill="1" applyBorder="1" applyAlignment="1">
      <alignment vertical="center"/>
    </xf>
    <xf numFmtId="3" fontId="28" fillId="0" borderId="38" xfId="43" applyNumberFormat="1" applyFont="1" applyFill="1" applyBorder="1" applyAlignment="1">
      <alignment vertical="center"/>
    </xf>
    <xf numFmtId="3" fontId="28" fillId="0" borderId="26" xfId="43" applyNumberFormat="1" applyFont="1" applyFill="1" applyBorder="1" applyAlignment="1">
      <alignment vertical="center"/>
    </xf>
    <xf numFmtId="3" fontId="28" fillId="0" borderId="27" xfId="43" applyNumberFormat="1" applyFont="1" applyFill="1" applyBorder="1" applyAlignment="1">
      <alignment vertical="center"/>
    </xf>
    <xf numFmtId="3" fontId="28" fillId="0" borderId="29" xfId="43" applyNumberFormat="1" applyFont="1" applyFill="1" applyBorder="1" applyAlignment="1">
      <alignment vertical="center"/>
    </xf>
    <xf numFmtId="3" fontId="28" fillId="0" borderId="40" xfId="43" applyNumberFormat="1" applyFont="1" applyFill="1" applyBorder="1" applyAlignment="1">
      <alignment vertical="center"/>
    </xf>
    <xf numFmtId="3" fontId="28" fillId="0" borderId="25" xfId="43" applyNumberFormat="1" applyFont="1" applyFill="1" applyBorder="1" applyAlignment="1">
      <alignment vertical="center"/>
    </xf>
    <xf numFmtId="3" fontId="28" fillId="0" borderId="28" xfId="43" applyNumberFormat="1" applyFont="1" applyFill="1" applyBorder="1" applyAlignment="1">
      <alignment vertical="center"/>
    </xf>
    <xf numFmtId="3" fontId="22" fillId="0" borderId="0" xfId="42" applyNumberFormat="1" applyFont="1" applyFill="1"/>
    <xf numFmtId="0" fontId="31" fillId="0" borderId="0" xfId="43" applyFont="1" applyFill="1" applyAlignment="1">
      <alignment horizontal="left" vertical="center" wrapText="1"/>
    </xf>
    <xf numFmtId="0" fontId="20" fillId="0" borderId="14" xfId="44" applyFont="1" applyFill="1" applyBorder="1" applyAlignment="1">
      <alignment horizontal="center" vertical="center"/>
    </xf>
    <xf numFmtId="0" fontId="21" fillId="0" borderId="38" xfId="44" applyFont="1" applyFill="1" applyBorder="1" applyAlignment="1">
      <alignment horizontal="center" vertical="center"/>
    </xf>
    <xf numFmtId="0" fontId="21" fillId="0" borderId="47" xfId="44" applyFont="1" applyFill="1" applyBorder="1" applyAlignment="1">
      <alignment horizontal="center" vertical="center"/>
    </xf>
    <xf numFmtId="3" fontId="21" fillId="33" borderId="48" xfId="43" applyNumberFormat="1" applyFont="1" applyFill="1" applyBorder="1" applyAlignment="1">
      <alignment horizontal="right" vertical="center"/>
    </xf>
    <xf numFmtId="3" fontId="27" fillId="33" borderId="48" xfId="43" applyNumberFormat="1" applyFont="1" applyFill="1" applyBorder="1" applyAlignment="1">
      <alignment horizontal="right" vertical="center"/>
    </xf>
    <xf numFmtId="0" fontId="23" fillId="0" borderId="49" xfId="43" applyFont="1" applyFill="1" applyBorder="1" applyAlignment="1">
      <alignment horizontal="center" vertical="center"/>
    </xf>
    <xf numFmtId="3" fontId="28" fillId="0" borderId="50" xfId="43" applyNumberFormat="1" applyFont="1" applyFill="1" applyBorder="1" applyAlignment="1">
      <alignment horizontal="right" vertical="center"/>
    </xf>
    <xf numFmtId="0" fontId="22" fillId="0" borderId="11" xfId="42" applyFont="1" applyFill="1" applyBorder="1"/>
    <xf numFmtId="0" fontId="25" fillId="0" borderId="0" xfId="42" applyFont="1" applyFill="1" applyBorder="1" applyAlignment="1">
      <alignment horizontal="left" vertical="top" wrapText="1"/>
    </xf>
    <xf numFmtId="3" fontId="21" fillId="33" borderId="48" xfId="43" applyNumberFormat="1" applyFont="1" applyFill="1" applyBorder="1" applyAlignment="1">
      <alignment vertical="center"/>
    </xf>
    <xf numFmtId="0" fontId="23" fillId="0" borderId="51" xfId="43" applyFont="1" applyFill="1" applyBorder="1" applyAlignment="1">
      <alignment horizontal="center" vertical="center"/>
    </xf>
  </cellXfs>
  <cellStyles count="45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 customBuiltin="1"/>
    <cellStyle name="Normálne 2" xfId="42"/>
    <cellStyle name="normálne_dane pre rozpocet 2006-2008_JUN2005_final" xfId="43"/>
    <cellStyle name="normálne_IFP_DANE_20081103" xfId="44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showGridLines="0" tabSelected="1" workbookViewId="0">
      <selection activeCell="Q6" sqref="Q6"/>
    </sheetView>
  </sheetViews>
  <sheetFormatPr defaultColWidth="9.5703125" defaultRowHeight="13.5" customHeight="1" x14ac:dyDescent="0.2"/>
  <cols>
    <col min="1" max="2" width="7.85546875" style="1" customWidth="1"/>
    <col min="3" max="3" width="57" style="1" customWidth="1"/>
    <col min="4" max="9" width="13.140625" style="2" customWidth="1"/>
    <col min="10" max="11" width="9.5703125" style="1"/>
    <col min="12" max="12" width="57.85546875" style="1" customWidth="1"/>
    <col min="13" max="21" width="9.5703125" style="1"/>
    <col min="22" max="22" width="44.28515625" style="1" bestFit="1" customWidth="1"/>
    <col min="23" max="16384" width="9.5703125" style="1"/>
  </cols>
  <sheetData>
    <row r="1" spans="1:28" ht="15.75" customHeight="1" x14ac:dyDescent="0.2">
      <c r="A1" s="3" t="s">
        <v>0</v>
      </c>
      <c r="B1" s="3"/>
      <c r="C1" s="3"/>
      <c r="D1" s="3"/>
      <c r="E1" s="3"/>
      <c r="F1" s="3"/>
      <c r="G1" s="3"/>
      <c r="H1" s="3"/>
      <c r="I1" s="3"/>
      <c r="K1" s="3" t="s">
        <v>1</v>
      </c>
      <c r="L1" s="3"/>
      <c r="M1" s="3"/>
      <c r="N1" s="3"/>
      <c r="O1" s="3"/>
      <c r="P1" s="3"/>
      <c r="Q1" s="3"/>
      <c r="R1" s="3"/>
      <c r="T1" s="3" t="s">
        <v>2</v>
      </c>
      <c r="U1" s="3"/>
      <c r="V1" s="3"/>
      <c r="W1" s="3"/>
      <c r="X1" s="3"/>
      <c r="Y1" s="3"/>
      <c r="Z1" s="3"/>
      <c r="AA1" s="3"/>
      <c r="AB1" s="3"/>
    </row>
    <row r="2" spans="1:28" ht="14.25" customHeight="1" thickBot="1" x14ac:dyDescent="0.3">
      <c r="C2" s="4"/>
      <c r="D2" s="5"/>
      <c r="E2" s="5"/>
      <c r="F2" s="5"/>
      <c r="G2" s="5"/>
      <c r="H2" s="5"/>
      <c r="I2" s="5"/>
      <c r="L2" s="4"/>
      <c r="M2" s="5"/>
      <c r="N2" s="5"/>
      <c r="O2" s="5"/>
      <c r="P2" s="5"/>
      <c r="Q2" s="5"/>
      <c r="R2" s="5"/>
      <c r="V2" s="4"/>
      <c r="W2" s="5"/>
      <c r="X2" s="5"/>
      <c r="Y2" s="5"/>
      <c r="Z2" s="5"/>
      <c r="AA2" s="5"/>
      <c r="AB2" s="5"/>
    </row>
    <row r="3" spans="1:28" ht="14.25" customHeight="1" x14ac:dyDescent="0.2">
      <c r="A3" s="6" t="s">
        <v>3</v>
      </c>
      <c r="B3" s="6" t="s">
        <v>4</v>
      </c>
      <c r="C3" s="8" t="s">
        <v>5</v>
      </c>
      <c r="D3" s="9" t="s">
        <v>6</v>
      </c>
      <c r="E3" s="10"/>
      <c r="F3" s="11" t="s">
        <v>7</v>
      </c>
      <c r="G3" s="10" t="s">
        <v>8</v>
      </c>
      <c r="H3" s="10"/>
      <c r="I3" s="12"/>
      <c r="K3" s="6" t="s">
        <v>3</v>
      </c>
      <c r="L3" s="8" t="s">
        <v>5</v>
      </c>
      <c r="M3" s="9" t="s">
        <v>6</v>
      </c>
      <c r="N3" s="10"/>
      <c r="O3" s="11" t="s">
        <v>7</v>
      </c>
      <c r="P3" s="10" t="s">
        <v>8</v>
      </c>
      <c r="Q3" s="10"/>
      <c r="R3" s="12"/>
      <c r="T3" s="6" t="s">
        <v>3</v>
      </c>
      <c r="U3" s="6" t="s">
        <v>4</v>
      </c>
      <c r="V3" s="8" t="s">
        <v>5</v>
      </c>
      <c r="W3" s="9" t="s">
        <v>6</v>
      </c>
      <c r="X3" s="10"/>
      <c r="Y3" s="11" t="s">
        <v>7</v>
      </c>
      <c r="Z3" s="10" t="s">
        <v>8</v>
      </c>
      <c r="AA3" s="10"/>
      <c r="AB3" s="12"/>
    </row>
    <row r="4" spans="1:28" ht="14.25" customHeight="1" thickBot="1" x14ac:dyDescent="0.25">
      <c r="A4" s="7"/>
      <c r="B4" s="7"/>
      <c r="C4" s="13"/>
      <c r="D4" s="14">
        <v>2020</v>
      </c>
      <c r="E4" s="15">
        <v>2021</v>
      </c>
      <c r="F4" s="16">
        <v>2022</v>
      </c>
      <c r="G4" s="17">
        <v>2023</v>
      </c>
      <c r="H4" s="17">
        <v>2024</v>
      </c>
      <c r="I4" s="15">
        <v>2025</v>
      </c>
      <c r="K4" s="7"/>
      <c r="L4" s="13"/>
      <c r="M4" s="14">
        <v>2020</v>
      </c>
      <c r="N4" s="15">
        <v>2021</v>
      </c>
      <c r="O4" s="16">
        <v>2022</v>
      </c>
      <c r="P4" s="17">
        <v>2023</v>
      </c>
      <c r="Q4" s="17">
        <v>2024</v>
      </c>
      <c r="R4" s="15">
        <v>2025</v>
      </c>
      <c r="T4" s="7"/>
      <c r="U4" s="7"/>
      <c r="V4" s="13"/>
      <c r="W4" s="14">
        <v>2020</v>
      </c>
      <c r="X4" s="15">
        <v>2021</v>
      </c>
      <c r="Y4" s="16">
        <v>2022</v>
      </c>
      <c r="Z4" s="17">
        <v>2023</v>
      </c>
      <c r="AA4" s="17">
        <v>2024</v>
      </c>
      <c r="AB4" s="15">
        <v>2025</v>
      </c>
    </row>
    <row r="5" spans="1:28" ht="14.25" customHeight="1" x14ac:dyDescent="0.2">
      <c r="A5" s="18" t="s">
        <v>9</v>
      </c>
      <c r="B5" s="18">
        <v>211003</v>
      </c>
      <c r="C5" s="19" t="s">
        <v>10</v>
      </c>
      <c r="D5" s="20">
        <f t="shared" ref="D5:I5" si="0">D6+D7+D8</f>
        <v>259565.29407999999</v>
      </c>
      <c r="E5" s="21">
        <f t="shared" si="0"/>
        <v>422214.82216586452</v>
      </c>
      <c r="F5" s="22">
        <f t="shared" si="0"/>
        <v>311945</v>
      </c>
      <c r="G5" s="23">
        <f t="shared" si="0"/>
        <v>314926</v>
      </c>
      <c r="H5" s="23">
        <f t="shared" si="0"/>
        <v>217494</v>
      </c>
      <c r="I5" s="21">
        <f t="shared" si="0"/>
        <v>274478</v>
      </c>
      <c r="K5" s="18" t="s">
        <v>9</v>
      </c>
      <c r="L5" s="19" t="s">
        <v>10</v>
      </c>
      <c r="M5" s="20">
        <f t="shared" ref="M5:M13" si="1">D5-W5</f>
        <v>0</v>
      </c>
      <c r="N5" s="21">
        <f t="shared" ref="N5:N13" si="2">E5-X5</f>
        <v>0</v>
      </c>
      <c r="O5" s="22">
        <f t="shared" ref="O5:O13" si="3">F5-Y5</f>
        <v>72443</v>
      </c>
      <c r="P5" s="23">
        <f t="shared" ref="P5:P13" si="4">G5-Z5</f>
        <v>10316</v>
      </c>
      <c r="Q5" s="23">
        <f t="shared" ref="Q5:Q13" si="5">H5-AA5</f>
        <v>-47362</v>
      </c>
      <c r="R5" s="21">
        <f t="shared" ref="R5:R13" si="6">I5-AB5</f>
        <v>-13160</v>
      </c>
      <c r="T5" s="18" t="s">
        <v>9</v>
      </c>
      <c r="U5" s="18">
        <v>211003</v>
      </c>
      <c r="V5" s="19" t="s">
        <v>10</v>
      </c>
      <c r="W5" s="20">
        <f t="shared" ref="W5:AB5" si="7">W6+W7+W8</f>
        <v>259565.29407999999</v>
      </c>
      <c r="X5" s="21">
        <f t="shared" si="7"/>
        <v>422214.82216586452</v>
      </c>
      <c r="Y5" s="22">
        <f t="shared" si="7"/>
        <v>239502</v>
      </c>
      <c r="Z5" s="23">
        <f t="shared" si="7"/>
        <v>304610</v>
      </c>
      <c r="AA5" s="23">
        <f t="shared" si="7"/>
        <v>264856</v>
      </c>
      <c r="AB5" s="21">
        <f t="shared" si="7"/>
        <v>287638</v>
      </c>
    </row>
    <row r="6" spans="1:28" ht="14.25" customHeight="1" x14ac:dyDescent="0.2">
      <c r="A6" s="18"/>
      <c r="B6" s="18"/>
      <c r="C6" s="24" t="s">
        <v>11</v>
      </c>
      <c r="D6" s="20">
        <v>254432.30395999999</v>
      </c>
      <c r="E6" s="21">
        <v>415588.82216586452</v>
      </c>
      <c r="F6" s="22">
        <v>303887</v>
      </c>
      <c r="G6" s="23">
        <v>306868</v>
      </c>
      <c r="H6" s="23">
        <v>209436</v>
      </c>
      <c r="I6" s="21">
        <v>266420</v>
      </c>
      <c r="K6" s="18"/>
      <c r="L6" s="24" t="s">
        <v>11</v>
      </c>
      <c r="M6" s="20">
        <f t="shared" si="1"/>
        <v>0</v>
      </c>
      <c r="N6" s="21">
        <f t="shared" si="2"/>
        <v>0</v>
      </c>
      <c r="O6" s="22">
        <f t="shared" si="3"/>
        <v>72443</v>
      </c>
      <c r="P6" s="23">
        <f t="shared" si="4"/>
        <v>10316</v>
      </c>
      <c r="Q6" s="23">
        <f t="shared" si="5"/>
        <v>-47362</v>
      </c>
      <c r="R6" s="21">
        <f t="shared" si="6"/>
        <v>-13160</v>
      </c>
      <c r="T6" s="18"/>
      <c r="U6" s="18"/>
      <c r="V6" s="24" t="s">
        <v>11</v>
      </c>
      <c r="W6" s="20">
        <v>254432.30395999999</v>
      </c>
      <c r="X6" s="21">
        <v>415588.82216586452</v>
      </c>
      <c r="Y6" s="22">
        <v>231444</v>
      </c>
      <c r="Z6" s="23">
        <v>296552</v>
      </c>
      <c r="AA6" s="23">
        <v>256798</v>
      </c>
      <c r="AB6" s="21">
        <v>279580</v>
      </c>
    </row>
    <row r="7" spans="1:28" ht="14.25" customHeight="1" x14ac:dyDescent="0.2">
      <c r="A7" s="18"/>
      <c r="B7" s="18"/>
      <c r="C7" s="24" t="s">
        <v>12</v>
      </c>
      <c r="D7" s="20">
        <v>3850.8714399999999</v>
      </c>
      <c r="E7" s="21">
        <v>6626</v>
      </c>
      <c r="F7" s="22">
        <v>8058</v>
      </c>
      <c r="G7" s="23">
        <v>8058</v>
      </c>
      <c r="H7" s="23">
        <v>8058</v>
      </c>
      <c r="I7" s="21">
        <v>8058</v>
      </c>
      <c r="K7" s="18"/>
      <c r="L7" s="24" t="s">
        <v>12</v>
      </c>
      <c r="M7" s="20">
        <f t="shared" si="1"/>
        <v>0</v>
      </c>
      <c r="N7" s="21">
        <f t="shared" si="2"/>
        <v>0</v>
      </c>
      <c r="O7" s="22">
        <f t="shared" si="3"/>
        <v>0</v>
      </c>
      <c r="P7" s="23">
        <f t="shared" si="4"/>
        <v>0</v>
      </c>
      <c r="Q7" s="23">
        <f t="shared" si="5"/>
        <v>0</v>
      </c>
      <c r="R7" s="21">
        <f t="shared" si="6"/>
        <v>0</v>
      </c>
      <c r="T7" s="18"/>
      <c r="U7" s="18"/>
      <c r="V7" s="24" t="s">
        <v>12</v>
      </c>
      <c r="W7" s="20">
        <v>3850.8714399999999</v>
      </c>
      <c r="X7" s="21">
        <v>6626</v>
      </c>
      <c r="Y7" s="22">
        <v>8058</v>
      </c>
      <c r="Z7" s="23">
        <v>8058</v>
      </c>
      <c r="AA7" s="23">
        <v>8058</v>
      </c>
      <c r="AB7" s="21">
        <v>8058</v>
      </c>
    </row>
    <row r="8" spans="1:28" ht="14.25" customHeight="1" x14ac:dyDescent="0.2">
      <c r="A8" s="18"/>
      <c r="B8" s="18"/>
      <c r="C8" s="24" t="s">
        <v>13</v>
      </c>
      <c r="D8" s="20">
        <v>1282.11868</v>
      </c>
      <c r="E8" s="21"/>
      <c r="F8" s="22"/>
      <c r="G8" s="23"/>
      <c r="H8" s="23"/>
      <c r="I8" s="21"/>
      <c r="K8" s="18"/>
      <c r="L8" s="24" t="s">
        <v>13</v>
      </c>
      <c r="M8" s="20">
        <f t="shared" si="1"/>
        <v>0</v>
      </c>
      <c r="N8" s="21">
        <f t="shared" si="2"/>
        <v>0</v>
      </c>
      <c r="O8" s="22">
        <f t="shared" si="3"/>
        <v>0</v>
      </c>
      <c r="P8" s="23">
        <f t="shared" si="4"/>
        <v>0</v>
      </c>
      <c r="Q8" s="23">
        <f t="shared" si="5"/>
        <v>0</v>
      </c>
      <c r="R8" s="21">
        <f t="shared" si="6"/>
        <v>0</v>
      </c>
      <c r="T8" s="18"/>
      <c r="U8" s="18"/>
      <c r="V8" s="24" t="s">
        <v>13</v>
      </c>
      <c r="W8" s="20">
        <v>1282.11868</v>
      </c>
      <c r="X8" s="21"/>
      <c r="Y8" s="22"/>
      <c r="Z8" s="23"/>
      <c r="AA8" s="23"/>
      <c r="AB8" s="21"/>
    </row>
    <row r="9" spans="1:28" ht="14.25" customHeight="1" x14ac:dyDescent="0.2">
      <c r="A9" s="18" t="s">
        <v>14</v>
      </c>
      <c r="B9" s="18"/>
      <c r="C9" s="25" t="s">
        <v>15</v>
      </c>
      <c r="D9" s="20">
        <v>293530</v>
      </c>
      <c r="E9" s="21">
        <v>305475</v>
      </c>
      <c r="F9" s="22">
        <v>327145</v>
      </c>
      <c r="G9" s="23">
        <v>330875</v>
      </c>
      <c r="H9" s="23">
        <v>340952</v>
      </c>
      <c r="I9" s="21">
        <v>352518</v>
      </c>
      <c r="K9" s="18" t="s">
        <v>14</v>
      </c>
      <c r="L9" s="25" t="s">
        <v>15</v>
      </c>
      <c r="M9" s="20">
        <f t="shared" si="1"/>
        <v>0</v>
      </c>
      <c r="N9" s="21">
        <f t="shared" si="2"/>
        <v>0</v>
      </c>
      <c r="O9" s="22">
        <f t="shared" si="3"/>
        <v>6639</v>
      </c>
      <c r="P9" s="23">
        <f t="shared" si="4"/>
        <v>193</v>
      </c>
      <c r="Q9" s="23">
        <f t="shared" si="5"/>
        <v>-3787</v>
      </c>
      <c r="R9" s="21">
        <f t="shared" si="6"/>
        <v>-738</v>
      </c>
      <c r="T9" s="18" t="s">
        <v>14</v>
      </c>
      <c r="U9" s="18"/>
      <c r="V9" s="25" t="s">
        <v>15</v>
      </c>
      <c r="W9" s="20">
        <v>293530</v>
      </c>
      <c r="X9" s="21">
        <v>305475</v>
      </c>
      <c r="Y9" s="22">
        <v>320506</v>
      </c>
      <c r="Z9" s="23">
        <v>330682</v>
      </c>
      <c r="AA9" s="23">
        <v>344739</v>
      </c>
      <c r="AB9" s="21">
        <v>353256</v>
      </c>
    </row>
    <row r="10" spans="1:28" ht="14.25" customHeight="1" x14ac:dyDescent="0.2">
      <c r="A10" s="18" t="s">
        <v>16</v>
      </c>
      <c r="B10" s="18">
        <v>229006</v>
      </c>
      <c r="C10" s="19" t="s">
        <v>17</v>
      </c>
      <c r="D10" s="20">
        <v>245671</v>
      </c>
      <c r="E10" s="21">
        <v>242825</v>
      </c>
      <c r="F10" s="22">
        <v>275889</v>
      </c>
      <c r="G10" s="23">
        <v>329953</v>
      </c>
      <c r="H10" s="23">
        <v>292828</v>
      </c>
      <c r="I10" s="21">
        <v>286978</v>
      </c>
      <c r="K10" s="18" t="s">
        <v>16</v>
      </c>
      <c r="L10" s="19" t="s">
        <v>17</v>
      </c>
      <c r="M10" s="20">
        <f t="shared" si="1"/>
        <v>103498</v>
      </c>
      <c r="N10" s="21">
        <f t="shared" si="2"/>
        <v>57155</v>
      </c>
      <c r="O10" s="22">
        <f t="shared" si="3"/>
        <v>49530</v>
      </c>
      <c r="P10" s="23">
        <f t="shared" si="4"/>
        <v>44833</v>
      </c>
      <c r="Q10" s="23">
        <f t="shared" si="5"/>
        <v>-32640</v>
      </c>
      <c r="R10" s="21">
        <f t="shared" si="6"/>
        <v>-64338</v>
      </c>
      <c r="T10" s="18" t="s">
        <v>16</v>
      </c>
      <c r="U10" s="18">
        <v>229006</v>
      </c>
      <c r="V10" s="19" t="s">
        <v>17</v>
      </c>
      <c r="W10" s="20">
        <v>142173</v>
      </c>
      <c r="X10" s="21">
        <v>185670</v>
      </c>
      <c r="Y10" s="22">
        <v>226359</v>
      </c>
      <c r="Z10" s="23">
        <v>285120</v>
      </c>
      <c r="AA10" s="23">
        <v>325468</v>
      </c>
      <c r="AB10" s="21">
        <v>351316</v>
      </c>
    </row>
    <row r="11" spans="1:28" ht="14.25" customHeight="1" x14ac:dyDescent="0.2">
      <c r="A11" s="26" t="s">
        <v>18</v>
      </c>
      <c r="B11" s="26">
        <v>292008</v>
      </c>
      <c r="C11" s="27" t="s">
        <v>19</v>
      </c>
      <c r="D11" s="20">
        <f t="shared" ref="D11:I11" si="8">D12+D13</f>
        <v>231195.59011000002</v>
      </c>
      <c r="E11" s="21">
        <f t="shared" si="8"/>
        <v>233004.93831999999</v>
      </c>
      <c r="F11" s="22">
        <f t="shared" si="8"/>
        <v>260122</v>
      </c>
      <c r="G11" s="23">
        <f t="shared" si="8"/>
        <v>265445</v>
      </c>
      <c r="H11" s="23">
        <f t="shared" si="8"/>
        <v>281905</v>
      </c>
      <c r="I11" s="21">
        <f t="shared" si="8"/>
        <v>301367</v>
      </c>
      <c r="K11" s="26" t="s">
        <v>18</v>
      </c>
      <c r="L11" s="27" t="s">
        <v>19</v>
      </c>
      <c r="M11" s="20">
        <f t="shared" si="1"/>
        <v>0</v>
      </c>
      <c r="N11" s="21">
        <f t="shared" si="2"/>
        <v>0</v>
      </c>
      <c r="O11" s="22">
        <f t="shared" si="3"/>
        <v>6151</v>
      </c>
      <c r="P11" s="23">
        <f t="shared" si="4"/>
        <v>-7517</v>
      </c>
      <c r="Q11" s="23">
        <f t="shared" si="5"/>
        <v>-22434</v>
      </c>
      <c r="R11" s="21">
        <f t="shared" si="6"/>
        <v>-28304</v>
      </c>
      <c r="T11" s="26" t="s">
        <v>18</v>
      </c>
      <c r="U11" s="26">
        <v>292008</v>
      </c>
      <c r="V11" s="27" t="s">
        <v>19</v>
      </c>
      <c r="W11" s="20">
        <f t="shared" ref="W11:AB11" si="9">W12+W13</f>
        <v>231195.59011000002</v>
      </c>
      <c r="X11" s="21">
        <f t="shared" si="9"/>
        <v>233004.93831999999</v>
      </c>
      <c r="Y11" s="22">
        <f t="shared" si="9"/>
        <v>253971</v>
      </c>
      <c r="Z11" s="23">
        <f t="shared" si="9"/>
        <v>272962</v>
      </c>
      <c r="AA11" s="23">
        <f t="shared" si="9"/>
        <v>304339</v>
      </c>
      <c r="AB11" s="21">
        <f t="shared" si="9"/>
        <v>329671</v>
      </c>
    </row>
    <row r="12" spans="1:28" ht="14.25" customHeight="1" x14ac:dyDescent="0.2">
      <c r="A12" s="18"/>
      <c r="B12" s="18"/>
      <c r="C12" s="24" t="s">
        <v>11</v>
      </c>
      <c r="D12" s="20">
        <v>212589.60672000001</v>
      </c>
      <c r="E12" s="21">
        <v>220131.26931999999</v>
      </c>
      <c r="F12" s="22">
        <v>248601</v>
      </c>
      <c r="G12" s="23">
        <v>253478</v>
      </c>
      <c r="H12" s="23">
        <v>269891</v>
      </c>
      <c r="I12" s="21">
        <v>289846</v>
      </c>
      <c r="K12" s="18"/>
      <c r="L12" s="24" t="s">
        <v>11</v>
      </c>
      <c r="M12" s="20">
        <f t="shared" si="1"/>
        <v>0</v>
      </c>
      <c r="N12" s="21">
        <f t="shared" si="2"/>
        <v>0</v>
      </c>
      <c r="O12" s="22">
        <f t="shared" si="3"/>
        <v>11245</v>
      </c>
      <c r="P12" s="23">
        <f t="shared" si="4"/>
        <v>-1627</v>
      </c>
      <c r="Q12" s="23">
        <f t="shared" si="5"/>
        <v>-14538</v>
      </c>
      <c r="R12" s="21">
        <f t="shared" si="6"/>
        <v>-18258</v>
      </c>
      <c r="T12" s="18"/>
      <c r="U12" s="18"/>
      <c r="V12" s="24" t="s">
        <v>11</v>
      </c>
      <c r="W12" s="20">
        <v>212589.60672000001</v>
      </c>
      <c r="X12" s="21">
        <v>220131.26931999999</v>
      </c>
      <c r="Y12" s="22">
        <v>237356</v>
      </c>
      <c r="Z12" s="23">
        <v>255105</v>
      </c>
      <c r="AA12" s="23">
        <v>284429</v>
      </c>
      <c r="AB12" s="21">
        <v>308104</v>
      </c>
    </row>
    <row r="13" spans="1:28" ht="14.25" customHeight="1" thickBot="1" x14ac:dyDescent="0.25">
      <c r="A13" s="18"/>
      <c r="B13" s="18"/>
      <c r="C13" s="24" t="s">
        <v>12</v>
      </c>
      <c r="D13" s="20">
        <v>18605.983390000001</v>
      </c>
      <c r="E13" s="21">
        <v>12873.669</v>
      </c>
      <c r="F13" s="22">
        <v>11521</v>
      </c>
      <c r="G13" s="23">
        <v>11967</v>
      </c>
      <c r="H13" s="23">
        <v>12014</v>
      </c>
      <c r="I13" s="21">
        <v>11521</v>
      </c>
      <c r="K13" s="18"/>
      <c r="L13" s="24" t="s">
        <v>12</v>
      </c>
      <c r="M13" s="20">
        <f t="shared" si="1"/>
        <v>0</v>
      </c>
      <c r="N13" s="21">
        <f t="shared" si="2"/>
        <v>0</v>
      </c>
      <c r="O13" s="22">
        <f t="shared" si="3"/>
        <v>-5094</v>
      </c>
      <c r="P13" s="23">
        <f t="shared" si="4"/>
        <v>-5890</v>
      </c>
      <c r="Q13" s="23">
        <f t="shared" si="5"/>
        <v>-7896</v>
      </c>
      <c r="R13" s="21">
        <f t="shared" si="6"/>
        <v>-10046</v>
      </c>
      <c r="T13" s="18"/>
      <c r="U13" s="18"/>
      <c r="V13" s="24" t="s">
        <v>12</v>
      </c>
      <c r="W13" s="20">
        <v>18605.983390000001</v>
      </c>
      <c r="X13" s="21">
        <v>12873.669</v>
      </c>
      <c r="Y13" s="22">
        <v>16615</v>
      </c>
      <c r="Z13" s="23">
        <v>17857</v>
      </c>
      <c r="AA13" s="23">
        <v>19910</v>
      </c>
      <c r="AB13" s="21">
        <v>21567</v>
      </c>
    </row>
    <row r="14" spans="1:28" ht="14.25" customHeight="1" thickBot="1" x14ac:dyDescent="0.25">
      <c r="A14" s="28"/>
      <c r="B14" s="29"/>
      <c r="C14" s="30" t="s">
        <v>20</v>
      </c>
      <c r="D14" s="31">
        <f t="shared" ref="D14:I14" si="10">D5+D9+D10+D11</f>
        <v>1029961.88419</v>
      </c>
      <c r="E14" s="32">
        <f t="shared" si="10"/>
        <v>1203519.7604858645</v>
      </c>
      <c r="F14" s="33">
        <f t="shared" si="10"/>
        <v>1175101</v>
      </c>
      <c r="G14" s="34">
        <f t="shared" si="10"/>
        <v>1241199</v>
      </c>
      <c r="H14" s="34">
        <f t="shared" si="10"/>
        <v>1133179</v>
      </c>
      <c r="I14" s="32">
        <f t="shared" si="10"/>
        <v>1215341</v>
      </c>
      <c r="K14" s="28"/>
      <c r="L14" s="30" t="s">
        <v>20</v>
      </c>
      <c r="M14" s="35">
        <f t="shared" ref="M14:R14" si="11">M5+M9+M10+M11</f>
        <v>103498</v>
      </c>
      <c r="N14" s="36">
        <f t="shared" si="11"/>
        <v>57155</v>
      </c>
      <c r="O14" s="37">
        <f t="shared" si="11"/>
        <v>134763</v>
      </c>
      <c r="P14" s="38">
        <f t="shared" si="11"/>
        <v>47825</v>
      </c>
      <c r="Q14" s="38">
        <f t="shared" si="11"/>
        <v>-106223</v>
      </c>
      <c r="R14" s="36">
        <f t="shared" si="11"/>
        <v>-106540</v>
      </c>
      <c r="T14" s="28"/>
      <c r="U14" s="29"/>
      <c r="V14" s="30" t="s">
        <v>20</v>
      </c>
      <c r="W14" s="31">
        <f t="shared" ref="W14:AB14" si="12">W5+W9+W10+W11</f>
        <v>926463.88419000001</v>
      </c>
      <c r="X14" s="32">
        <f t="shared" si="12"/>
        <v>1146364.7604858645</v>
      </c>
      <c r="Y14" s="33">
        <f t="shared" si="12"/>
        <v>1040338</v>
      </c>
      <c r="Z14" s="34">
        <f t="shared" si="12"/>
        <v>1193374</v>
      </c>
      <c r="AA14" s="34">
        <f t="shared" si="12"/>
        <v>1239402</v>
      </c>
      <c r="AB14" s="32">
        <f t="shared" si="12"/>
        <v>1321881</v>
      </c>
    </row>
    <row r="15" spans="1:28" ht="14.25" customHeight="1" x14ac:dyDescent="0.2">
      <c r="A15" s="39"/>
      <c r="B15" s="40"/>
      <c r="C15" s="41" t="s">
        <v>21</v>
      </c>
      <c r="D15" s="42">
        <f t="shared" ref="D15:I16" si="13">D6+D12</f>
        <v>467021.91067999997</v>
      </c>
      <c r="E15" s="43">
        <f t="shared" si="13"/>
        <v>635720.09148586448</v>
      </c>
      <c r="F15" s="44">
        <f t="shared" si="13"/>
        <v>552488</v>
      </c>
      <c r="G15" s="45">
        <f t="shared" si="13"/>
        <v>560346</v>
      </c>
      <c r="H15" s="45">
        <f t="shared" si="13"/>
        <v>479327</v>
      </c>
      <c r="I15" s="43">
        <f t="shared" si="13"/>
        <v>556266</v>
      </c>
      <c r="K15" s="39"/>
      <c r="L15" s="41" t="s">
        <v>21</v>
      </c>
      <c r="M15" s="46">
        <f t="shared" ref="M15:R16" si="14">M6+M12</f>
        <v>0</v>
      </c>
      <c r="N15" s="47">
        <f t="shared" si="14"/>
        <v>0</v>
      </c>
      <c r="O15" s="48">
        <f t="shared" si="14"/>
        <v>83688</v>
      </c>
      <c r="P15" s="49">
        <f t="shared" si="14"/>
        <v>8689</v>
      </c>
      <c r="Q15" s="49">
        <f t="shared" si="14"/>
        <v>-61900</v>
      </c>
      <c r="R15" s="47">
        <f t="shared" si="14"/>
        <v>-31418</v>
      </c>
      <c r="T15" s="39"/>
      <c r="U15" s="40"/>
      <c r="V15" s="41" t="s">
        <v>21</v>
      </c>
      <c r="W15" s="42">
        <f t="shared" ref="W15:AB16" si="15">W6+W12</f>
        <v>467021.91067999997</v>
      </c>
      <c r="X15" s="43">
        <f t="shared" si="15"/>
        <v>635720.09148586448</v>
      </c>
      <c r="Y15" s="44">
        <f t="shared" si="15"/>
        <v>468800</v>
      </c>
      <c r="Z15" s="45">
        <f t="shared" si="15"/>
        <v>551657</v>
      </c>
      <c r="AA15" s="45">
        <f t="shared" si="15"/>
        <v>541227</v>
      </c>
      <c r="AB15" s="43">
        <f t="shared" si="15"/>
        <v>587684</v>
      </c>
    </row>
    <row r="16" spans="1:28" ht="14.25" customHeight="1" x14ac:dyDescent="0.2">
      <c r="A16" s="50"/>
      <c r="B16" s="51"/>
      <c r="C16" s="52" t="s">
        <v>22</v>
      </c>
      <c r="D16" s="53">
        <f t="shared" si="13"/>
        <v>22456.85483</v>
      </c>
      <c r="E16" s="54">
        <f t="shared" si="13"/>
        <v>19499.669000000002</v>
      </c>
      <c r="F16" s="55">
        <f t="shared" si="13"/>
        <v>19579</v>
      </c>
      <c r="G16" s="56">
        <f t="shared" si="13"/>
        <v>20025</v>
      </c>
      <c r="H16" s="56">
        <f t="shared" si="13"/>
        <v>20072</v>
      </c>
      <c r="I16" s="54">
        <f t="shared" si="13"/>
        <v>19579</v>
      </c>
      <c r="K16" s="50"/>
      <c r="L16" s="52" t="s">
        <v>22</v>
      </c>
      <c r="M16" s="20">
        <f t="shared" si="14"/>
        <v>0</v>
      </c>
      <c r="N16" s="21">
        <f t="shared" si="14"/>
        <v>0</v>
      </c>
      <c r="O16" s="57">
        <f t="shared" si="14"/>
        <v>-5094</v>
      </c>
      <c r="P16" s="58">
        <f t="shared" si="14"/>
        <v>-5890</v>
      </c>
      <c r="Q16" s="58">
        <f t="shared" si="14"/>
        <v>-7896</v>
      </c>
      <c r="R16" s="21">
        <f t="shared" si="14"/>
        <v>-10046</v>
      </c>
      <c r="T16" s="50"/>
      <c r="U16" s="51"/>
      <c r="V16" s="52" t="s">
        <v>22</v>
      </c>
      <c r="W16" s="53">
        <f t="shared" si="15"/>
        <v>22456.85483</v>
      </c>
      <c r="X16" s="54">
        <f t="shared" si="15"/>
        <v>19499.669000000002</v>
      </c>
      <c r="Y16" s="55">
        <f t="shared" si="15"/>
        <v>24673</v>
      </c>
      <c r="Z16" s="56">
        <f t="shared" si="15"/>
        <v>25915</v>
      </c>
      <c r="AA16" s="56">
        <f t="shared" si="15"/>
        <v>27968</v>
      </c>
      <c r="AB16" s="54">
        <f t="shared" si="15"/>
        <v>29625</v>
      </c>
    </row>
    <row r="17" spans="1:28" ht="14.25" customHeight="1" x14ac:dyDescent="0.2">
      <c r="A17" s="50"/>
      <c r="B17" s="51"/>
      <c r="C17" s="52" t="s">
        <v>23</v>
      </c>
      <c r="D17" s="53">
        <f t="shared" ref="D17:I17" si="16">D10</f>
        <v>245671</v>
      </c>
      <c r="E17" s="54">
        <f t="shared" si="16"/>
        <v>242825</v>
      </c>
      <c r="F17" s="55">
        <f t="shared" si="16"/>
        <v>275889</v>
      </c>
      <c r="G17" s="56">
        <f t="shared" si="16"/>
        <v>329953</v>
      </c>
      <c r="H17" s="56">
        <f t="shared" si="16"/>
        <v>292828</v>
      </c>
      <c r="I17" s="54">
        <f t="shared" si="16"/>
        <v>286978</v>
      </c>
      <c r="K17" s="50"/>
      <c r="L17" s="52" t="s">
        <v>23</v>
      </c>
      <c r="M17" s="20">
        <f t="shared" ref="M17:R17" si="17">M10</f>
        <v>103498</v>
      </c>
      <c r="N17" s="21">
        <f t="shared" si="17"/>
        <v>57155</v>
      </c>
      <c r="O17" s="57">
        <f t="shared" si="17"/>
        <v>49530</v>
      </c>
      <c r="P17" s="58">
        <f t="shared" si="17"/>
        <v>44833</v>
      </c>
      <c r="Q17" s="58">
        <f t="shared" si="17"/>
        <v>-32640</v>
      </c>
      <c r="R17" s="21">
        <f t="shared" si="17"/>
        <v>-64338</v>
      </c>
      <c r="T17" s="50"/>
      <c r="U17" s="51"/>
      <c r="V17" s="52" t="s">
        <v>23</v>
      </c>
      <c r="W17" s="53">
        <f t="shared" ref="W17:AB17" si="18">W10</f>
        <v>142173</v>
      </c>
      <c r="X17" s="54">
        <f t="shared" si="18"/>
        <v>185670</v>
      </c>
      <c r="Y17" s="55">
        <f t="shared" si="18"/>
        <v>226359</v>
      </c>
      <c r="Z17" s="56">
        <f t="shared" si="18"/>
        <v>285120</v>
      </c>
      <c r="AA17" s="56">
        <f t="shared" si="18"/>
        <v>325468</v>
      </c>
      <c r="AB17" s="54">
        <f t="shared" si="18"/>
        <v>351316</v>
      </c>
    </row>
    <row r="18" spans="1:28" ht="14.25" customHeight="1" x14ac:dyDescent="0.2">
      <c r="A18" s="59"/>
      <c r="B18" s="59"/>
      <c r="C18" s="52" t="s">
        <v>24</v>
      </c>
      <c r="D18" s="53">
        <f t="shared" ref="D18:I18" si="19">D9</f>
        <v>293530</v>
      </c>
      <c r="E18" s="54">
        <f t="shared" si="19"/>
        <v>305475</v>
      </c>
      <c r="F18" s="60">
        <f t="shared" si="19"/>
        <v>327145</v>
      </c>
      <c r="G18" s="61">
        <f t="shared" si="19"/>
        <v>330875</v>
      </c>
      <c r="H18" s="61">
        <f t="shared" si="19"/>
        <v>340952</v>
      </c>
      <c r="I18" s="54">
        <f t="shared" si="19"/>
        <v>352518</v>
      </c>
      <c r="K18" s="59"/>
      <c r="L18" s="52" t="s">
        <v>24</v>
      </c>
      <c r="M18" s="20">
        <f t="shared" ref="M18:R18" si="20">M9</f>
        <v>0</v>
      </c>
      <c r="N18" s="21">
        <f t="shared" si="20"/>
        <v>0</v>
      </c>
      <c r="O18" s="22">
        <f t="shared" si="20"/>
        <v>6639</v>
      </c>
      <c r="P18" s="23">
        <f t="shared" si="20"/>
        <v>193</v>
      </c>
      <c r="Q18" s="23">
        <f t="shared" si="20"/>
        <v>-3787</v>
      </c>
      <c r="R18" s="21">
        <f t="shared" si="20"/>
        <v>-738</v>
      </c>
      <c r="T18" s="59"/>
      <c r="U18" s="59"/>
      <c r="V18" s="52" t="s">
        <v>24</v>
      </c>
      <c r="W18" s="53">
        <f t="shared" ref="W18:AB18" si="21">W9</f>
        <v>293530</v>
      </c>
      <c r="X18" s="54">
        <f t="shared" si="21"/>
        <v>305475</v>
      </c>
      <c r="Y18" s="60">
        <f t="shared" si="21"/>
        <v>320506</v>
      </c>
      <c r="Z18" s="61">
        <f t="shared" si="21"/>
        <v>330682</v>
      </c>
      <c r="AA18" s="61">
        <f t="shared" si="21"/>
        <v>344739</v>
      </c>
      <c r="AB18" s="54">
        <f t="shared" si="21"/>
        <v>353256</v>
      </c>
    </row>
    <row r="19" spans="1:28" ht="14.25" customHeight="1" thickBot="1" x14ac:dyDescent="0.25">
      <c r="A19" s="62"/>
      <c r="B19" s="62"/>
      <c r="C19" s="63" t="s">
        <v>13</v>
      </c>
      <c r="D19" s="64">
        <f t="shared" ref="D19:I19" si="22">+D8</f>
        <v>1282.11868</v>
      </c>
      <c r="E19" s="65">
        <f t="shared" si="22"/>
        <v>0</v>
      </c>
      <c r="F19" s="66">
        <f t="shared" si="22"/>
        <v>0</v>
      </c>
      <c r="G19" s="67">
        <f t="shared" si="22"/>
        <v>0</v>
      </c>
      <c r="H19" s="67">
        <f t="shared" si="22"/>
        <v>0</v>
      </c>
      <c r="I19" s="65">
        <f t="shared" si="22"/>
        <v>0</v>
      </c>
      <c r="K19" s="62"/>
      <c r="L19" s="63" t="s">
        <v>13</v>
      </c>
      <c r="M19" s="64">
        <f t="shared" ref="M19:R19" si="23">+M8</f>
        <v>0</v>
      </c>
      <c r="N19" s="65">
        <f t="shared" si="23"/>
        <v>0</v>
      </c>
      <c r="O19" s="66">
        <f t="shared" si="23"/>
        <v>0</v>
      </c>
      <c r="P19" s="67">
        <f t="shared" si="23"/>
        <v>0</v>
      </c>
      <c r="Q19" s="67">
        <f t="shared" si="23"/>
        <v>0</v>
      </c>
      <c r="R19" s="65">
        <f t="shared" si="23"/>
        <v>0</v>
      </c>
      <c r="T19" s="62"/>
      <c r="U19" s="62"/>
      <c r="V19" s="63" t="s">
        <v>13</v>
      </c>
      <c r="W19" s="64">
        <f t="shared" ref="W19:AB19" si="24">+W8</f>
        <v>1282.11868</v>
      </c>
      <c r="X19" s="65">
        <f t="shared" si="24"/>
        <v>0</v>
      </c>
      <c r="Y19" s="66">
        <f t="shared" si="24"/>
        <v>0</v>
      </c>
      <c r="Z19" s="67">
        <f t="shared" si="24"/>
        <v>0</v>
      </c>
      <c r="AA19" s="67">
        <f t="shared" si="24"/>
        <v>0</v>
      </c>
      <c r="AB19" s="65">
        <f t="shared" si="24"/>
        <v>0</v>
      </c>
    </row>
    <row r="20" spans="1:28" ht="14.25" customHeight="1" x14ac:dyDescent="0.25">
      <c r="A20" s="68" t="s">
        <v>25</v>
      </c>
      <c r="B20" s="68"/>
      <c r="C20" s="69"/>
      <c r="D20" s="70"/>
      <c r="E20" s="70"/>
      <c r="F20" s="70"/>
      <c r="G20" s="70"/>
      <c r="H20" s="70"/>
      <c r="I20" s="70"/>
      <c r="K20" s="71"/>
      <c r="L20" s="69"/>
      <c r="M20" s="70"/>
      <c r="N20" s="70"/>
      <c r="O20" s="70"/>
      <c r="P20" s="70"/>
      <c r="Q20" s="70"/>
      <c r="R20" s="70"/>
    </row>
    <row r="21" spans="1:28" ht="14.25" customHeight="1" x14ac:dyDescent="0.25">
      <c r="A21" s="68" t="s">
        <v>26</v>
      </c>
      <c r="B21" s="68"/>
      <c r="C21" s="69"/>
      <c r="D21" s="70"/>
      <c r="E21" s="70"/>
      <c r="F21" s="70"/>
      <c r="G21" s="70"/>
      <c r="H21" s="70"/>
      <c r="I21" s="70"/>
      <c r="K21" s="71"/>
      <c r="L21" s="69"/>
      <c r="M21" s="70"/>
      <c r="N21" s="70"/>
      <c r="O21" s="72"/>
      <c r="P21" s="72"/>
      <c r="Q21" s="72"/>
      <c r="R21" s="72"/>
    </row>
    <row r="22" spans="1:28" ht="14.25" customHeight="1" x14ac:dyDescent="0.25">
      <c r="A22" s="73" t="s">
        <v>27</v>
      </c>
      <c r="B22" s="73"/>
      <c r="C22" s="74"/>
      <c r="D22" s="75"/>
      <c r="E22" s="75"/>
      <c r="F22" s="75"/>
      <c r="G22" s="75"/>
      <c r="H22" s="75"/>
      <c r="I22" s="75"/>
      <c r="J22" s="76"/>
      <c r="K22" s="71"/>
      <c r="L22" s="69"/>
      <c r="M22" s="70"/>
      <c r="N22" s="70"/>
      <c r="O22" s="70"/>
      <c r="P22" s="70"/>
      <c r="Q22" s="70"/>
      <c r="R22" s="70"/>
    </row>
    <row r="23" spans="1:28" ht="14.25" customHeight="1" x14ac:dyDescent="0.25">
      <c r="A23" s="73" t="s">
        <v>28</v>
      </c>
      <c r="B23" s="73"/>
      <c r="C23" s="74"/>
      <c r="D23" s="75"/>
      <c r="E23" s="75"/>
      <c r="F23" s="75"/>
      <c r="G23" s="75"/>
      <c r="H23" s="75"/>
      <c r="I23" s="75"/>
      <c r="J23" s="76"/>
      <c r="K23" s="71"/>
      <c r="L23" s="69"/>
      <c r="M23" s="70"/>
      <c r="N23" s="70"/>
      <c r="O23" s="70"/>
      <c r="P23" s="70"/>
      <c r="Q23" s="70"/>
      <c r="R23" s="70"/>
    </row>
    <row r="24" spans="1:28" ht="14.25" customHeight="1" x14ac:dyDescent="0.25">
      <c r="A24" s="68" t="s">
        <v>29</v>
      </c>
      <c r="B24" s="68"/>
      <c r="C24" s="69"/>
      <c r="D24" s="70"/>
      <c r="E24" s="70"/>
      <c r="F24" s="70"/>
      <c r="G24" s="70"/>
      <c r="H24" s="70"/>
      <c r="I24" s="70"/>
      <c r="K24" s="71"/>
      <c r="L24" s="69"/>
      <c r="M24" s="70"/>
      <c r="N24" s="70"/>
      <c r="O24" s="70"/>
      <c r="P24" s="70"/>
      <c r="Q24" s="70"/>
      <c r="R24" s="70"/>
    </row>
    <row r="25" spans="1:28" ht="14.25" customHeight="1" x14ac:dyDescent="0.25">
      <c r="A25" s="77" t="s">
        <v>30</v>
      </c>
      <c r="B25" s="77"/>
      <c r="C25" s="69"/>
      <c r="D25" s="70"/>
      <c r="E25" s="70"/>
      <c r="F25" s="70"/>
      <c r="G25" s="70"/>
      <c r="H25" s="70"/>
      <c r="I25" s="70"/>
      <c r="K25" s="71"/>
      <c r="L25" s="69"/>
      <c r="M25" s="70"/>
      <c r="N25" s="70"/>
      <c r="O25" s="70"/>
      <c r="P25" s="70"/>
      <c r="Q25" s="70"/>
      <c r="R25" s="70"/>
    </row>
    <row r="26" spans="1:28" ht="14.25" customHeight="1" x14ac:dyDescent="0.25">
      <c r="A26" s="68" t="s">
        <v>31</v>
      </c>
      <c r="B26" s="68"/>
      <c r="C26" s="69"/>
      <c r="D26" s="70"/>
      <c r="E26" s="70"/>
      <c r="F26" s="70"/>
      <c r="G26" s="70"/>
      <c r="H26" s="70"/>
      <c r="I26" s="70"/>
      <c r="K26" s="71"/>
      <c r="L26" s="69"/>
      <c r="M26" s="70"/>
      <c r="N26" s="70"/>
      <c r="O26" s="70"/>
      <c r="P26" s="70"/>
      <c r="Q26" s="70"/>
      <c r="R26" s="70"/>
    </row>
    <row r="27" spans="1:28" ht="14.25" customHeight="1" x14ac:dyDescent="0.25">
      <c r="A27" s="77" t="s">
        <v>32</v>
      </c>
      <c r="B27" s="77"/>
      <c r="C27" s="69"/>
      <c r="D27" s="70"/>
      <c r="E27" s="70"/>
      <c r="F27" s="70"/>
      <c r="G27" s="70"/>
      <c r="H27" s="70"/>
      <c r="I27" s="70"/>
      <c r="K27" s="71"/>
      <c r="L27" s="69"/>
      <c r="M27" s="70"/>
      <c r="N27" s="70"/>
      <c r="O27" s="70"/>
      <c r="P27" s="70"/>
      <c r="Q27" s="70"/>
      <c r="R27" s="70"/>
    </row>
    <row r="28" spans="1:28" ht="14.25" customHeight="1" x14ac:dyDescent="0.25">
      <c r="A28" s="77" t="s">
        <v>33</v>
      </c>
      <c r="B28" s="77"/>
      <c r="C28" s="69"/>
      <c r="D28" s="70"/>
      <c r="E28" s="70"/>
      <c r="F28" s="70"/>
      <c r="G28" s="70"/>
      <c r="H28" s="70"/>
      <c r="I28" s="70"/>
      <c r="K28" s="71"/>
      <c r="L28" s="69"/>
      <c r="M28" s="70"/>
      <c r="N28" s="70"/>
      <c r="O28" s="70"/>
      <c r="P28" s="70"/>
      <c r="Q28" s="70"/>
      <c r="R28" s="70"/>
    </row>
    <row r="29" spans="1:28" ht="14.25" customHeight="1" x14ac:dyDescent="0.25">
      <c r="A29" s="68" t="s">
        <v>34</v>
      </c>
      <c r="B29" s="68"/>
      <c r="C29" s="69"/>
      <c r="D29" s="70"/>
      <c r="E29" s="70"/>
      <c r="F29" s="70"/>
      <c r="G29" s="70"/>
      <c r="H29" s="70"/>
      <c r="I29" s="70"/>
      <c r="K29" s="71"/>
      <c r="L29" s="69"/>
      <c r="M29" s="70"/>
      <c r="N29" s="70"/>
      <c r="O29" s="70"/>
      <c r="P29" s="70"/>
      <c r="Q29" s="70"/>
      <c r="R29" s="70"/>
    </row>
    <row r="30" spans="1:28" ht="14.25" customHeight="1" x14ac:dyDescent="0.25">
      <c r="A30" s="77" t="s">
        <v>35</v>
      </c>
      <c r="B30" s="77"/>
      <c r="C30" s="69"/>
      <c r="D30" s="70"/>
      <c r="E30" s="70"/>
      <c r="F30" s="70"/>
      <c r="G30" s="70"/>
      <c r="H30" s="70"/>
      <c r="I30" s="70"/>
      <c r="K30" s="71"/>
      <c r="L30" s="69"/>
      <c r="M30" s="70"/>
      <c r="N30" s="70"/>
      <c r="O30" s="70"/>
      <c r="P30" s="70"/>
      <c r="Q30" s="70"/>
      <c r="R30" s="70"/>
    </row>
    <row r="31" spans="1:28" ht="14.25" customHeight="1" x14ac:dyDescent="0.2">
      <c r="A31" s="71"/>
      <c r="B31" s="71"/>
      <c r="C31" s="69"/>
      <c r="D31" s="70"/>
      <c r="E31" s="70"/>
      <c r="F31" s="70"/>
      <c r="G31" s="70"/>
      <c r="H31" s="70"/>
      <c r="I31" s="70"/>
      <c r="J31" s="70"/>
      <c r="K31" s="71"/>
      <c r="L31" s="69"/>
      <c r="M31" s="70"/>
      <c r="N31" s="70"/>
      <c r="O31" s="70"/>
      <c r="P31" s="70"/>
      <c r="Q31" s="70"/>
      <c r="R31" s="70"/>
    </row>
    <row r="32" spans="1:28" ht="14.25" customHeight="1" x14ac:dyDescent="0.2">
      <c r="A32" s="71"/>
      <c r="B32" s="71"/>
      <c r="C32" s="69"/>
      <c r="D32" s="70"/>
      <c r="E32" s="70"/>
      <c r="F32" s="70"/>
      <c r="G32" s="70"/>
      <c r="H32" s="70"/>
      <c r="I32" s="70"/>
      <c r="K32" s="71"/>
      <c r="L32" s="69"/>
      <c r="M32" s="70"/>
      <c r="N32" s="70"/>
      <c r="O32" s="70"/>
      <c r="P32" s="70"/>
      <c r="Q32" s="70"/>
      <c r="R32" s="70"/>
    </row>
    <row r="33" spans="1:18" ht="14.25" customHeight="1" x14ac:dyDescent="0.2">
      <c r="A33" s="71"/>
      <c r="B33" s="71"/>
      <c r="C33" s="69"/>
      <c r="D33" s="70"/>
      <c r="E33" s="70"/>
      <c r="F33" s="70"/>
      <c r="G33" s="70"/>
      <c r="H33" s="70"/>
      <c r="I33" s="70"/>
      <c r="K33" s="71"/>
      <c r="L33" s="69"/>
      <c r="M33" s="70"/>
      <c r="N33" s="70"/>
      <c r="O33" s="70"/>
      <c r="P33" s="70"/>
      <c r="Q33" s="70"/>
      <c r="R33" s="70"/>
    </row>
    <row r="34" spans="1:18" ht="12.95" customHeight="1" x14ac:dyDescent="0.25">
      <c r="A34" s="78"/>
      <c r="B34" s="78"/>
      <c r="C34" s="78"/>
      <c r="D34" s="70"/>
      <c r="E34" s="70"/>
      <c r="F34" s="70"/>
      <c r="G34" s="70"/>
      <c r="H34" s="70"/>
      <c r="I34" s="70"/>
      <c r="L34" s="4"/>
      <c r="M34" s="5"/>
      <c r="N34" s="5"/>
      <c r="O34" s="5"/>
      <c r="P34" s="5"/>
      <c r="Q34" s="5"/>
      <c r="R34" s="5"/>
    </row>
    <row r="35" spans="1:18" ht="14.25" customHeight="1" x14ac:dyDescent="0.25">
      <c r="C35" s="4"/>
      <c r="D35" s="72"/>
      <c r="E35" s="72"/>
      <c r="F35" s="72"/>
      <c r="G35" s="72"/>
      <c r="H35" s="72"/>
      <c r="I35" s="72"/>
      <c r="L35" s="4"/>
      <c r="M35" s="5"/>
      <c r="N35" s="5"/>
      <c r="O35" s="5"/>
      <c r="P35" s="5"/>
      <c r="Q35" s="5"/>
      <c r="R35" s="5"/>
    </row>
    <row r="36" spans="1:18" ht="13.5" customHeight="1" x14ac:dyDescent="0.2">
      <c r="D36" s="72"/>
      <c r="E36" s="72"/>
      <c r="F36" s="72"/>
      <c r="G36" s="72"/>
      <c r="H36" s="72"/>
      <c r="I36" s="72"/>
    </row>
    <row r="37" spans="1:18" ht="13.5" customHeight="1" x14ac:dyDescent="0.2">
      <c r="D37" s="72"/>
      <c r="E37" s="72"/>
      <c r="F37" s="72"/>
      <c r="G37" s="72"/>
      <c r="H37" s="72"/>
      <c r="I37" s="72"/>
    </row>
    <row r="38" spans="1:18" ht="13.5" customHeight="1" x14ac:dyDescent="0.2">
      <c r="D38" s="72"/>
      <c r="E38" s="72"/>
      <c r="F38" s="72"/>
      <c r="G38" s="72"/>
      <c r="H38" s="72"/>
      <c r="I38" s="72"/>
    </row>
    <row r="39" spans="1:18" ht="13.5" customHeight="1" x14ac:dyDescent="0.2">
      <c r="D39" s="72"/>
      <c r="E39" s="72"/>
      <c r="F39" s="72"/>
      <c r="G39" s="72"/>
      <c r="H39" s="72"/>
      <c r="I39" s="72"/>
      <c r="J39" s="79"/>
    </row>
    <row r="40" spans="1:18" ht="13.5" customHeight="1" x14ac:dyDescent="0.2">
      <c r="D40" s="72"/>
      <c r="E40" s="72"/>
      <c r="F40" s="72"/>
      <c r="G40" s="72"/>
      <c r="H40" s="72"/>
      <c r="I40" s="72"/>
    </row>
    <row r="41" spans="1:18" ht="13.5" customHeight="1" x14ac:dyDescent="0.2">
      <c r="D41" s="72"/>
      <c r="E41" s="72"/>
      <c r="F41" s="72"/>
      <c r="G41" s="72"/>
      <c r="H41" s="72"/>
      <c r="I41" s="72"/>
    </row>
    <row r="42" spans="1:18" ht="13.5" customHeight="1" x14ac:dyDescent="0.2">
      <c r="D42" s="79"/>
      <c r="E42" s="79"/>
      <c r="F42" s="79"/>
      <c r="G42" s="79"/>
      <c r="H42" s="79"/>
      <c r="I42" s="79"/>
    </row>
  </sheetData>
  <mergeCells count="14">
    <mergeCell ref="T3:T4"/>
    <mergeCell ref="U3:U4"/>
    <mergeCell ref="W3:X3"/>
    <mergeCell ref="Z3:AB3"/>
    <mergeCell ref="A1:I1"/>
    <mergeCell ref="K1:R1"/>
    <mergeCell ref="T1:AB1"/>
    <mergeCell ref="A3:A4"/>
    <mergeCell ref="B3:B4"/>
    <mergeCell ref="D3:E3"/>
    <mergeCell ref="G3:I3"/>
    <mergeCell ref="K3:K4"/>
    <mergeCell ref="M3:N3"/>
    <mergeCell ref="P3:R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workbookViewId="0">
      <selection activeCell="A5" sqref="A5"/>
    </sheetView>
  </sheetViews>
  <sheetFormatPr defaultColWidth="9.5703125" defaultRowHeight="13.5" customHeight="1" x14ac:dyDescent="0.2"/>
  <cols>
    <col min="1" max="1" width="10" style="1" customWidth="1"/>
    <col min="2" max="2" width="57.28515625" style="1" customWidth="1"/>
    <col min="3" max="8" width="13.140625" style="2" customWidth="1"/>
    <col min="9" max="10" width="9.5703125" style="1"/>
    <col min="11" max="11" width="53" style="1" customWidth="1"/>
    <col min="12" max="19" width="9.5703125" style="1"/>
    <col min="20" max="20" width="41.28515625" style="1" bestFit="1" customWidth="1"/>
    <col min="21" max="16384" width="9.5703125" style="1"/>
  </cols>
  <sheetData>
    <row r="1" spans="1:26" ht="15.75" customHeight="1" x14ac:dyDescent="0.2">
      <c r="A1" s="80" t="s">
        <v>36</v>
      </c>
      <c r="B1" s="80"/>
      <c r="C1" s="80"/>
      <c r="D1" s="80"/>
      <c r="E1" s="80"/>
      <c r="F1" s="80"/>
      <c r="G1" s="80"/>
      <c r="H1" s="80"/>
      <c r="J1" s="80" t="s">
        <v>37</v>
      </c>
      <c r="S1" s="80" t="s">
        <v>36</v>
      </c>
      <c r="T1" s="80"/>
      <c r="U1" s="80"/>
      <c r="V1" s="80"/>
      <c r="W1" s="80"/>
      <c r="X1" s="80"/>
      <c r="Y1" s="80"/>
      <c r="Z1" s="80"/>
    </row>
    <row r="2" spans="1:26" ht="14.25" customHeight="1" thickBot="1" x14ac:dyDescent="0.3">
      <c r="B2" s="4"/>
      <c r="C2" s="5"/>
      <c r="D2" s="5"/>
      <c r="E2" s="5"/>
      <c r="F2" s="5"/>
      <c r="G2" s="5"/>
      <c r="H2" s="5"/>
      <c r="T2" s="4"/>
      <c r="U2" s="5"/>
      <c r="V2" s="5"/>
      <c r="W2" s="5"/>
      <c r="X2" s="5"/>
      <c r="Y2" s="5"/>
      <c r="Z2" s="5"/>
    </row>
    <row r="3" spans="1:26" ht="14.25" customHeight="1" x14ac:dyDescent="0.2">
      <c r="A3" s="6" t="s">
        <v>4</v>
      </c>
      <c r="B3" s="8" t="s">
        <v>5</v>
      </c>
      <c r="C3" s="9" t="s">
        <v>6</v>
      </c>
      <c r="D3" s="10"/>
      <c r="E3" s="11" t="s">
        <v>7</v>
      </c>
      <c r="F3" s="10" t="s">
        <v>8</v>
      </c>
      <c r="G3" s="10"/>
      <c r="H3" s="12"/>
      <c r="J3" s="6" t="s">
        <v>4</v>
      </c>
      <c r="K3" s="8" t="s">
        <v>5</v>
      </c>
      <c r="L3" s="9" t="s">
        <v>6</v>
      </c>
      <c r="M3" s="10"/>
      <c r="N3" s="11" t="s">
        <v>7</v>
      </c>
      <c r="O3" s="10" t="s">
        <v>8</v>
      </c>
      <c r="P3" s="10"/>
      <c r="Q3" s="12"/>
      <c r="S3" s="6" t="s">
        <v>4</v>
      </c>
      <c r="T3" s="8" t="s">
        <v>5</v>
      </c>
      <c r="U3" s="9" t="s">
        <v>6</v>
      </c>
      <c r="V3" s="10"/>
      <c r="W3" s="11" t="s">
        <v>7</v>
      </c>
      <c r="X3" s="10" t="s">
        <v>8</v>
      </c>
      <c r="Y3" s="10"/>
      <c r="Z3" s="12"/>
    </row>
    <row r="4" spans="1:26" ht="14.25" customHeight="1" thickBot="1" x14ac:dyDescent="0.25">
      <c r="A4" s="7"/>
      <c r="B4" s="13"/>
      <c r="C4" s="14">
        <v>2020</v>
      </c>
      <c r="D4" s="15">
        <v>2021</v>
      </c>
      <c r="E4" s="16">
        <v>2022</v>
      </c>
      <c r="F4" s="17">
        <v>2023</v>
      </c>
      <c r="G4" s="17">
        <v>2024</v>
      </c>
      <c r="H4" s="15">
        <v>2025</v>
      </c>
      <c r="J4" s="7"/>
      <c r="K4" s="13"/>
      <c r="L4" s="14">
        <v>2020</v>
      </c>
      <c r="M4" s="15">
        <v>2021</v>
      </c>
      <c r="N4" s="16">
        <v>2022</v>
      </c>
      <c r="O4" s="17">
        <v>2023</v>
      </c>
      <c r="P4" s="17">
        <v>2024</v>
      </c>
      <c r="Q4" s="15">
        <v>2025</v>
      </c>
      <c r="S4" s="7"/>
      <c r="T4" s="13"/>
      <c r="U4" s="14">
        <v>2020</v>
      </c>
      <c r="V4" s="15">
        <v>2021</v>
      </c>
      <c r="W4" s="16">
        <v>2022</v>
      </c>
      <c r="X4" s="17">
        <v>2023</v>
      </c>
      <c r="Y4" s="17">
        <v>2024</v>
      </c>
      <c r="Z4" s="15">
        <v>2025</v>
      </c>
    </row>
    <row r="5" spans="1:26" ht="14.25" customHeight="1" x14ac:dyDescent="0.2">
      <c r="A5" s="81">
        <v>211003</v>
      </c>
      <c r="B5" s="82" t="s">
        <v>10</v>
      </c>
      <c r="C5" s="57">
        <f>C6+C7+C8</f>
        <v>433262.29408000002</v>
      </c>
      <c r="D5" s="21">
        <f>D6+D7+D8</f>
        <v>487184</v>
      </c>
      <c r="E5" s="22">
        <f>E6+E7</f>
        <v>389457</v>
      </c>
      <c r="F5" s="23">
        <f>F6+F7</f>
        <v>397302</v>
      </c>
      <c r="G5" s="23">
        <f>G6+G7</f>
        <v>226098</v>
      </c>
      <c r="H5" s="21">
        <f>H6+H7</f>
        <v>281214</v>
      </c>
      <c r="J5" s="81">
        <v>211003</v>
      </c>
      <c r="K5" s="82" t="s">
        <v>10</v>
      </c>
      <c r="L5" s="57">
        <f t="shared" ref="L5:L13" si="0">C5-U5</f>
        <v>0</v>
      </c>
      <c r="M5" s="21">
        <f t="shared" ref="M5:M13" si="1">D5-V5</f>
        <v>0</v>
      </c>
      <c r="N5" s="22">
        <f t="shared" ref="N5:N13" si="2">E5-W5</f>
        <v>78006</v>
      </c>
      <c r="O5" s="23">
        <f t="shared" ref="O5:O13" si="3">F5-X5</f>
        <v>-12380</v>
      </c>
      <c r="P5" s="23">
        <f t="shared" ref="P5:P13" si="4">G5-Y5</f>
        <v>-71599</v>
      </c>
      <c r="Q5" s="21">
        <f t="shared" ref="Q5:Q13" si="5">H5-Z5</f>
        <v>-37633</v>
      </c>
      <c r="S5" s="81">
        <v>211003</v>
      </c>
      <c r="T5" s="82" t="s">
        <v>10</v>
      </c>
      <c r="U5" s="57">
        <f>U6+U7+U8</f>
        <v>433262.29408000002</v>
      </c>
      <c r="V5" s="21">
        <f>V6+V7+V8</f>
        <v>487184</v>
      </c>
      <c r="W5" s="22">
        <f>W6+W7</f>
        <v>311451</v>
      </c>
      <c r="X5" s="23">
        <f>X6+X7</f>
        <v>409682</v>
      </c>
      <c r="Y5" s="23">
        <f>Y6+Y7</f>
        <v>297697</v>
      </c>
      <c r="Z5" s="21">
        <f>Z6+Z7</f>
        <v>318847</v>
      </c>
    </row>
    <row r="6" spans="1:26" ht="14.25" customHeight="1" x14ac:dyDescent="0.2">
      <c r="A6" s="81"/>
      <c r="B6" s="83" t="s">
        <v>11</v>
      </c>
      <c r="C6" s="57">
        <v>428129.30395999999</v>
      </c>
      <c r="D6" s="21">
        <v>480558</v>
      </c>
      <c r="E6" s="22">
        <v>381399</v>
      </c>
      <c r="F6" s="23">
        <v>389244</v>
      </c>
      <c r="G6" s="23">
        <v>218040</v>
      </c>
      <c r="H6" s="21">
        <v>273156</v>
      </c>
      <c r="J6" s="81"/>
      <c r="K6" s="83" t="s">
        <v>11</v>
      </c>
      <c r="L6" s="57">
        <f t="shared" si="0"/>
        <v>0</v>
      </c>
      <c r="M6" s="21">
        <f t="shared" si="1"/>
        <v>0</v>
      </c>
      <c r="N6" s="22">
        <f t="shared" si="2"/>
        <v>78006</v>
      </c>
      <c r="O6" s="23">
        <f t="shared" si="3"/>
        <v>-12380</v>
      </c>
      <c r="P6" s="23">
        <f t="shared" si="4"/>
        <v>-71599</v>
      </c>
      <c r="Q6" s="21">
        <f t="shared" si="5"/>
        <v>-37633</v>
      </c>
      <c r="S6" s="81"/>
      <c r="T6" s="83" t="s">
        <v>11</v>
      </c>
      <c r="U6" s="57">
        <v>428129.30395999999</v>
      </c>
      <c r="V6" s="21">
        <v>480558</v>
      </c>
      <c r="W6" s="22">
        <v>303393</v>
      </c>
      <c r="X6" s="23">
        <v>401624</v>
      </c>
      <c r="Y6" s="23">
        <v>289639</v>
      </c>
      <c r="Z6" s="21">
        <v>310789</v>
      </c>
    </row>
    <row r="7" spans="1:26" ht="14.25" customHeight="1" x14ac:dyDescent="0.2">
      <c r="A7" s="81"/>
      <c r="B7" s="83" t="s">
        <v>12</v>
      </c>
      <c r="C7" s="57">
        <v>3850.8714399999999</v>
      </c>
      <c r="D7" s="21">
        <v>6626</v>
      </c>
      <c r="E7" s="22">
        <v>8058</v>
      </c>
      <c r="F7" s="23">
        <v>8058</v>
      </c>
      <c r="G7" s="23">
        <v>8058</v>
      </c>
      <c r="H7" s="21">
        <v>8058</v>
      </c>
      <c r="J7" s="81"/>
      <c r="K7" s="83" t="s">
        <v>12</v>
      </c>
      <c r="L7" s="57">
        <f t="shared" si="0"/>
        <v>0</v>
      </c>
      <c r="M7" s="21">
        <f t="shared" si="1"/>
        <v>0</v>
      </c>
      <c r="N7" s="22">
        <f t="shared" si="2"/>
        <v>0</v>
      </c>
      <c r="O7" s="23">
        <f t="shared" si="3"/>
        <v>0</v>
      </c>
      <c r="P7" s="23">
        <f t="shared" si="4"/>
        <v>0</v>
      </c>
      <c r="Q7" s="21">
        <f t="shared" si="5"/>
        <v>0</v>
      </c>
      <c r="S7" s="81"/>
      <c r="T7" s="83" t="s">
        <v>12</v>
      </c>
      <c r="U7" s="57">
        <v>3850.8714399999999</v>
      </c>
      <c r="V7" s="21">
        <v>6626</v>
      </c>
      <c r="W7" s="22">
        <v>8058</v>
      </c>
      <c r="X7" s="23">
        <v>8058</v>
      </c>
      <c r="Y7" s="23">
        <v>8058</v>
      </c>
      <c r="Z7" s="21">
        <v>8058</v>
      </c>
    </row>
    <row r="8" spans="1:26" ht="14.25" customHeight="1" x14ac:dyDescent="0.2">
      <c r="A8" s="81"/>
      <c r="B8" s="83" t="s">
        <v>13</v>
      </c>
      <c r="C8" s="57">
        <v>1282.11868</v>
      </c>
      <c r="D8" s="21"/>
      <c r="E8" s="22"/>
      <c r="F8" s="23"/>
      <c r="G8" s="23"/>
      <c r="H8" s="21"/>
      <c r="J8" s="81"/>
      <c r="K8" s="83" t="s">
        <v>13</v>
      </c>
      <c r="L8" s="57">
        <f t="shared" si="0"/>
        <v>0</v>
      </c>
      <c r="M8" s="21">
        <f t="shared" si="1"/>
        <v>0</v>
      </c>
      <c r="N8" s="22">
        <f t="shared" si="2"/>
        <v>0</v>
      </c>
      <c r="O8" s="23">
        <f t="shared" si="3"/>
        <v>0</v>
      </c>
      <c r="P8" s="23">
        <f t="shared" si="4"/>
        <v>0</v>
      </c>
      <c r="Q8" s="21">
        <f t="shared" si="5"/>
        <v>0</v>
      </c>
      <c r="S8" s="81"/>
      <c r="T8" s="83" t="s">
        <v>13</v>
      </c>
      <c r="U8" s="57">
        <v>1282.11868</v>
      </c>
      <c r="V8" s="21"/>
      <c r="W8" s="22"/>
      <c r="X8" s="23"/>
      <c r="Y8" s="23"/>
      <c r="Z8" s="21"/>
    </row>
    <row r="9" spans="1:26" ht="14.25" customHeight="1" x14ac:dyDescent="0.2">
      <c r="A9" s="84">
        <v>220</v>
      </c>
      <c r="B9" s="85" t="s">
        <v>15</v>
      </c>
      <c r="C9" s="57">
        <v>293530</v>
      </c>
      <c r="D9" s="21">
        <v>305475</v>
      </c>
      <c r="E9" s="22">
        <v>327145</v>
      </c>
      <c r="F9" s="23">
        <v>330875</v>
      </c>
      <c r="G9" s="23">
        <v>340952</v>
      </c>
      <c r="H9" s="21">
        <v>352518</v>
      </c>
      <c r="J9" s="84">
        <v>220</v>
      </c>
      <c r="K9" s="85" t="s">
        <v>15</v>
      </c>
      <c r="L9" s="57">
        <f t="shared" si="0"/>
        <v>0</v>
      </c>
      <c r="M9" s="21">
        <f t="shared" si="1"/>
        <v>0</v>
      </c>
      <c r="N9" s="22">
        <f t="shared" si="2"/>
        <v>6639</v>
      </c>
      <c r="O9" s="23">
        <f t="shared" si="3"/>
        <v>193</v>
      </c>
      <c r="P9" s="23">
        <f t="shared" si="4"/>
        <v>-3787</v>
      </c>
      <c r="Q9" s="21">
        <f t="shared" si="5"/>
        <v>-738</v>
      </c>
      <c r="S9" s="84">
        <v>220</v>
      </c>
      <c r="T9" s="85" t="s">
        <v>15</v>
      </c>
      <c r="U9" s="57">
        <v>293530</v>
      </c>
      <c r="V9" s="21">
        <v>305475</v>
      </c>
      <c r="W9" s="22">
        <v>320506</v>
      </c>
      <c r="X9" s="23">
        <v>330682</v>
      </c>
      <c r="Y9" s="23">
        <v>344739</v>
      </c>
      <c r="Z9" s="21">
        <v>353256</v>
      </c>
    </row>
    <row r="10" spans="1:26" ht="14.25" customHeight="1" x14ac:dyDescent="0.2">
      <c r="A10" s="86">
        <v>229006</v>
      </c>
      <c r="B10" s="85" t="s">
        <v>17</v>
      </c>
      <c r="C10" s="20">
        <v>241826</v>
      </c>
      <c r="D10" s="21">
        <v>275889</v>
      </c>
      <c r="E10" s="22">
        <v>329953</v>
      </c>
      <c r="F10" s="23">
        <v>292828</v>
      </c>
      <c r="G10" s="23">
        <v>286978</v>
      </c>
      <c r="H10" s="21">
        <v>284110</v>
      </c>
      <c r="J10" s="86">
        <v>229006</v>
      </c>
      <c r="K10" s="85" t="s">
        <v>17</v>
      </c>
      <c r="L10" s="57">
        <f t="shared" si="0"/>
        <v>0</v>
      </c>
      <c r="M10" s="21">
        <f t="shared" si="1"/>
        <v>0</v>
      </c>
      <c r="N10" s="22">
        <f t="shared" si="2"/>
        <v>-21674</v>
      </c>
      <c r="O10" s="23">
        <f t="shared" si="3"/>
        <v>-51335</v>
      </c>
      <c r="P10" s="23">
        <f t="shared" si="4"/>
        <v>-47827</v>
      </c>
      <c r="Q10" s="21">
        <f t="shared" si="5"/>
        <v>-42509</v>
      </c>
      <c r="S10" s="86">
        <v>229006</v>
      </c>
      <c r="T10" s="85" t="s">
        <v>17</v>
      </c>
      <c r="U10" s="20">
        <v>241826</v>
      </c>
      <c r="V10" s="21">
        <v>275889</v>
      </c>
      <c r="W10" s="22">
        <v>351627</v>
      </c>
      <c r="X10" s="23">
        <v>344163</v>
      </c>
      <c r="Y10" s="23">
        <v>334805</v>
      </c>
      <c r="Z10" s="21">
        <v>326619</v>
      </c>
    </row>
    <row r="11" spans="1:26" ht="14.25" customHeight="1" x14ac:dyDescent="0.2">
      <c r="A11" s="81">
        <v>292008</v>
      </c>
      <c r="B11" s="82" t="s">
        <v>38</v>
      </c>
      <c r="C11" s="57">
        <f t="shared" ref="C11:H11" si="6">C12+C13</f>
        <v>231195.59011000002</v>
      </c>
      <c r="D11" s="21">
        <f t="shared" si="6"/>
        <v>233004.93831999999</v>
      </c>
      <c r="E11" s="22">
        <f t="shared" si="6"/>
        <v>260122</v>
      </c>
      <c r="F11" s="23">
        <f t="shared" si="6"/>
        <v>265445</v>
      </c>
      <c r="G11" s="23">
        <f t="shared" si="6"/>
        <v>281905</v>
      </c>
      <c r="H11" s="21">
        <f t="shared" si="6"/>
        <v>301367</v>
      </c>
      <c r="J11" s="81">
        <v>292008</v>
      </c>
      <c r="K11" s="82" t="s">
        <v>38</v>
      </c>
      <c r="L11" s="57">
        <f t="shared" si="0"/>
        <v>0</v>
      </c>
      <c r="M11" s="21">
        <f t="shared" si="1"/>
        <v>0</v>
      </c>
      <c r="N11" s="22">
        <f t="shared" si="2"/>
        <v>6151</v>
      </c>
      <c r="O11" s="23">
        <f t="shared" si="3"/>
        <v>-7517</v>
      </c>
      <c r="P11" s="23">
        <f t="shared" si="4"/>
        <v>-22434</v>
      </c>
      <c r="Q11" s="21">
        <f t="shared" si="5"/>
        <v>-28304</v>
      </c>
      <c r="S11" s="81">
        <v>292008</v>
      </c>
      <c r="T11" s="82" t="s">
        <v>38</v>
      </c>
      <c r="U11" s="57">
        <f t="shared" ref="U11:Z11" si="7">U12+U13</f>
        <v>231195.59011000002</v>
      </c>
      <c r="V11" s="21">
        <f t="shared" si="7"/>
        <v>233004.93831999999</v>
      </c>
      <c r="W11" s="22">
        <f t="shared" si="7"/>
        <v>253971</v>
      </c>
      <c r="X11" s="23">
        <f t="shared" si="7"/>
        <v>272962</v>
      </c>
      <c r="Y11" s="23">
        <f t="shared" si="7"/>
        <v>304339</v>
      </c>
      <c r="Z11" s="21">
        <f t="shared" si="7"/>
        <v>329671</v>
      </c>
    </row>
    <row r="12" spans="1:26" ht="14.25" customHeight="1" x14ac:dyDescent="0.2">
      <c r="A12" s="87"/>
      <c r="B12" s="83" t="s">
        <v>11</v>
      </c>
      <c r="C12" s="57">
        <v>212589.60672000001</v>
      </c>
      <c r="D12" s="21">
        <v>220131.26931999999</v>
      </c>
      <c r="E12" s="22">
        <v>248601</v>
      </c>
      <c r="F12" s="23">
        <v>253478</v>
      </c>
      <c r="G12" s="23">
        <v>269891</v>
      </c>
      <c r="H12" s="21">
        <v>289846</v>
      </c>
      <c r="J12" s="81"/>
      <c r="K12" s="83" t="s">
        <v>11</v>
      </c>
      <c r="L12" s="57">
        <f t="shared" si="0"/>
        <v>0</v>
      </c>
      <c r="M12" s="21">
        <f t="shared" si="1"/>
        <v>0</v>
      </c>
      <c r="N12" s="22">
        <f t="shared" si="2"/>
        <v>11245</v>
      </c>
      <c r="O12" s="23">
        <f t="shared" si="3"/>
        <v>-1627</v>
      </c>
      <c r="P12" s="23">
        <f t="shared" si="4"/>
        <v>-14538</v>
      </c>
      <c r="Q12" s="21">
        <f t="shared" si="5"/>
        <v>-18258</v>
      </c>
      <c r="S12" s="87"/>
      <c r="T12" s="83" t="s">
        <v>11</v>
      </c>
      <c r="U12" s="57">
        <v>212589.60672000001</v>
      </c>
      <c r="V12" s="21">
        <v>220131.26931999999</v>
      </c>
      <c r="W12" s="22">
        <v>237356</v>
      </c>
      <c r="X12" s="23">
        <v>255105</v>
      </c>
      <c r="Y12" s="23">
        <v>284429</v>
      </c>
      <c r="Z12" s="21">
        <v>308104</v>
      </c>
    </row>
    <row r="13" spans="1:26" ht="14.25" customHeight="1" thickBot="1" x14ac:dyDescent="0.25">
      <c r="A13" s="87"/>
      <c r="B13" s="88" t="s">
        <v>12</v>
      </c>
      <c r="C13" s="57">
        <v>18605.983390000001</v>
      </c>
      <c r="D13" s="21">
        <v>12873.669</v>
      </c>
      <c r="E13" s="22">
        <v>11521</v>
      </c>
      <c r="F13" s="23">
        <v>11967</v>
      </c>
      <c r="G13" s="23">
        <v>12014</v>
      </c>
      <c r="H13" s="21">
        <v>11521</v>
      </c>
      <c r="J13" s="81"/>
      <c r="K13" s="88" t="s">
        <v>12</v>
      </c>
      <c r="L13" s="57">
        <f t="shared" si="0"/>
        <v>0</v>
      </c>
      <c r="M13" s="21">
        <f t="shared" si="1"/>
        <v>0</v>
      </c>
      <c r="N13" s="22">
        <f t="shared" si="2"/>
        <v>-5094</v>
      </c>
      <c r="O13" s="23">
        <f t="shared" si="3"/>
        <v>-5890</v>
      </c>
      <c r="P13" s="23">
        <f t="shared" si="4"/>
        <v>-7896</v>
      </c>
      <c r="Q13" s="21">
        <f t="shared" si="5"/>
        <v>-10046</v>
      </c>
      <c r="S13" s="87"/>
      <c r="T13" s="88" t="s">
        <v>12</v>
      </c>
      <c r="U13" s="57">
        <v>18605.983390000001</v>
      </c>
      <c r="V13" s="21">
        <v>12873.669</v>
      </c>
      <c r="W13" s="22">
        <v>16615</v>
      </c>
      <c r="X13" s="23">
        <v>17857</v>
      </c>
      <c r="Y13" s="23">
        <v>19910</v>
      </c>
      <c r="Z13" s="21">
        <v>21567</v>
      </c>
    </row>
    <row r="14" spans="1:26" ht="14.25" customHeight="1" thickBot="1" x14ac:dyDescent="0.25">
      <c r="A14" s="89"/>
      <c r="B14" s="89" t="s">
        <v>20</v>
      </c>
      <c r="C14" s="90">
        <f t="shared" ref="C14:H14" si="8">C11+C10+C9+C5</f>
        <v>1199813.8841900001</v>
      </c>
      <c r="D14" s="91">
        <f t="shared" si="8"/>
        <v>1301552.93832</v>
      </c>
      <c r="E14" s="92">
        <f t="shared" si="8"/>
        <v>1306677</v>
      </c>
      <c r="F14" s="93">
        <f t="shared" si="8"/>
        <v>1286450</v>
      </c>
      <c r="G14" s="93">
        <f t="shared" si="8"/>
        <v>1135933</v>
      </c>
      <c r="H14" s="91">
        <f t="shared" si="8"/>
        <v>1219209</v>
      </c>
      <c r="J14" s="89"/>
      <c r="K14" s="89" t="s">
        <v>20</v>
      </c>
      <c r="L14" s="90">
        <f t="shared" ref="L14:Q14" si="9">L5+L9+L10+L11</f>
        <v>0</v>
      </c>
      <c r="M14" s="91">
        <f t="shared" si="9"/>
        <v>0</v>
      </c>
      <c r="N14" s="92">
        <f t="shared" si="9"/>
        <v>69122</v>
      </c>
      <c r="O14" s="93">
        <f t="shared" si="9"/>
        <v>-71039</v>
      </c>
      <c r="P14" s="93">
        <f t="shared" si="9"/>
        <v>-145647</v>
      </c>
      <c r="Q14" s="91">
        <f t="shared" si="9"/>
        <v>-109184</v>
      </c>
      <c r="S14" s="89"/>
      <c r="T14" s="89" t="s">
        <v>20</v>
      </c>
      <c r="U14" s="90">
        <f t="shared" ref="U14:Z14" si="10">U11+U10+U9+U5</f>
        <v>1199813.8841900001</v>
      </c>
      <c r="V14" s="91">
        <f t="shared" si="10"/>
        <v>1301552.93832</v>
      </c>
      <c r="W14" s="92">
        <f t="shared" si="10"/>
        <v>1237555</v>
      </c>
      <c r="X14" s="93">
        <f t="shared" si="10"/>
        <v>1357489</v>
      </c>
      <c r="Y14" s="93">
        <f t="shared" si="10"/>
        <v>1281580</v>
      </c>
      <c r="Z14" s="91">
        <f t="shared" si="10"/>
        <v>1328393</v>
      </c>
    </row>
    <row r="15" spans="1:26" ht="14.25" customHeight="1" x14ac:dyDescent="0.2">
      <c r="A15" s="39"/>
      <c r="B15" s="41" t="s">
        <v>21</v>
      </c>
      <c r="C15" s="94">
        <f t="shared" ref="C15:H15" si="11">C6+C12</f>
        <v>640718.91067999997</v>
      </c>
      <c r="D15" s="95">
        <f t="shared" si="11"/>
        <v>700689.26931999996</v>
      </c>
      <c r="E15" s="96">
        <f t="shared" si="11"/>
        <v>630000</v>
      </c>
      <c r="F15" s="97">
        <f t="shared" si="11"/>
        <v>642722</v>
      </c>
      <c r="G15" s="97">
        <f t="shared" si="11"/>
        <v>487931</v>
      </c>
      <c r="H15" s="95">
        <f t="shared" si="11"/>
        <v>563002</v>
      </c>
      <c r="J15" s="39"/>
      <c r="K15" s="41" t="s">
        <v>21</v>
      </c>
      <c r="L15" s="94">
        <f t="shared" ref="L15:Q15" si="12">L6+L12</f>
        <v>0</v>
      </c>
      <c r="M15" s="95">
        <f t="shared" si="12"/>
        <v>0</v>
      </c>
      <c r="N15" s="96">
        <f t="shared" si="12"/>
        <v>89251</v>
      </c>
      <c r="O15" s="97">
        <f t="shared" si="12"/>
        <v>-14007</v>
      </c>
      <c r="P15" s="97">
        <f t="shared" si="12"/>
        <v>-86137</v>
      </c>
      <c r="Q15" s="95">
        <f t="shared" si="12"/>
        <v>-55891</v>
      </c>
      <c r="S15" s="39"/>
      <c r="T15" s="41" t="s">
        <v>21</v>
      </c>
      <c r="U15" s="94">
        <f t="shared" ref="U15:Z15" si="13">U6+U12</f>
        <v>640718.91067999997</v>
      </c>
      <c r="V15" s="95">
        <f t="shared" si="13"/>
        <v>700689.26931999996</v>
      </c>
      <c r="W15" s="96">
        <f t="shared" si="13"/>
        <v>540749</v>
      </c>
      <c r="X15" s="97">
        <f t="shared" si="13"/>
        <v>656729</v>
      </c>
      <c r="Y15" s="97">
        <f t="shared" si="13"/>
        <v>574068</v>
      </c>
      <c r="Z15" s="95">
        <f t="shared" si="13"/>
        <v>618893</v>
      </c>
    </row>
    <row r="16" spans="1:26" ht="14.25" customHeight="1" x14ac:dyDescent="0.2">
      <c r="A16" s="50"/>
      <c r="B16" s="52" t="s">
        <v>22</v>
      </c>
      <c r="C16" s="98">
        <f t="shared" ref="C16:H16" si="14">C13+C7</f>
        <v>22456.85483</v>
      </c>
      <c r="D16" s="99">
        <f t="shared" si="14"/>
        <v>19499.669000000002</v>
      </c>
      <c r="E16" s="100">
        <f t="shared" si="14"/>
        <v>19579</v>
      </c>
      <c r="F16" s="101">
        <f t="shared" si="14"/>
        <v>20025</v>
      </c>
      <c r="G16" s="101">
        <f t="shared" si="14"/>
        <v>20072</v>
      </c>
      <c r="H16" s="99">
        <f t="shared" si="14"/>
        <v>19579</v>
      </c>
      <c r="J16" s="50"/>
      <c r="K16" s="52" t="s">
        <v>22</v>
      </c>
      <c r="L16" s="98">
        <f t="shared" ref="L16:Q16" si="15">L13+L7</f>
        <v>0</v>
      </c>
      <c r="M16" s="99">
        <f t="shared" si="15"/>
        <v>0</v>
      </c>
      <c r="N16" s="100">
        <f t="shared" si="15"/>
        <v>-5094</v>
      </c>
      <c r="O16" s="101">
        <f t="shared" si="15"/>
        <v>-5890</v>
      </c>
      <c r="P16" s="101">
        <f t="shared" si="15"/>
        <v>-7896</v>
      </c>
      <c r="Q16" s="99">
        <f t="shared" si="15"/>
        <v>-10046</v>
      </c>
      <c r="S16" s="50"/>
      <c r="T16" s="52" t="s">
        <v>22</v>
      </c>
      <c r="U16" s="98">
        <f t="shared" ref="U16:Z16" si="16">U13+U7</f>
        <v>22456.85483</v>
      </c>
      <c r="V16" s="99">
        <f t="shared" si="16"/>
        <v>19499.669000000002</v>
      </c>
      <c r="W16" s="100">
        <f t="shared" si="16"/>
        <v>24673</v>
      </c>
      <c r="X16" s="101">
        <f t="shared" si="16"/>
        <v>25915</v>
      </c>
      <c r="Y16" s="101">
        <f t="shared" si="16"/>
        <v>27968</v>
      </c>
      <c r="Z16" s="99">
        <f t="shared" si="16"/>
        <v>29625</v>
      </c>
    </row>
    <row r="17" spans="1:26" ht="14.25" customHeight="1" x14ac:dyDescent="0.2">
      <c r="A17" s="50"/>
      <c r="B17" s="52" t="s">
        <v>23</v>
      </c>
      <c r="C17" s="98">
        <f t="shared" ref="C17:H17" si="17">C10</f>
        <v>241826</v>
      </c>
      <c r="D17" s="99">
        <f t="shared" si="17"/>
        <v>275889</v>
      </c>
      <c r="E17" s="100">
        <f t="shared" si="17"/>
        <v>329953</v>
      </c>
      <c r="F17" s="101">
        <f t="shared" si="17"/>
        <v>292828</v>
      </c>
      <c r="G17" s="101">
        <f t="shared" si="17"/>
        <v>286978</v>
      </c>
      <c r="H17" s="99">
        <f t="shared" si="17"/>
        <v>284110</v>
      </c>
      <c r="J17" s="50"/>
      <c r="K17" s="52" t="s">
        <v>23</v>
      </c>
      <c r="L17" s="98">
        <f t="shared" ref="L17:Q17" si="18">L10</f>
        <v>0</v>
      </c>
      <c r="M17" s="99">
        <f t="shared" si="18"/>
        <v>0</v>
      </c>
      <c r="N17" s="100">
        <f t="shared" si="18"/>
        <v>-21674</v>
      </c>
      <c r="O17" s="101">
        <f t="shared" si="18"/>
        <v>-51335</v>
      </c>
      <c r="P17" s="101">
        <f t="shared" si="18"/>
        <v>-47827</v>
      </c>
      <c r="Q17" s="99">
        <f t="shared" si="18"/>
        <v>-42509</v>
      </c>
      <c r="S17" s="50"/>
      <c r="T17" s="52" t="s">
        <v>23</v>
      </c>
      <c r="U17" s="98">
        <f t="shared" ref="U17:Z17" si="19">U10</f>
        <v>241826</v>
      </c>
      <c r="V17" s="99">
        <f t="shared" si="19"/>
        <v>275889</v>
      </c>
      <c r="W17" s="100">
        <f t="shared" si="19"/>
        <v>351627</v>
      </c>
      <c r="X17" s="101">
        <f t="shared" si="19"/>
        <v>344163</v>
      </c>
      <c r="Y17" s="101">
        <f t="shared" si="19"/>
        <v>334805</v>
      </c>
      <c r="Z17" s="99">
        <f t="shared" si="19"/>
        <v>326619</v>
      </c>
    </row>
    <row r="18" spans="1:26" ht="14.25" customHeight="1" x14ac:dyDescent="0.2">
      <c r="A18" s="59"/>
      <c r="B18" s="52" t="s">
        <v>24</v>
      </c>
      <c r="C18" s="53">
        <f t="shared" ref="C18:H18" si="20">C9</f>
        <v>293530</v>
      </c>
      <c r="D18" s="54">
        <f t="shared" si="20"/>
        <v>305475</v>
      </c>
      <c r="E18" s="60">
        <f t="shared" si="20"/>
        <v>327145</v>
      </c>
      <c r="F18" s="61">
        <f t="shared" si="20"/>
        <v>330875</v>
      </c>
      <c r="G18" s="61">
        <f t="shared" si="20"/>
        <v>340952</v>
      </c>
      <c r="H18" s="54">
        <f t="shared" si="20"/>
        <v>352518</v>
      </c>
      <c r="J18" s="59"/>
      <c r="K18" s="52" t="s">
        <v>24</v>
      </c>
      <c r="L18" s="98">
        <f t="shared" ref="L18:Q18" si="21">L9</f>
        <v>0</v>
      </c>
      <c r="M18" s="99">
        <f t="shared" si="21"/>
        <v>0</v>
      </c>
      <c r="N18" s="102">
        <f t="shared" si="21"/>
        <v>6639</v>
      </c>
      <c r="O18" s="103">
        <f t="shared" si="21"/>
        <v>193</v>
      </c>
      <c r="P18" s="103">
        <f t="shared" si="21"/>
        <v>-3787</v>
      </c>
      <c r="Q18" s="99">
        <f t="shared" si="21"/>
        <v>-738</v>
      </c>
      <c r="S18" s="59"/>
      <c r="T18" s="52" t="s">
        <v>24</v>
      </c>
      <c r="U18" s="53">
        <f t="shared" ref="U18:Z18" si="22">U9</f>
        <v>293530</v>
      </c>
      <c r="V18" s="54">
        <f t="shared" si="22"/>
        <v>305475</v>
      </c>
      <c r="W18" s="60">
        <f t="shared" si="22"/>
        <v>320506</v>
      </c>
      <c r="X18" s="61">
        <f t="shared" si="22"/>
        <v>330682</v>
      </c>
      <c r="Y18" s="61">
        <f t="shared" si="22"/>
        <v>344739</v>
      </c>
      <c r="Z18" s="54">
        <f t="shared" si="22"/>
        <v>353256</v>
      </c>
    </row>
    <row r="19" spans="1:26" ht="14.25" customHeight="1" thickBot="1" x14ac:dyDescent="0.25">
      <c r="A19" s="62"/>
      <c r="B19" s="63" t="s">
        <v>13</v>
      </c>
      <c r="C19" s="64">
        <f t="shared" ref="C19:H19" si="23">+C8</f>
        <v>1282.11868</v>
      </c>
      <c r="D19" s="65">
        <f t="shared" si="23"/>
        <v>0</v>
      </c>
      <c r="E19" s="66">
        <f t="shared" si="23"/>
        <v>0</v>
      </c>
      <c r="F19" s="67">
        <f t="shared" si="23"/>
        <v>0</v>
      </c>
      <c r="G19" s="67">
        <f t="shared" si="23"/>
        <v>0</v>
      </c>
      <c r="H19" s="65">
        <f t="shared" si="23"/>
        <v>0</v>
      </c>
      <c r="J19" s="62"/>
      <c r="K19" s="63" t="s">
        <v>13</v>
      </c>
      <c r="L19" s="64">
        <f t="shared" ref="L19:Q19" si="24">+L8</f>
        <v>0</v>
      </c>
      <c r="M19" s="65">
        <f t="shared" si="24"/>
        <v>0</v>
      </c>
      <c r="N19" s="66">
        <f t="shared" si="24"/>
        <v>0</v>
      </c>
      <c r="O19" s="67">
        <f t="shared" si="24"/>
        <v>0</v>
      </c>
      <c r="P19" s="67">
        <f t="shared" si="24"/>
        <v>0</v>
      </c>
      <c r="Q19" s="65">
        <f t="shared" si="24"/>
        <v>0</v>
      </c>
      <c r="S19" s="62"/>
      <c r="T19" s="63" t="s">
        <v>13</v>
      </c>
      <c r="U19" s="64">
        <f t="shared" ref="U19:Z19" si="25">+U8</f>
        <v>1282.11868</v>
      </c>
      <c r="V19" s="65">
        <f t="shared" si="25"/>
        <v>0</v>
      </c>
      <c r="W19" s="66">
        <f t="shared" si="25"/>
        <v>0</v>
      </c>
      <c r="X19" s="67">
        <f t="shared" si="25"/>
        <v>0</v>
      </c>
      <c r="Y19" s="67">
        <f t="shared" si="25"/>
        <v>0</v>
      </c>
      <c r="Z19" s="65">
        <f t="shared" si="25"/>
        <v>0</v>
      </c>
    </row>
    <row r="20" spans="1:26" ht="14.25" customHeight="1" x14ac:dyDescent="0.25">
      <c r="B20" s="4"/>
      <c r="C20" s="5"/>
      <c r="D20" s="5"/>
      <c r="E20" s="5"/>
      <c r="F20" s="5"/>
      <c r="G20" s="5"/>
      <c r="H20" s="5"/>
    </row>
    <row r="21" spans="1:26" ht="14.25" customHeight="1" x14ac:dyDescent="0.25">
      <c r="B21" s="4"/>
      <c r="C21" s="5"/>
      <c r="D21" s="5"/>
      <c r="E21" s="5"/>
      <c r="F21" s="5"/>
      <c r="G21" s="5"/>
      <c r="H21" s="5"/>
    </row>
    <row r="22" spans="1:26" ht="14.25" customHeight="1" x14ac:dyDescent="0.25">
      <c r="B22" s="4"/>
      <c r="C22" s="5"/>
      <c r="D22" s="5"/>
      <c r="E22" s="5"/>
      <c r="F22" s="5"/>
      <c r="G22" s="5"/>
      <c r="H22" s="5"/>
      <c r="M22" s="104"/>
      <c r="N22" s="104"/>
      <c r="O22" s="104"/>
      <c r="P22" s="104"/>
      <c r="Q22" s="104"/>
    </row>
    <row r="23" spans="1:26" ht="6" customHeight="1" x14ac:dyDescent="0.2">
      <c r="C23" s="79"/>
      <c r="D23" s="79"/>
      <c r="E23" s="79"/>
      <c r="F23" s="79"/>
      <c r="G23" s="79"/>
      <c r="H23" s="79"/>
    </row>
    <row r="24" spans="1:26" ht="13.5" customHeight="1" x14ac:dyDescent="0.2">
      <c r="C24" s="79"/>
      <c r="D24" s="79"/>
      <c r="E24" s="79"/>
      <c r="F24" s="79"/>
      <c r="G24" s="79"/>
      <c r="H24" s="79"/>
    </row>
    <row r="25" spans="1:26" ht="13.5" customHeight="1" x14ac:dyDescent="0.2">
      <c r="C25" s="79"/>
      <c r="D25" s="79"/>
      <c r="E25" s="79"/>
      <c r="F25" s="79"/>
      <c r="G25" s="79"/>
      <c r="H25" s="79"/>
    </row>
    <row r="26" spans="1:26" ht="13.5" customHeight="1" x14ac:dyDescent="0.2">
      <c r="C26" s="79"/>
      <c r="D26" s="79"/>
      <c r="E26" s="79"/>
      <c r="F26" s="79"/>
      <c r="G26" s="79"/>
      <c r="H26" s="79"/>
    </row>
    <row r="27" spans="1:26" ht="13.5" customHeight="1" x14ac:dyDescent="0.2">
      <c r="C27" s="79"/>
      <c r="D27" s="79"/>
      <c r="E27" s="79"/>
      <c r="F27" s="79"/>
      <c r="G27" s="79"/>
      <c r="H27" s="79"/>
    </row>
    <row r="28" spans="1:26" ht="13.5" customHeight="1" x14ac:dyDescent="0.2">
      <c r="C28" s="79"/>
      <c r="D28" s="79"/>
      <c r="E28" s="79"/>
      <c r="F28" s="79"/>
      <c r="G28" s="79"/>
      <c r="H28" s="79"/>
    </row>
    <row r="29" spans="1:26" ht="13.5" customHeight="1" x14ac:dyDescent="0.2">
      <c r="C29" s="79"/>
      <c r="D29" s="79"/>
      <c r="E29" s="79"/>
      <c r="F29" s="79"/>
      <c r="G29" s="79"/>
      <c r="H29" s="79"/>
    </row>
    <row r="30" spans="1:26" ht="13.5" customHeight="1" x14ac:dyDescent="0.2">
      <c r="C30" s="79"/>
      <c r="D30" s="79"/>
      <c r="E30" s="79"/>
      <c r="F30" s="79"/>
      <c r="G30" s="79"/>
      <c r="H30" s="79"/>
    </row>
    <row r="31" spans="1:26" ht="13.5" customHeight="1" x14ac:dyDescent="0.2">
      <c r="C31" s="79"/>
      <c r="D31" s="79"/>
      <c r="E31" s="79"/>
      <c r="F31" s="79"/>
      <c r="G31" s="79"/>
      <c r="H31" s="79"/>
    </row>
    <row r="32" spans="1:26" ht="13.5" customHeight="1" x14ac:dyDescent="0.2">
      <c r="C32" s="79"/>
      <c r="D32" s="79"/>
      <c r="E32" s="79"/>
      <c r="F32" s="79"/>
      <c r="G32" s="79"/>
      <c r="H32" s="79"/>
    </row>
    <row r="33" spans="3:8" ht="13.5" customHeight="1" x14ac:dyDescent="0.2">
      <c r="C33" s="79"/>
      <c r="D33" s="79"/>
      <c r="E33" s="79"/>
      <c r="F33" s="79"/>
      <c r="G33" s="79"/>
      <c r="H33" s="79"/>
    </row>
    <row r="34" spans="3:8" ht="13.5" customHeight="1" x14ac:dyDescent="0.2">
      <c r="C34" s="79"/>
      <c r="D34" s="79"/>
      <c r="E34" s="79"/>
      <c r="F34" s="79"/>
      <c r="G34" s="79"/>
      <c r="H34" s="79"/>
    </row>
    <row r="35" spans="3:8" ht="13.5" customHeight="1" x14ac:dyDescent="0.2">
      <c r="C35" s="79"/>
      <c r="D35" s="79"/>
      <c r="E35" s="79"/>
      <c r="F35" s="79"/>
      <c r="G35" s="79"/>
      <c r="H35" s="79"/>
    </row>
    <row r="36" spans="3:8" ht="13.5" customHeight="1" x14ac:dyDescent="0.2">
      <c r="C36" s="79"/>
      <c r="D36" s="79"/>
      <c r="E36" s="79"/>
      <c r="F36" s="79"/>
      <c r="G36" s="79"/>
      <c r="H36" s="79"/>
    </row>
    <row r="37" spans="3:8" ht="13.5" customHeight="1" x14ac:dyDescent="0.2">
      <c r="C37" s="79"/>
      <c r="D37" s="79"/>
      <c r="E37" s="79"/>
      <c r="F37" s="79"/>
      <c r="G37" s="79"/>
      <c r="H37" s="79"/>
    </row>
    <row r="38" spans="3:8" ht="13.5" customHeight="1" x14ac:dyDescent="0.2">
      <c r="C38" s="79"/>
      <c r="D38" s="79"/>
      <c r="E38" s="79"/>
      <c r="F38" s="79"/>
      <c r="G38" s="79"/>
      <c r="H38" s="79"/>
    </row>
    <row r="39" spans="3:8" ht="13.5" customHeight="1" x14ac:dyDescent="0.2">
      <c r="C39" s="79"/>
      <c r="D39" s="79"/>
      <c r="E39" s="79"/>
      <c r="F39" s="79"/>
      <c r="G39" s="79"/>
      <c r="H39" s="79"/>
    </row>
    <row r="40" spans="3:8" ht="13.5" customHeight="1" x14ac:dyDescent="0.2">
      <c r="C40" s="79"/>
      <c r="D40" s="79"/>
      <c r="E40" s="79"/>
      <c r="F40" s="79"/>
      <c r="G40" s="79"/>
      <c r="H40" s="79"/>
    </row>
    <row r="41" spans="3:8" ht="13.5" customHeight="1" x14ac:dyDescent="0.2">
      <c r="C41" s="79"/>
      <c r="D41" s="79"/>
      <c r="E41" s="79"/>
      <c r="F41" s="79"/>
      <c r="G41" s="79"/>
      <c r="H41" s="79"/>
    </row>
    <row r="42" spans="3:8" ht="13.5" customHeight="1" x14ac:dyDescent="0.2">
      <c r="C42" s="79"/>
      <c r="D42" s="79"/>
      <c r="E42" s="79"/>
      <c r="F42" s="79"/>
      <c r="G42" s="79"/>
      <c r="H42" s="79"/>
    </row>
    <row r="43" spans="3:8" ht="13.5" customHeight="1" x14ac:dyDescent="0.2">
      <c r="C43" s="79"/>
      <c r="D43" s="79"/>
      <c r="E43" s="79"/>
      <c r="F43" s="79"/>
      <c r="G43" s="79"/>
      <c r="H43" s="79"/>
    </row>
    <row r="44" spans="3:8" ht="13.5" customHeight="1" x14ac:dyDescent="0.2">
      <c r="C44" s="79"/>
      <c r="D44" s="79"/>
      <c r="E44" s="79"/>
      <c r="F44" s="79"/>
      <c r="G44" s="79"/>
      <c r="H44" s="79"/>
    </row>
    <row r="45" spans="3:8" ht="13.5" customHeight="1" x14ac:dyDescent="0.2">
      <c r="C45" s="79"/>
      <c r="D45" s="79"/>
      <c r="E45" s="79"/>
      <c r="F45" s="79"/>
      <c r="G45" s="79"/>
      <c r="H45" s="79"/>
    </row>
    <row r="46" spans="3:8" ht="13.5" customHeight="1" x14ac:dyDescent="0.2">
      <c r="C46" s="79"/>
      <c r="D46" s="79"/>
      <c r="E46" s="79"/>
      <c r="F46" s="79"/>
      <c r="G46" s="79"/>
      <c r="H46" s="79"/>
    </row>
    <row r="47" spans="3:8" ht="13.5" customHeight="1" x14ac:dyDescent="0.2">
      <c r="C47" s="79"/>
      <c r="D47" s="79"/>
      <c r="E47" s="79"/>
      <c r="F47" s="79"/>
      <c r="G47" s="79"/>
      <c r="H47" s="79"/>
    </row>
    <row r="48" spans="3:8" ht="13.5" customHeight="1" x14ac:dyDescent="0.2">
      <c r="C48" s="79"/>
      <c r="D48" s="79"/>
      <c r="E48" s="79"/>
      <c r="F48" s="79"/>
      <c r="G48" s="79"/>
      <c r="H48" s="79"/>
    </row>
    <row r="49" spans="3:8" ht="13.5" customHeight="1" x14ac:dyDescent="0.2">
      <c r="C49" s="79"/>
      <c r="D49" s="79"/>
      <c r="E49" s="79"/>
      <c r="F49" s="79"/>
      <c r="G49" s="79"/>
      <c r="H49" s="79"/>
    </row>
    <row r="50" spans="3:8" ht="13.5" customHeight="1" x14ac:dyDescent="0.2">
      <c r="C50" s="79"/>
      <c r="D50" s="79"/>
      <c r="E50" s="79"/>
      <c r="F50" s="79"/>
      <c r="G50" s="79"/>
      <c r="H50" s="79"/>
    </row>
    <row r="51" spans="3:8" ht="13.5" customHeight="1" x14ac:dyDescent="0.2">
      <c r="C51" s="79"/>
      <c r="D51" s="79"/>
      <c r="E51" s="79"/>
      <c r="F51" s="79"/>
      <c r="G51" s="79"/>
      <c r="H51" s="79"/>
    </row>
    <row r="52" spans="3:8" ht="13.5" customHeight="1" x14ac:dyDescent="0.2">
      <c r="C52" s="79"/>
      <c r="D52" s="79"/>
      <c r="E52" s="79"/>
      <c r="F52" s="79"/>
      <c r="G52" s="79"/>
      <c r="H52" s="79"/>
    </row>
    <row r="53" spans="3:8" ht="13.5" customHeight="1" x14ac:dyDescent="0.2">
      <c r="C53" s="79"/>
      <c r="D53" s="79"/>
      <c r="E53" s="79"/>
      <c r="F53" s="79"/>
      <c r="G53" s="79"/>
      <c r="H53" s="79"/>
    </row>
    <row r="54" spans="3:8" ht="13.5" customHeight="1" x14ac:dyDescent="0.2">
      <c r="C54" s="79"/>
      <c r="D54" s="79"/>
      <c r="E54" s="79"/>
      <c r="F54" s="79"/>
      <c r="G54" s="79"/>
      <c r="H54" s="79"/>
    </row>
    <row r="55" spans="3:8" ht="13.5" customHeight="1" x14ac:dyDescent="0.2">
      <c r="C55" s="79"/>
      <c r="D55" s="79"/>
      <c r="E55" s="79"/>
      <c r="F55" s="79"/>
      <c r="G55" s="79"/>
      <c r="H55" s="79"/>
    </row>
    <row r="56" spans="3:8" ht="13.5" customHeight="1" x14ac:dyDescent="0.2">
      <c r="C56" s="79"/>
      <c r="D56" s="79"/>
      <c r="E56" s="79"/>
      <c r="F56" s="79"/>
      <c r="G56" s="79"/>
      <c r="H56" s="79"/>
    </row>
    <row r="57" spans="3:8" ht="13.5" customHeight="1" x14ac:dyDescent="0.2">
      <c r="C57" s="79"/>
      <c r="D57" s="79"/>
      <c r="E57" s="79"/>
      <c r="F57" s="79"/>
      <c r="G57" s="79"/>
      <c r="H57" s="79"/>
    </row>
  </sheetData>
  <mergeCells count="9">
    <mergeCell ref="S3:S4"/>
    <mergeCell ref="U3:V3"/>
    <mergeCell ref="X3:Z3"/>
    <mergeCell ref="A3:A4"/>
    <mergeCell ref="C3:D3"/>
    <mergeCell ref="F3:H3"/>
    <mergeCell ref="J3:J4"/>
    <mergeCell ref="L3:M3"/>
    <mergeCell ref="O3:Q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showGridLines="0" workbookViewId="0">
      <selection activeCell="L6" sqref="L6"/>
    </sheetView>
  </sheetViews>
  <sheetFormatPr defaultColWidth="9.5703125" defaultRowHeight="13.5" customHeight="1" x14ac:dyDescent="0.2"/>
  <cols>
    <col min="1" max="1" width="7.85546875" style="1" customWidth="1"/>
    <col min="2" max="2" width="57" style="1" customWidth="1"/>
    <col min="3" max="3" width="12.85546875" style="1" customWidth="1"/>
    <col min="4" max="7" width="13.140625" style="2" customWidth="1"/>
    <col min="8" max="9" width="9.5703125" style="1"/>
    <col min="10" max="10" width="57.85546875" style="1" customWidth="1"/>
    <col min="11" max="11" width="10.28515625" style="1" customWidth="1"/>
    <col min="12" max="16384" width="9.5703125" style="1"/>
  </cols>
  <sheetData>
    <row r="1" spans="1:15" ht="32.25" customHeight="1" x14ac:dyDescent="0.2">
      <c r="A1" s="105" t="s">
        <v>39</v>
      </c>
      <c r="B1" s="105"/>
      <c r="C1" s="105"/>
      <c r="D1" s="105"/>
      <c r="E1" s="105"/>
      <c r="F1" s="105"/>
      <c r="G1" s="105"/>
      <c r="I1" s="105" t="s">
        <v>40</v>
      </c>
      <c r="J1" s="105"/>
      <c r="K1" s="105"/>
      <c r="L1" s="105"/>
      <c r="M1" s="105"/>
      <c r="N1" s="105"/>
      <c r="O1" s="105"/>
    </row>
    <row r="2" spans="1:15" ht="14.25" customHeight="1" thickBot="1" x14ac:dyDescent="0.3">
      <c r="B2" s="4"/>
      <c r="C2" s="4"/>
      <c r="D2" s="5"/>
      <c r="E2" s="5"/>
      <c r="F2" s="5"/>
      <c r="G2" s="5"/>
      <c r="J2" s="4"/>
      <c r="K2" s="4"/>
      <c r="L2" s="5"/>
      <c r="M2" s="5"/>
      <c r="N2" s="5"/>
      <c r="O2" s="5"/>
    </row>
    <row r="3" spans="1:15" ht="14.25" customHeight="1" x14ac:dyDescent="0.2">
      <c r="A3" s="6" t="s">
        <v>3</v>
      </c>
      <c r="B3" s="106" t="s">
        <v>5</v>
      </c>
      <c r="C3" s="107" t="s">
        <v>7</v>
      </c>
      <c r="D3" s="107" t="s">
        <v>7</v>
      </c>
      <c r="E3" s="10" t="s">
        <v>8</v>
      </c>
      <c r="F3" s="10"/>
      <c r="G3" s="12"/>
      <c r="I3" s="6" t="s">
        <v>3</v>
      </c>
      <c r="J3" s="106" t="s">
        <v>5</v>
      </c>
      <c r="K3" s="107" t="s">
        <v>7</v>
      </c>
      <c r="L3" s="107" t="s">
        <v>7</v>
      </c>
      <c r="M3" s="10" t="s">
        <v>8</v>
      </c>
      <c r="N3" s="10"/>
      <c r="O3" s="12"/>
    </row>
    <row r="4" spans="1:15" ht="14.25" customHeight="1" thickBot="1" x14ac:dyDescent="0.25">
      <c r="A4" s="7"/>
      <c r="B4" s="13"/>
      <c r="C4" s="108">
        <v>2021</v>
      </c>
      <c r="D4" s="108">
        <v>2022</v>
      </c>
      <c r="E4" s="17">
        <v>2023</v>
      </c>
      <c r="F4" s="17">
        <v>2024</v>
      </c>
      <c r="G4" s="15">
        <v>2025</v>
      </c>
      <c r="I4" s="7"/>
      <c r="J4" s="13"/>
      <c r="K4" s="108">
        <v>2021</v>
      </c>
      <c r="L4" s="108">
        <v>2022</v>
      </c>
      <c r="M4" s="17">
        <v>2023</v>
      </c>
      <c r="N4" s="17">
        <v>2024</v>
      </c>
      <c r="O4" s="15">
        <v>2025</v>
      </c>
    </row>
    <row r="5" spans="1:15" ht="14.25" customHeight="1" x14ac:dyDescent="0.2">
      <c r="A5" s="18" t="s">
        <v>41</v>
      </c>
      <c r="B5" s="19" t="s">
        <v>10</v>
      </c>
      <c r="C5" s="58">
        <f>C6+C7</f>
        <v>422214.82216586452</v>
      </c>
      <c r="D5" s="58">
        <f>D6+D7</f>
        <v>225779.11199999996</v>
      </c>
      <c r="E5" s="23">
        <f>E6+E7</f>
        <v>275643.19911641325</v>
      </c>
      <c r="F5" s="23">
        <f>F6+F7</f>
        <v>284332.23641287739</v>
      </c>
      <c r="G5" s="21">
        <f>G6+G7</f>
        <v>302344.51936790132</v>
      </c>
      <c r="I5" s="18"/>
      <c r="J5" s="19" t="s">
        <v>10</v>
      </c>
      <c r="K5" s="58">
        <f>nedane_A_sept22!E5-A_PS_22_25!C5</f>
        <v>0</v>
      </c>
      <c r="L5" s="58">
        <f>nedane_A_sept22!F5-A_PS_22_25!D5</f>
        <v>86165.888000000035</v>
      </c>
      <c r="M5" s="23">
        <f>nedane_A_sept22!G5-A_PS_22_25!E5</f>
        <v>39282.800883586751</v>
      </c>
      <c r="N5" s="23">
        <f>nedane_A_sept22!H5-A_PS_22_25!F5</f>
        <v>-66838.236412877392</v>
      </c>
      <c r="O5" s="21">
        <f>nedane_A_sept22!I5-A_PS_22_25!G5</f>
        <v>-27866.519367901317</v>
      </c>
    </row>
    <row r="6" spans="1:15" ht="14.25" customHeight="1" x14ac:dyDescent="0.2">
      <c r="A6" s="18"/>
      <c r="B6" s="24" t="s">
        <v>11</v>
      </c>
      <c r="C6" s="58">
        <v>415588.82216586452</v>
      </c>
      <c r="D6" s="58">
        <v>217721.11199999996</v>
      </c>
      <c r="E6" s="23">
        <v>267585.19911641325</v>
      </c>
      <c r="F6" s="23">
        <v>276274.23641287739</v>
      </c>
      <c r="G6" s="21">
        <v>294286.51936790132</v>
      </c>
      <c r="I6" s="18"/>
      <c r="J6" s="24" t="s">
        <v>11</v>
      </c>
      <c r="K6" s="58">
        <f>nedane_A_sept22!E6-A_PS_22_25!C6</f>
        <v>0</v>
      </c>
      <c r="L6" s="58">
        <f>nedane_A_sept22!F6-A_PS_22_25!D6</f>
        <v>86165.888000000035</v>
      </c>
      <c r="M6" s="23">
        <f>nedane_A_sept22!G6-A_PS_22_25!E6</f>
        <v>39282.800883586751</v>
      </c>
      <c r="N6" s="23">
        <f>nedane_A_sept22!H6-A_PS_22_25!F6</f>
        <v>-66838.236412877392</v>
      </c>
      <c r="O6" s="21">
        <f>nedane_A_sept22!I6-A_PS_22_25!G6</f>
        <v>-27866.519367901317</v>
      </c>
    </row>
    <row r="7" spans="1:15" ht="12.95" customHeight="1" x14ac:dyDescent="0.2">
      <c r="A7" s="18"/>
      <c r="B7" s="24" t="s">
        <v>12</v>
      </c>
      <c r="C7" s="58">
        <v>6626</v>
      </c>
      <c r="D7" s="58">
        <v>8058</v>
      </c>
      <c r="E7" s="23">
        <v>8058</v>
      </c>
      <c r="F7" s="23">
        <v>8058</v>
      </c>
      <c r="G7" s="21">
        <v>8058</v>
      </c>
      <c r="I7" s="18"/>
      <c r="J7" s="24" t="s">
        <v>12</v>
      </c>
      <c r="K7" s="58">
        <f>nedane_A_sept22!E7-A_PS_22_25!C7</f>
        <v>0</v>
      </c>
      <c r="L7" s="58">
        <f>nedane_A_sept22!F7-A_PS_22_25!D7</f>
        <v>0</v>
      </c>
      <c r="M7" s="23">
        <f>nedane_A_sept22!G7-A_PS_22_25!E7</f>
        <v>0</v>
      </c>
      <c r="N7" s="23">
        <f>nedane_A_sept22!H7-A_PS_22_25!F7</f>
        <v>0</v>
      </c>
      <c r="O7" s="21">
        <f>nedane_A_sept22!I7-A_PS_22_25!G7</f>
        <v>0</v>
      </c>
    </row>
    <row r="8" spans="1:15" ht="12.95" customHeight="1" x14ac:dyDescent="0.2">
      <c r="A8" s="18"/>
      <c r="B8" s="24" t="s">
        <v>42</v>
      </c>
      <c r="C8" s="58"/>
      <c r="D8" s="58"/>
      <c r="E8" s="23"/>
      <c r="F8" s="23"/>
      <c r="G8" s="21"/>
      <c r="I8" s="18"/>
      <c r="J8" s="24" t="s">
        <v>42</v>
      </c>
      <c r="K8" s="58">
        <f>nedane_A_sept22!E8-A_PS_22_25!C8</f>
        <v>0</v>
      </c>
      <c r="L8" s="58">
        <f>nedane_A_sept22!F8-A_PS_22_25!D8</f>
        <v>0</v>
      </c>
      <c r="M8" s="23">
        <f>nedane_A_sept22!G8-A_PS_22_25!E8</f>
        <v>0</v>
      </c>
      <c r="N8" s="23">
        <f>nedane_A_sept22!H8-A_PS_22_25!F8</f>
        <v>0</v>
      </c>
      <c r="O8" s="21">
        <f>nedane_A_sept22!I8-A_PS_22_25!G8</f>
        <v>0</v>
      </c>
    </row>
    <row r="9" spans="1:15" ht="14.25" customHeight="1" x14ac:dyDescent="0.2">
      <c r="A9" s="18" t="s">
        <v>14</v>
      </c>
      <c r="B9" s="19" t="s">
        <v>15</v>
      </c>
      <c r="C9" s="58">
        <v>305475</v>
      </c>
      <c r="D9" s="58">
        <v>314948</v>
      </c>
      <c r="E9" s="23">
        <v>335304</v>
      </c>
      <c r="F9" s="23">
        <v>344463</v>
      </c>
      <c r="G9" s="21">
        <v>353245</v>
      </c>
      <c r="I9" s="18" t="s">
        <v>14</v>
      </c>
      <c r="J9" s="19" t="s">
        <v>15</v>
      </c>
      <c r="K9" s="58">
        <f>nedane_A_sept22!E9-A_PS_22_25!C9</f>
        <v>0</v>
      </c>
      <c r="L9" s="58">
        <f>nedane_A_sept22!F9-A_PS_22_25!D9</f>
        <v>12197</v>
      </c>
      <c r="M9" s="23">
        <f>nedane_A_sept22!G9-A_PS_22_25!E9</f>
        <v>-4429</v>
      </c>
      <c r="N9" s="23">
        <f>nedane_A_sept22!H9-A_PS_22_25!F9</f>
        <v>-3511</v>
      </c>
      <c r="O9" s="21">
        <f>nedane_A_sept22!I9-A_PS_22_25!G9</f>
        <v>-727</v>
      </c>
    </row>
    <row r="10" spans="1:15" ht="14.25" customHeight="1" x14ac:dyDescent="0.2">
      <c r="A10" s="18" t="s">
        <v>16</v>
      </c>
      <c r="B10" s="19" t="s">
        <v>17</v>
      </c>
      <c r="C10" s="58">
        <v>167181</v>
      </c>
      <c r="D10" s="58">
        <v>199036</v>
      </c>
      <c r="E10" s="23">
        <v>237530</v>
      </c>
      <c r="F10" s="23">
        <v>257495</v>
      </c>
      <c r="G10" s="21">
        <v>267842</v>
      </c>
      <c r="I10" s="18" t="s">
        <v>16</v>
      </c>
      <c r="J10" s="19" t="s">
        <v>17</v>
      </c>
      <c r="K10" s="58">
        <f>nedane_A_sept22!E10-A_PS_22_25!C10</f>
        <v>75644</v>
      </c>
      <c r="L10" s="58">
        <f>nedane_A_sept22!F10-A_PS_22_25!D10</f>
        <v>76853</v>
      </c>
      <c r="M10" s="23">
        <f>nedane_A_sept22!G10-A_PS_22_25!E10</f>
        <v>92423</v>
      </c>
      <c r="N10" s="23">
        <f>nedane_A_sept22!H10-A_PS_22_25!F10</f>
        <v>35333</v>
      </c>
      <c r="O10" s="21">
        <f>nedane_A_sept22!I10-A_PS_22_25!G10</f>
        <v>19136</v>
      </c>
    </row>
    <row r="11" spans="1:15" ht="14.25" customHeight="1" x14ac:dyDescent="0.2">
      <c r="A11" s="26" t="s">
        <v>18</v>
      </c>
      <c r="B11" s="27" t="s">
        <v>19</v>
      </c>
      <c r="C11" s="58">
        <f>C12+C13</f>
        <v>233004.93831999999</v>
      </c>
      <c r="D11" s="58">
        <f>D12+D13</f>
        <v>243594</v>
      </c>
      <c r="E11" s="23">
        <f>E12+E13</f>
        <v>273002</v>
      </c>
      <c r="F11" s="23">
        <f>F12+F13</f>
        <v>294629</v>
      </c>
      <c r="G11" s="21">
        <f>G12+G13</f>
        <v>313075</v>
      </c>
      <c r="I11" s="26" t="s">
        <v>18</v>
      </c>
      <c r="J11" s="27" t="s">
        <v>19</v>
      </c>
      <c r="K11" s="58">
        <f>nedane_A_sept22!E11-A_PS_22_25!C11</f>
        <v>0</v>
      </c>
      <c r="L11" s="58">
        <f>nedane_A_sept22!F11-A_PS_22_25!D11</f>
        <v>16528</v>
      </c>
      <c r="M11" s="23">
        <f>nedane_A_sept22!G11-A_PS_22_25!E11</f>
        <v>-7557</v>
      </c>
      <c r="N11" s="23">
        <f>nedane_A_sept22!H11-A_PS_22_25!F11</f>
        <v>-12724</v>
      </c>
      <c r="O11" s="21">
        <f>nedane_A_sept22!I11-A_PS_22_25!G11</f>
        <v>-11708</v>
      </c>
    </row>
    <row r="12" spans="1:15" ht="14.25" customHeight="1" x14ac:dyDescent="0.2">
      <c r="A12" s="18"/>
      <c r="B12" s="24" t="s">
        <v>11</v>
      </c>
      <c r="C12" s="58">
        <v>220131.26931999999</v>
      </c>
      <c r="D12" s="58">
        <v>231354</v>
      </c>
      <c r="E12" s="23">
        <v>259622</v>
      </c>
      <c r="F12" s="23">
        <v>280798</v>
      </c>
      <c r="G12" s="21">
        <v>298754</v>
      </c>
      <c r="I12" s="18"/>
      <c r="J12" s="24" t="s">
        <v>11</v>
      </c>
      <c r="K12" s="58">
        <f>nedane_A_sept22!E12-A_PS_22_25!C12</f>
        <v>0</v>
      </c>
      <c r="L12" s="58">
        <f>nedane_A_sept22!F12-A_PS_22_25!D12</f>
        <v>17247</v>
      </c>
      <c r="M12" s="23">
        <f>nedane_A_sept22!G12-A_PS_22_25!E12</f>
        <v>-6144</v>
      </c>
      <c r="N12" s="23">
        <f>nedane_A_sept22!H12-A_PS_22_25!F12</f>
        <v>-10907</v>
      </c>
      <c r="O12" s="21">
        <f>nedane_A_sept22!I12-A_PS_22_25!G12</f>
        <v>-8908</v>
      </c>
    </row>
    <row r="13" spans="1:15" ht="14.25" customHeight="1" thickBot="1" x14ac:dyDescent="0.25">
      <c r="A13" s="18"/>
      <c r="B13" s="24" t="s">
        <v>12</v>
      </c>
      <c r="C13" s="58">
        <v>12873.669</v>
      </c>
      <c r="D13" s="58">
        <v>12240</v>
      </c>
      <c r="E13" s="23">
        <v>13380</v>
      </c>
      <c r="F13" s="23">
        <v>13831</v>
      </c>
      <c r="G13" s="21">
        <v>14321</v>
      </c>
      <c r="I13" s="18"/>
      <c r="J13" s="24" t="s">
        <v>12</v>
      </c>
      <c r="K13" s="58">
        <f>nedane_A_sept22!E13-A_PS_22_25!C13</f>
        <v>0</v>
      </c>
      <c r="L13" s="58">
        <f>nedane_A_sept22!F13-A_PS_22_25!D13</f>
        <v>-719</v>
      </c>
      <c r="M13" s="23">
        <f>nedane_A_sept22!G13-A_PS_22_25!E13</f>
        <v>-1413</v>
      </c>
      <c r="N13" s="23">
        <f>nedane_A_sept22!H13-A_PS_22_25!F13</f>
        <v>-1817</v>
      </c>
      <c r="O13" s="21">
        <f>nedane_A_sept22!I13-A_PS_22_25!G13</f>
        <v>-2800</v>
      </c>
    </row>
    <row r="14" spans="1:15" ht="14.25" customHeight="1" thickBot="1" x14ac:dyDescent="0.25">
      <c r="A14" s="28"/>
      <c r="B14" s="30" t="s">
        <v>20</v>
      </c>
      <c r="C14" s="109">
        <f>C5+C9+C10+C11</f>
        <v>1127875.7604858645</v>
      </c>
      <c r="D14" s="109">
        <f>D5+D9+D10+D11</f>
        <v>983357.11199999996</v>
      </c>
      <c r="E14" s="34">
        <f>E5+E9+E10+E11</f>
        <v>1121479.1991164132</v>
      </c>
      <c r="F14" s="34">
        <f>F5+F9+F10+F11</f>
        <v>1180919.2364128774</v>
      </c>
      <c r="G14" s="32">
        <f>G5+G9+G10+G11</f>
        <v>1236506.5193679014</v>
      </c>
      <c r="I14" s="28"/>
      <c r="J14" s="30" t="s">
        <v>20</v>
      </c>
      <c r="K14" s="110">
        <f>K5+K9+K10+K11</f>
        <v>75644</v>
      </c>
      <c r="L14" s="110">
        <f>L5+L9+L10+L11</f>
        <v>191743.88800000004</v>
      </c>
      <c r="M14" s="38">
        <f>M5+M9+M10+M11</f>
        <v>119719.80088358675</v>
      </c>
      <c r="N14" s="38">
        <f>N5+N9+N10+N11</f>
        <v>-47740.236412877392</v>
      </c>
      <c r="O14" s="36">
        <f>O5+O9+O10+O11</f>
        <v>-21165.519367901317</v>
      </c>
    </row>
    <row r="15" spans="1:15" ht="14.25" customHeight="1" x14ac:dyDescent="0.2">
      <c r="A15" s="39"/>
      <c r="B15" s="41" t="s">
        <v>21</v>
      </c>
      <c r="C15" s="45">
        <f t="shared" ref="C15:G16" si="0">C6+C12</f>
        <v>635720.09148586448</v>
      </c>
      <c r="D15" s="45">
        <f t="shared" si="0"/>
        <v>449075.11199999996</v>
      </c>
      <c r="E15" s="45">
        <f t="shared" si="0"/>
        <v>527207.19911641325</v>
      </c>
      <c r="F15" s="45">
        <f t="shared" si="0"/>
        <v>557072.23641287745</v>
      </c>
      <c r="G15" s="43">
        <f t="shared" si="0"/>
        <v>593040.51936790138</v>
      </c>
      <c r="I15" s="111"/>
      <c r="J15" s="41" t="s">
        <v>21</v>
      </c>
      <c r="K15" s="49">
        <f>nedane_A_sept22!E15-A_PS_22_25!C15</f>
        <v>0</v>
      </c>
      <c r="L15" s="49">
        <f>nedane_A_sept22!F15-A_PS_22_25!D15</f>
        <v>103412.88800000004</v>
      </c>
      <c r="M15" s="49">
        <f>nedane_A_sept22!G15-A_PS_22_25!E15</f>
        <v>33138.800883586751</v>
      </c>
      <c r="N15" s="49">
        <f>nedane_A_sept22!H15-A_PS_22_25!F15</f>
        <v>-77745.23641287745</v>
      </c>
      <c r="O15" s="47">
        <f>nedane_A_sept22!I15-A_PS_22_25!G15</f>
        <v>-36774.519367901376</v>
      </c>
    </row>
    <row r="16" spans="1:15" ht="14.25" customHeight="1" x14ac:dyDescent="0.2">
      <c r="A16" s="50"/>
      <c r="B16" s="52" t="s">
        <v>22</v>
      </c>
      <c r="C16" s="56">
        <f t="shared" si="0"/>
        <v>19499.669000000002</v>
      </c>
      <c r="D16" s="56">
        <f t="shared" si="0"/>
        <v>20298</v>
      </c>
      <c r="E16" s="56">
        <f t="shared" si="0"/>
        <v>21438</v>
      </c>
      <c r="F16" s="56">
        <f t="shared" si="0"/>
        <v>21889</v>
      </c>
      <c r="G16" s="54">
        <f t="shared" si="0"/>
        <v>22379</v>
      </c>
      <c r="I16" s="18"/>
      <c r="J16" s="52" t="s">
        <v>22</v>
      </c>
      <c r="K16" s="58">
        <f>nedane_A_sept22!E16-A_PS_22_25!C16</f>
        <v>0</v>
      </c>
      <c r="L16" s="58">
        <f>nedane_A_sept22!F16-A_PS_22_25!D16</f>
        <v>-719</v>
      </c>
      <c r="M16" s="58">
        <f>nedane_A_sept22!G16-A_PS_22_25!E16</f>
        <v>-1413</v>
      </c>
      <c r="N16" s="58">
        <f>nedane_A_sept22!H16-A_PS_22_25!F16</f>
        <v>-1817</v>
      </c>
      <c r="O16" s="21">
        <f>nedane_A_sept22!I16-A_PS_22_25!G16</f>
        <v>-2800</v>
      </c>
    </row>
    <row r="17" spans="1:15" ht="14.25" customHeight="1" x14ac:dyDescent="0.2">
      <c r="A17" s="50"/>
      <c r="B17" s="52" t="s">
        <v>23</v>
      </c>
      <c r="C17" s="56">
        <f>C10</f>
        <v>167181</v>
      </c>
      <c r="D17" s="56">
        <f>D10</f>
        <v>199036</v>
      </c>
      <c r="E17" s="56">
        <f>E10</f>
        <v>237530</v>
      </c>
      <c r="F17" s="56">
        <f>F10</f>
        <v>257495</v>
      </c>
      <c r="G17" s="54">
        <f>G10</f>
        <v>267842</v>
      </c>
      <c r="I17" s="18"/>
      <c r="J17" s="52" t="s">
        <v>23</v>
      </c>
      <c r="K17" s="58">
        <f>nedane_A_sept22!E17-A_PS_22_25!C17</f>
        <v>75644</v>
      </c>
      <c r="L17" s="58">
        <f>nedane_A_sept22!F17-A_PS_22_25!D17</f>
        <v>76853</v>
      </c>
      <c r="M17" s="58">
        <f>nedane_A_sept22!G17-A_PS_22_25!E17</f>
        <v>92423</v>
      </c>
      <c r="N17" s="58">
        <f>nedane_A_sept22!H17-A_PS_22_25!F17</f>
        <v>35333</v>
      </c>
      <c r="O17" s="21">
        <f>nedane_A_sept22!I17-A_PS_22_25!G17</f>
        <v>19136</v>
      </c>
    </row>
    <row r="18" spans="1:15" ht="14.25" customHeight="1" x14ac:dyDescent="0.2">
      <c r="A18" s="59"/>
      <c r="B18" s="52" t="s">
        <v>24</v>
      </c>
      <c r="C18" s="56">
        <f>C9</f>
        <v>305475</v>
      </c>
      <c r="D18" s="56">
        <f>D9</f>
        <v>314948</v>
      </c>
      <c r="E18" s="61">
        <f>E9</f>
        <v>335304</v>
      </c>
      <c r="F18" s="61">
        <f>F9</f>
        <v>344463</v>
      </c>
      <c r="G18" s="54">
        <f>G9</f>
        <v>353245</v>
      </c>
      <c r="I18" s="59"/>
      <c r="J18" s="52" t="s">
        <v>24</v>
      </c>
      <c r="K18" s="58">
        <f>nedane_A_sept22!E18-A_PS_22_25!C18</f>
        <v>0</v>
      </c>
      <c r="L18" s="58">
        <f>nedane_A_sept22!F18-A_PS_22_25!D18</f>
        <v>12197</v>
      </c>
      <c r="M18" s="23">
        <f>nedane_A_sept22!G18-A_PS_22_25!E18</f>
        <v>-4429</v>
      </c>
      <c r="N18" s="23">
        <f>nedane_A_sept22!H18-A_PS_22_25!F18</f>
        <v>-3511</v>
      </c>
      <c r="O18" s="21">
        <f>nedane_A_sept22!I18-A_PS_22_25!G18</f>
        <v>-727</v>
      </c>
    </row>
    <row r="19" spans="1:15" ht="13.5" customHeight="1" thickBot="1" x14ac:dyDescent="0.25">
      <c r="A19" s="62"/>
      <c r="B19" s="63" t="s">
        <v>42</v>
      </c>
      <c r="C19" s="112">
        <f>+C8</f>
        <v>0</v>
      </c>
      <c r="D19" s="112">
        <f>+D8</f>
        <v>0</v>
      </c>
      <c r="E19" s="67">
        <f>+E8</f>
        <v>0</v>
      </c>
      <c r="F19" s="67">
        <f>+F8</f>
        <v>0</v>
      </c>
      <c r="G19" s="65">
        <f>+G8</f>
        <v>0</v>
      </c>
      <c r="I19" s="62"/>
      <c r="J19" s="63" t="s">
        <v>42</v>
      </c>
      <c r="K19" s="112">
        <f>nedane_A_sept22!E19-A_PS_22_25!C19</f>
        <v>0</v>
      </c>
      <c r="L19" s="112">
        <f>nedane_A_sept22!F19-A_PS_22_25!D19</f>
        <v>0</v>
      </c>
      <c r="M19" s="67">
        <f>nedane_A_sept22!G19-A_PS_22_25!E19</f>
        <v>0</v>
      </c>
      <c r="N19" s="67">
        <f>nedane_A_sept22!H19-A_PS_22_25!F19</f>
        <v>0</v>
      </c>
      <c r="O19" s="65">
        <f>nedane_A_sept22!I19-A_PS_22_25!G19</f>
        <v>0</v>
      </c>
    </row>
    <row r="20" spans="1:15" ht="13.5" customHeight="1" x14ac:dyDescent="0.2">
      <c r="A20" s="113"/>
      <c r="B20" s="113"/>
      <c r="C20" s="113"/>
      <c r="D20" s="113"/>
      <c r="E20" s="113"/>
      <c r="F20" s="113"/>
      <c r="G20" s="113"/>
    </row>
    <row r="21" spans="1:15" ht="63" customHeight="1" x14ac:dyDescent="0.2">
      <c r="A21" s="114" t="s">
        <v>43</v>
      </c>
      <c r="B21" s="114"/>
      <c r="C21" s="114"/>
      <c r="D21" s="114"/>
      <c r="E21" s="114"/>
      <c r="F21" s="114"/>
      <c r="G21" s="114"/>
    </row>
    <row r="22" spans="1:15" ht="13.5" customHeight="1" x14ac:dyDescent="0.2">
      <c r="D22" s="79"/>
      <c r="E22" s="79"/>
      <c r="F22" s="79"/>
      <c r="G22" s="79"/>
      <c r="L22" s="104"/>
      <c r="M22" s="104"/>
      <c r="N22" s="104"/>
      <c r="O22" s="104"/>
    </row>
    <row r="23" spans="1:15" ht="13.5" customHeight="1" x14ac:dyDescent="0.2">
      <c r="D23" s="79"/>
      <c r="E23" s="79"/>
      <c r="F23" s="79"/>
      <c r="G23" s="79"/>
      <c r="L23" s="104"/>
      <c r="M23" s="104"/>
      <c r="N23" s="104"/>
      <c r="O23" s="104"/>
    </row>
    <row r="24" spans="1:15" ht="13.5" customHeight="1" x14ac:dyDescent="0.2">
      <c r="D24" s="79"/>
      <c r="E24" s="79"/>
      <c r="F24" s="79"/>
      <c r="G24" s="79"/>
      <c r="L24" s="104"/>
      <c r="M24" s="104"/>
      <c r="N24" s="104"/>
      <c r="O24" s="104"/>
    </row>
    <row r="25" spans="1:15" ht="13.5" customHeight="1" x14ac:dyDescent="0.2">
      <c r="D25" s="79"/>
      <c r="E25" s="79"/>
      <c r="F25" s="79"/>
      <c r="G25" s="79"/>
      <c r="L25" s="104"/>
      <c r="M25" s="104"/>
      <c r="N25" s="104"/>
      <c r="O25" s="104"/>
    </row>
    <row r="26" spans="1:15" ht="13.5" customHeight="1" x14ac:dyDescent="0.2">
      <c r="D26" s="79"/>
      <c r="E26" s="79"/>
      <c r="F26" s="79"/>
      <c r="G26" s="79"/>
      <c r="L26" s="104"/>
      <c r="M26" s="104"/>
      <c r="N26" s="104"/>
      <c r="O26" s="104"/>
    </row>
    <row r="27" spans="1:15" ht="13.5" customHeight="1" x14ac:dyDescent="0.2">
      <c r="D27" s="79"/>
      <c r="E27" s="79"/>
      <c r="F27" s="79"/>
      <c r="G27" s="79"/>
      <c r="L27" s="104"/>
      <c r="M27" s="104"/>
      <c r="N27" s="104"/>
      <c r="O27" s="104"/>
    </row>
    <row r="28" spans="1:15" ht="13.5" customHeight="1" x14ac:dyDescent="0.2">
      <c r="D28" s="79"/>
      <c r="E28" s="79"/>
      <c r="F28" s="79"/>
      <c r="G28" s="79"/>
      <c r="L28" s="104"/>
      <c r="M28" s="104"/>
      <c r="N28" s="104"/>
      <c r="O28" s="104"/>
    </row>
    <row r="29" spans="1:15" ht="13.5" customHeight="1" x14ac:dyDescent="0.2">
      <c r="D29" s="79"/>
      <c r="E29" s="79"/>
      <c r="F29" s="79"/>
      <c r="G29" s="79"/>
      <c r="L29" s="104"/>
      <c r="M29" s="104"/>
      <c r="N29" s="104"/>
      <c r="O29" s="104"/>
    </row>
    <row r="30" spans="1:15" ht="13.5" customHeight="1" x14ac:dyDescent="0.2">
      <c r="D30" s="79"/>
      <c r="E30" s="79"/>
      <c r="F30" s="79"/>
      <c r="G30" s="79"/>
      <c r="L30" s="104"/>
      <c r="M30" s="104"/>
      <c r="N30" s="104"/>
      <c r="O30" s="104"/>
    </row>
    <row r="31" spans="1:15" ht="13.5" customHeight="1" x14ac:dyDescent="0.2">
      <c r="D31" s="79"/>
      <c r="E31" s="79"/>
      <c r="F31" s="79"/>
      <c r="G31" s="79"/>
      <c r="L31" s="104"/>
      <c r="M31" s="104"/>
      <c r="N31" s="104"/>
      <c r="O31" s="104"/>
    </row>
    <row r="32" spans="1:15" ht="13.5" customHeight="1" x14ac:dyDescent="0.2">
      <c r="D32" s="79"/>
      <c r="E32" s="79"/>
      <c r="F32" s="79"/>
      <c r="G32" s="79"/>
      <c r="L32" s="104"/>
      <c r="M32" s="104"/>
      <c r="N32" s="104"/>
      <c r="O32" s="104"/>
    </row>
    <row r="33" spans="4:7" ht="13.5" customHeight="1" x14ac:dyDescent="0.2">
      <c r="D33" s="79"/>
      <c r="E33" s="79"/>
      <c r="F33" s="79"/>
      <c r="G33" s="79"/>
    </row>
    <row r="34" spans="4:7" ht="13.5" customHeight="1" x14ac:dyDescent="0.2">
      <c r="D34" s="79"/>
      <c r="E34" s="79"/>
      <c r="F34" s="79"/>
      <c r="G34" s="79"/>
    </row>
    <row r="35" spans="4:7" ht="13.5" customHeight="1" x14ac:dyDescent="0.2">
      <c r="D35" s="79"/>
      <c r="E35" s="79"/>
      <c r="F35" s="79"/>
      <c r="G35" s="79"/>
    </row>
    <row r="36" spans="4:7" ht="13.5" customHeight="1" x14ac:dyDescent="0.2">
      <c r="D36" s="79"/>
      <c r="E36" s="79"/>
      <c r="F36" s="79"/>
      <c r="G36" s="79"/>
    </row>
    <row r="37" spans="4:7" ht="13.5" customHeight="1" x14ac:dyDescent="0.2">
      <c r="D37" s="79"/>
      <c r="E37" s="79"/>
      <c r="F37" s="79"/>
      <c r="G37" s="79"/>
    </row>
    <row r="38" spans="4:7" ht="13.5" customHeight="1" x14ac:dyDescent="0.2">
      <c r="D38" s="79"/>
      <c r="E38" s="79"/>
      <c r="F38" s="79"/>
      <c r="G38" s="79"/>
    </row>
    <row r="39" spans="4:7" ht="13.5" customHeight="1" x14ac:dyDescent="0.2">
      <c r="D39" s="79"/>
      <c r="E39" s="79"/>
      <c r="F39" s="79"/>
      <c r="G39" s="79"/>
    </row>
    <row r="40" spans="4:7" ht="13.5" customHeight="1" x14ac:dyDescent="0.2">
      <c r="D40" s="79"/>
      <c r="E40" s="79"/>
      <c r="F40" s="79"/>
      <c r="G40" s="79"/>
    </row>
    <row r="41" spans="4:7" ht="13.5" customHeight="1" x14ac:dyDescent="0.2">
      <c r="D41" s="79"/>
      <c r="E41" s="79"/>
      <c r="F41" s="79"/>
      <c r="G41" s="79"/>
    </row>
    <row r="42" spans="4:7" ht="13.5" customHeight="1" x14ac:dyDescent="0.2">
      <c r="D42" s="79"/>
      <c r="E42" s="79"/>
      <c r="F42" s="79"/>
      <c r="G42" s="79"/>
    </row>
    <row r="43" spans="4:7" ht="13.5" customHeight="1" x14ac:dyDescent="0.2">
      <c r="D43" s="79"/>
      <c r="E43" s="79"/>
      <c r="F43" s="79"/>
      <c r="G43" s="79"/>
    </row>
    <row r="44" spans="4:7" ht="13.5" customHeight="1" x14ac:dyDescent="0.2">
      <c r="D44" s="79"/>
      <c r="E44" s="79"/>
      <c r="F44" s="79"/>
      <c r="G44" s="79"/>
    </row>
    <row r="45" spans="4:7" ht="13.5" customHeight="1" x14ac:dyDescent="0.2">
      <c r="D45" s="79"/>
      <c r="E45" s="79"/>
      <c r="F45" s="79"/>
      <c r="G45" s="79"/>
    </row>
    <row r="46" spans="4:7" ht="13.5" customHeight="1" x14ac:dyDescent="0.2">
      <c r="D46" s="79"/>
      <c r="E46" s="79"/>
      <c r="F46" s="79"/>
      <c r="G46" s="79"/>
    </row>
    <row r="47" spans="4:7" ht="13.5" customHeight="1" x14ac:dyDescent="0.2">
      <c r="D47" s="79"/>
      <c r="E47" s="79"/>
      <c r="F47" s="79"/>
      <c r="G47" s="79"/>
    </row>
    <row r="48" spans="4:7" ht="13.5" customHeight="1" x14ac:dyDescent="0.2">
      <c r="D48" s="79"/>
      <c r="E48" s="79"/>
      <c r="F48" s="79"/>
      <c r="G48" s="79"/>
    </row>
    <row r="49" spans="4:7" ht="13.5" customHeight="1" x14ac:dyDescent="0.2">
      <c r="D49" s="79"/>
      <c r="E49" s="79"/>
      <c r="F49" s="79"/>
      <c r="G49" s="79"/>
    </row>
    <row r="50" spans="4:7" ht="13.5" customHeight="1" x14ac:dyDescent="0.2">
      <c r="D50" s="79">
        <v>0</v>
      </c>
      <c r="E50" s="79">
        <v>0</v>
      </c>
      <c r="F50" s="79">
        <v>0</v>
      </c>
      <c r="G50" s="79">
        <v>0</v>
      </c>
    </row>
    <row r="51" spans="4:7" ht="13.5" customHeight="1" x14ac:dyDescent="0.2">
      <c r="D51" s="79">
        <v>0</v>
      </c>
      <c r="E51" s="79">
        <v>0</v>
      </c>
      <c r="F51" s="79">
        <v>0</v>
      </c>
      <c r="G51" s="79">
        <v>0</v>
      </c>
    </row>
    <row r="52" spans="4:7" ht="13.5" customHeight="1" x14ac:dyDescent="0.2">
      <c r="D52" s="79">
        <v>0</v>
      </c>
      <c r="E52" s="79">
        <v>0</v>
      </c>
      <c r="F52" s="79">
        <v>0</v>
      </c>
      <c r="G52" s="79">
        <v>0</v>
      </c>
    </row>
    <row r="53" spans="4:7" ht="13.5" customHeight="1" x14ac:dyDescent="0.2">
      <c r="D53" s="79">
        <v>0</v>
      </c>
      <c r="E53" s="79">
        <v>0</v>
      </c>
      <c r="F53" s="79">
        <v>0</v>
      </c>
      <c r="G53" s="79">
        <v>0</v>
      </c>
    </row>
    <row r="54" spans="4:7" ht="13.5" customHeight="1" x14ac:dyDescent="0.2">
      <c r="D54" s="79"/>
      <c r="E54" s="79"/>
      <c r="F54" s="79"/>
      <c r="G54" s="79"/>
    </row>
    <row r="55" spans="4:7" ht="13.5" customHeight="1" x14ac:dyDescent="0.2">
      <c r="D55" s="79"/>
      <c r="E55" s="79"/>
      <c r="F55" s="79"/>
      <c r="G55" s="79"/>
    </row>
    <row r="56" spans="4:7" ht="13.5" customHeight="1" x14ac:dyDescent="0.2">
      <c r="D56" s="79"/>
      <c r="E56" s="79"/>
      <c r="F56" s="79"/>
      <c r="G56" s="79"/>
    </row>
    <row r="57" spans="4:7" ht="13.5" customHeight="1" x14ac:dyDescent="0.2">
      <c r="D57" s="79"/>
      <c r="E57" s="79"/>
      <c r="F57" s="79"/>
      <c r="G57" s="79"/>
    </row>
    <row r="58" spans="4:7" ht="13.5" customHeight="1" x14ac:dyDescent="0.2">
      <c r="D58" s="79"/>
      <c r="E58" s="79"/>
      <c r="F58" s="79"/>
      <c r="G58" s="79"/>
    </row>
    <row r="59" spans="4:7" ht="13.5" customHeight="1" x14ac:dyDescent="0.2">
      <c r="D59" s="79"/>
      <c r="E59" s="79"/>
      <c r="F59" s="79"/>
      <c r="G59" s="79"/>
    </row>
    <row r="60" spans="4:7" ht="13.5" customHeight="1" x14ac:dyDescent="0.2">
      <c r="D60" s="79"/>
      <c r="E60" s="79"/>
      <c r="F60" s="79"/>
      <c r="G60" s="79"/>
    </row>
    <row r="61" spans="4:7" ht="13.5" customHeight="1" x14ac:dyDescent="0.2">
      <c r="D61" s="79"/>
      <c r="E61" s="79"/>
      <c r="F61" s="79"/>
      <c r="G61" s="79"/>
    </row>
    <row r="62" spans="4:7" ht="13.5" customHeight="1" x14ac:dyDescent="0.2">
      <c r="D62" s="79"/>
      <c r="E62" s="79"/>
      <c r="F62" s="79"/>
      <c r="G62" s="79"/>
    </row>
    <row r="63" spans="4:7" ht="13.5" customHeight="1" x14ac:dyDescent="0.2">
      <c r="D63" s="79"/>
      <c r="E63" s="79"/>
      <c r="F63" s="79"/>
      <c r="G63" s="79"/>
    </row>
    <row r="64" spans="4:7" ht="13.5" customHeight="1" x14ac:dyDescent="0.2">
      <c r="D64" s="79"/>
      <c r="E64" s="79"/>
      <c r="F64" s="79"/>
      <c r="G64" s="79"/>
    </row>
    <row r="65" spans="4:7" ht="13.5" customHeight="1" x14ac:dyDescent="0.2">
      <c r="D65" s="79"/>
      <c r="E65" s="79"/>
      <c r="F65" s="79"/>
      <c r="G65" s="79"/>
    </row>
    <row r="66" spans="4:7" ht="13.5" customHeight="1" x14ac:dyDescent="0.2">
      <c r="D66" s="79"/>
      <c r="E66" s="79"/>
      <c r="F66" s="79"/>
      <c r="G66" s="79"/>
    </row>
    <row r="67" spans="4:7" ht="13.5" customHeight="1" x14ac:dyDescent="0.2">
      <c r="D67" s="79"/>
      <c r="E67" s="79"/>
      <c r="F67" s="79"/>
      <c r="G67" s="79"/>
    </row>
  </sheetData>
  <mergeCells count="7">
    <mergeCell ref="A21:G21"/>
    <mergeCell ref="A1:G1"/>
    <mergeCell ref="I1:O1"/>
    <mergeCell ref="A3:A4"/>
    <mergeCell ref="E3:G3"/>
    <mergeCell ref="I3:I4"/>
    <mergeCell ref="M3:O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workbookViewId="0">
      <selection activeCell="M28" sqref="M28"/>
    </sheetView>
  </sheetViews>
  <sheetFormatPr defaultColWidth="9.5703125" defaultRowHeight="13.5" customHeight="1" x14ac:dyDescent="0.2"/>
  <cols>
    <col min="1" max="1" width="10" style="1" customWidth="1"/>
    <col min="2" max="2" width="57.28515625" style="1" customWidth="1"/>
    <col min="3" max="3" width="12.140625" style="1" customWidth="1"/>
    <col min="4" max="7" width="13.140625" style="2" customWidth="1"/>
    <col min="8" max="9" width="9.5703125" style="1"/>
    <col min="10" max="10" width="44.28515625" style="1" bestFit="1" customWidth="1"/>
    <col min="11" max="11" width="10.7109375" style="1" customWidth="1"/>
    <col min="12" max="16384" width="9.5703125" style="1"/>
  </cols>
  <sheetData>
    <row r="1" spans="1:15" ht="15.75" customHeight="1" x14ac:dyDescent="0.2">
      <c r="A1" s="80" t="s">
        <v>44</v>
      </c>
      <c r="B1" s="80"/>
      <c r="C1" s="80"/>
      <c r="D1" s="80"/>
      <c r="E1" s="80"/>
      <c r="F1" s="80"/>
      <c r="G1" s="80"/>
      <c r="I1" s="3" t="s">
        <v>45</v>
      </c>
      <c r="J1" s="3"/>
      <c r="K1" s="3"/>
      <c r="L1" s="3"/>
      <c r="M1" s="3"/>
      <c r="N1" s="3"/>
      <c r="O1" s="3"/>
    </row>
    <row r="2" spans="1:15" ht="14.25" customHeight="1" thickBot="1" x14ac:dyDescent="0.3">
      <c r="B2" s="4"/>
      <c r="C2" s="4"/>
      <c r="D2" s="5"/>
      <c r="E2" s="5"/>
      <c r="F2" s="5"/>
      <c r="G2" s="5"/>
      <c r="J2" s="4"/>
      <c r="K2" s="4"/>
      <c r="L2" s="5"/>
      <c r="M2" s="5"/>
      <c r="N2" s="5"/>
      <c r="O2" s="5"/>
    </row>
    <row r="3" spans="1:15" ht="14.25" customHeight="1" x14ac:dyDescent="0.2">
      <c r="A3" s="6" t="s">
        <v>4</v>
      </c>
      <c r="B3" s="106" t="s">
        <v>5</v>
      </c>
      <c r="C3" s="107" t="s">
        <v>7</v>
      </c>
      <c r="D3" s="107" t="s">
        <v>7</v>
      </c>
      <c r="E3" s="10" t="s">
        <v>8</v>
      </c>
      <c r="F3" s="10"/>
      <c r="G3" s="12"/>
      <c r="I3" s="6" t="s">
        <v>3</v>
      </c>
      <c r="J3" s="106" t="s">
        <v>5</v>
      </c>
      <c r="K3" s="107" t="s">
        <v>7</v>
      </c>
      <c r="L3" s="107" t="s">
        <v>7</v>
      </c>
      <c r="M3" s="10" t="s">
        <v>8</v>
      </c>
      <c r="N3" s="10"/>
      <c r="O3" s="12"/>
    </row>
    <row r="4" spans="1:15" ht="14.25" customHeight="1" thickBot="1" x14ac:dyDescent="0.25">
      <c r="A4" s="7"/>
      <c r="B4" s="13"/>
      <c r="C4" s="108">
        <v>2021</v>
      </c>
      <c r="D4" s="108">
        <v>2022</v>
      </c>
      <c r="E4" s="17">
        <v>2023</v>
      </c>
      <c r="F4" s="17">
        <v>2024</v>
      </c>
      <c r="G4" s="15">
        <v>2025</v>
      </c>
      <c r="I4" s="7"/>
      <c r="J4" s="13"/>
      <c r="K4" s="108">
        <v>2021</v>
      </c>
      <c r="L4" s="108">
        <v>2022</v>
      </c>
      <c r="M4" s="17">
        <v>2023</v>
      </c>
      <c r="N4" s="17">
        <v>2024</v>
      </c>
      <c r="O4" s="15">
        <v>2025</v>
      </c>
    </row>
    <row r="5" spans="1:15" ht="14.25" customHeight="1" x14ac:dyDescent="0.2">
      <c r="A5" s="81">
        <v>211003</v>
      </c>
      <c r="B5" s="82" t="s">
        <v>10</v>
      </c>
      <c r="C5" s="58">
        <f>C6+C7+C8</f>
        <v>487184</v>
      </c>
      <c r="D5" s="58">
        <f>D6+D7+D8</f>
        <v>291452.50899999996</v>
      </c>
      <c r="E5" s="23">
        <f>E6+E7+E8</f>
        <v>295068.7171999017</v>
      </c>
      <c r="F5" s="23">
        <f>F6+F7+F8</f>
        <v>311953.18212132831</v>
      </c>
      <c r="G5" s="21">
        <f>G6+G7+G8</f>
        <v>332762.33512695768</v>
      </c>
      <c r="I5" s="18"/>
      <c r="J5" s="19" t="s">
        <v>10</v>
      </c>
      <c r="K5" s="58">
        <f>nedane_C_sept22!D5-C_PS_22_25!C5</f>
        <v>0</v>
      </c>
      <c r="L5" s="58">
        <f>nedane_C_sept22!E5-C_PS_22_25!D5</f>
        <v>98004.491000000038</v>
      </c>
      <c r="M5" s="58">
        <f>nedane_C_sept22!F5-C_PS_22_25!E5</f>
        <v>102233.2828000983</v>
      </c>
      <c r="N5" s="58">
        <f>nedane_C_sept22!G5-C_PS_22_25!F5</f>
        <v>-85855.182121328311</v>
      </c>
      <c r="O5" s="58">
        <f>nedane_C_sept22!H5-C_PS_22_25!G5</f>
        <v>-51548.335126957681</v>
      </c>
    </row>
    <row r="6" spans="1:15" ht="14.25" customHeight="1" x14ac:dyDescent="0.2">
      <c r="A6" s="81"/>
      <c r="B6" s="83" t="s">
        <v>11</v>
      </c>
      <c r="C6" s="58">
        <v>480558</v>
      </c>
      <c r="D6" s="58">
        <v>283394.50899999996</v>
      </c>
      <c r="E6" s="23">
        <v>287010.7171999017</v>
      </c>
      <c r="F6" s="23">
        <v>303895.18212132831</v>
      </c>
      <c r="G6" s="21">
        <v>324704.33512695768</v>
      </c>
      <c r="I6" s="18"/>
      <c r="J6" s="24" t="s">
        <v>11</v>
      </c>
      <c r="K6" s="58">
        <f>nedane_C_sept22!D6-C_PS_22_25!C6</f>
        <v>0</v>
      </c>
      <c r="L6" s="58">
        <f>nedane_C_sept22!E6-C_PS_22_25!D6</f>
        <v>98004.491000000038</v>
      </c>
      <c r="M6" s="23">
        <f>nedane_C_sept22!F6-C_PS_22_25!E6</f>
        <v>102233.2828000983</v>
      </c>
      <c r="N6" s="23">
        <f>nedane_C_sept22!G6-C_PS_22_25!F6</f>
        <v>-85855.182121328311</v>
      </c>
      <c r="O6" s="21">
        <f>nedane_C_sept22!H6-C_PS_22_25!G6</f>
        <v>-51548.335126957681</v>
      </c>
    </row>
    <row r="7" spans="1:15" ht="14.25" customHeight="1" x14ac:dyDescent="0.2">
      <c r="A7" s="81"/>
      <c r="B7" s="83" t="s">
        <v>12</v>
      </c>
      <c r="C7" s="58">
        <v>6626</v>
      </c>
      <c r="D7" s="58">
        <v>8058</v>
      </c>
      <c r="E7" s="23">
        <v>8058</v>
      </c>
      <c r="F7" s="23">
        <v>8058</v>
      </c>
      <c r="G7" s="21">
        <v>8058</v>
      </c>
      <c r="I7" s="18"/>
      <c r="J7" s="24" t="s">
        <v>12</v>
      </c>
      <c r="K7" s="58">
        <f>nedane_C_sept22!D7-C_PS_22_25!C7</f>
        <v>0</v>
      </c>
      <c r="L7" s="58">
        <f>nedane_C_sept22!E7-C_PS_22_25!D7</f>
        <v>0</v>
      </c>
      <c r="M7" s="23">
        <f>nedane_C_sept22!F7-C_PS_22_25!E7</f>
        <v>0</v>
      </c>
      <c r="N7" s="23">
        <f>nedane_C_sept22!G7-C_PS_22_25!F7</f>
        <v>0</v>
      </c>
      <c r="O7" s="21">
        <f>nedane_C_sept22!H7-C_PS_22_25!G7</f>
        <v>0</v>
      </c>
    </row>
    <row r="8" spans="1:15" ht="14.25" customHeight="1" x14ac:dyDescent="0.2">
      <c r="A8" s="81"/>
      <c r="B8" s="83" t="s">
        <v>13</v>
      </c>
      <c r="C8" s="58"/>
      <c r="D8" s="58"/>
      <c r="E8" s="23"/>
      <c r="F8" s="23"/>
      <c r="G8" s="21"/>
      <c r="I8" s="18"/>
      <c r="J8" s="24"/>
      <c r="K8" s="58">
        <f>nedane_C_sept22!D8-C_PS_22_25!C8</f>
        <v>0</v>
      </c>
      <c r="L8" s="58">
        <f>nedane_C_sept22!E8-C_PS_22_25!D8</f>
        <v>0</v>
      </c>
      <c r="M8" s="23">
        <f>nedane_C_sept22!F8-C_PS_22_25!E8</f>
        <v>0</v>
      </c>
      <c r="N8" s="23">
        <f>nedane_C_sept22!G8-C_PS_22_25!F8</f>
        <v>0</v>
      </c>
      <c r="O8" s="21">
        <f>nedane_C_sept22!H8-C_PS_22_25!G8</f>
        <v>0</v>
      </c>
    </row>
    <row r="9" spans="1:15" ht="14.25" customHeight="1" x14ac:dyDescent="0.2">
      <c r="A9" s="86">
        <v>220</v>
      </c>
      <c r="B9" s="85" t="s">
        <v>15</v>
      </c>
      <c r="C9" s="58">
        <v>305475</v>
      </c>
      <c r="D9" s="58">
        <v>314948</v>
      </c>
      <c r="E9" s="23">
        <v>335304</v>
      </c>
      <c r="F9" s="23">
        <v>344463</v>
      </c>
      <c r="G9" s="21">
        <v>353245</v>
      </c>
      <c r="I9" s="18" t="s">
        <v>14</v>
      </c>
      <c r="J9" s="19" t="s">
        <v>15</v>
      </c>
      <c r="K9" s="58">
        <f>nedane_C_sept22!D9-C_PS_22_25!C9</f>
        <v>0</v>
      </c>
      <c r="L9" s="58">
        <f>nedane_C_sept22!E9-C_PS_22_25!D9</f>
        <v>12197</v>
      </c>
      <c r="M9" s="23">
        <f>nedane_C_sept22!F9-C_PS_22_25!E9</f>
        <v>-4429</v>
      </c>
      <c r="N9" s="23">
        <f>nedane_C_sept22!G9-C_PS_22_25!F9</f>
        <v>-3511</v>
      </c>
      <c r="O9" s="21">
        <f>nedane_C_sept22!H9-C_PS_22_25!G9</f>
        <v>-727</v>
      </c>
    </row>
    <row r="10" spans="1:15" ht="14.25" customHeight="1" x14ac:dyDescent="0.2">
      <c r="A10" s="86">
        <v>229006</v>
      </c>
      <c r="B10" s="85" t="s">
        <v>17</v>
      </c>
      <c r="C10" s="58">
        <v>275889</v>
      </c>
      <c r="D10" s="58">
        <v>319364</v>
      </c>
      <c r="E10" s="23">
        <v>295456</v>
      </c>
      <c r="F10" s="23">
        <v>281228</v>
      </c>
      <c r="G10" s="21">
        <v>268827</v>
      </c>
      <c r="I10" s="18" t="s">
        <v>16</v>
      </c>
      <c r="J10" s="19" t="s">
        <v>17</v>
      </c>
      <c r="K10" s="58">
        <f>nedane_C_sept22!D10-C_PS_22_25!C10</f>
        <v>0</v>
      </c>
      <c r="L10" s="58">
        <f>nedane_C_sept22!E10-C_PS_22_25!D10</f>
        <v>10589</v>
      </c>
      <c r="M10" s="23">
        <f>nedane_C_sept22!F10-C_PS_22_25!E10</f>
        <v>-2628</v>
      </c>
      <c r="N10" s="23">
        <f>nedane_C_sept22!G10-C_PS_22_25!F10</f>
        <v>5750</v>
      </c>
      <c r="O10" s="21">
        <f>nedane_C_sept22!H10-C_PS_22_25!G10</f>
        <v>15283</v>
      </c>
    </row>
    <row r="11" spans="1:15" ht="14.25" customHeight="1" x14ac:dyDescent="0.2">
      <c r="A11" s="81">
        <v>292008</v>
      </c>
      <c r="B11" s="82" t="s">
        <v>38</v>
      </c>
      <c r="C11" s="58">
        <f>C12+C13</f>
        <v>233004.93831999999</v>
      </c>
      <c r="D11" s="58">
        <f>D12+D13</f>
        <v>243594</v>
      </c>
      <c r="E11" s="23">
        <f>E12+E13</f>
        <v>273002</v>
      </c>
      <c r="F11" s="23">
        <f>F12+F13</f>
        <v>294629</v>
      </c>
      <c r="G11" s="21">
        <f>G12+G13</f>
        <v>313075</v>
      </c>
      <c r="I11" s="26" t="s">
        <v>18</v>
      </c>
      <c r="J11" s="27" t="s">
        <v>19</v>
      </c>
      <c r="K11" s="58">
        <f>nedane_C_sept22!D11-C_PS_22_25!C11</f>
        <v>0</v>
      </c>
      <c r="L11" s="58">
        <f>nedane_C_sept22!E11-C_PS_22_25!D11</f>
        <v>16528</v>
      </c>
      <c r="M11" s="23">
        <f>nedane_C_sept22!F11-C_PS_22_25!E11</f>
        <v>-7557</v>
      </c>
      <c r="N11" s="23">
        <f>nedane_C_sept22!G11-C_PS_22_25!F11</f>
        <v>-12724</v>
      </c>
      <c r="O11" s="21">
        <f>nedane_C_sept22!H11-C_PS_22_25!G11</f>
        <v>-11708</v>
      </c>
    </row>
    <row r="12" spans="1:15" ht="14.25" customHeight="1" x14ac:dyDescent="0.2">
      <c r="A12" s="87"/>
      <c r="B12" s="83" t="s">
        <v>11</v>
      </c>
      <c r="C12" s="58">
        <v>220131.26931999999</v>
      </c>
      <c r="D12" s="58">
        <v>231354</v>
      </c>
      <c r="E12" s="23">
        <v>259622</v>
      </c>
      <c r="F12" s="23">
        <v>280798</v>
      </c>
      <c r="G12" s="21">
        <v>298754</v>
      </c>
      <c r="I12" s="18"/>
      <c r="J12" s="24" t="s">
        <v>11</v>
      </c>
      <c r="K12" s="58">
        <f>nedane_C_sept22!D12-C_PS_22_25!C12</f>
        <v>0</v>
      </c>
      <c r="L12" s="58">
        <f>nedane_C_sept22!E12-C_PS_22_25!D12</f>
        <v>17247</v>
      </c>
      <c r="M12" s="23">
        <f>nedane_C_sept22!F12-C_PS_22_25!E12</f>
        <v>-6144</v>
      </c>
      <c r="N12" s="23">
        <f>nedane_C_sept22!G12-C_PS_22_25!F12</f>
        <v>-10907</v>
      </c>
      <c r="O12" s="21">
        <f>nedane_C_sept22!H12-C_PS_22_25!G12</f>
        <v>-8908</v>
      </c>
    </row>
    <row r="13" spans="1:15" ht="14.25" customHeight="1" thickBot="1" x14ac:dyDescent="0.25">
      <c r="A13" s="87"/>
      <c r="B13" s="88" t="s">
        <v>12</v>
      </c>
      <c r="C13" s="58">
        <v>12873.669</v>
      </c>
      <c r="D13" s="58">
        <v>12240</v>
      </c>
      <c r="E13" s="23">
        <v>13380</v>
      </c>
      <c r="F13" s="23">
        <v>13831</v>
      </c>
      <c r="G13" s="21">
        <v>14321</v>
      </c>
      <c r="I13" s="18"/>
      <c r="J13" s="24" t="s">
        <v>12</v>
      </c>
      <c r="K13" s="58">
        <f>nedane_C_sept22!D13-C_PS_22_25!C13</f>
        <v>0</v>
      </c>
      <c r="L13" s="58">
        <f>nedane_C_sept22!E13-C_PS_22_25!D13</f>
        <v>-719</v>
      </c>
      <c r="M13" s="23">
        <f>nedane_C_sept22!F13-C_PS_22_25!E13</f>
        <v>-1413</v>
      </c>
      <c r="N13" s="23">
        <f>nedane_C_sept22!G13-C_PS_22_25!F13</f>
        <v>-1817</v>
      </c>
      <c r="O13" s="21">
        <f>nedane_C_sept22!H13-C_PS_22_25!G13</f>
        <v>-2800</v>
      </c>
    </row>
    <row r="14" spans="1:15" ht="14.25" customHeight="1" thickBot="1" x14ac:dyDescent="0.25">
      <c r="A14" s="89"/>
      <c r="B14" s="89" t="s">
        <v>20</v>
      </c>
      <c r="C14" s="115">
        <f>C11+C10+C9+C5</f>
        <v>1301552.93832</v>
      </c>
      <c r="D14" s="115">
        <f>D11+D10+D9+D5</f>
        <v>1169358.5090000001</v>
      </c>
      <c r="E14" s="93">
        <f>E11+E10+E9+E5</f>
        <v>1198830.7171999016</v>
      </c>
      <c r="F14" s="93">
        <f>F11+F10+F9+F5</f>
        <v>1232273.1821213283</v>
      </c>
      <c r="G14" s="91">
        <f>G11+G10+G9+G5</f>
        <v>1267909.3351269576</v>
      </c>
      <c r="I14" s="28"/>
      <c r="J14" s="30" t="s">
        <v>20</v>
      </c>
      <c r="K14" s="110">
        <f>K5+K9+K10+K11</f>
        <v>0</v>
      </c>
      <c r="L14" s="110">
        <f>L5+L9+L10+L11</f>
        <v>137318.49100000004</v>
      </c>
      <c r="M14" s="38">
        <f>M5+M9+M10+M11</f>
        <v>87619.282800098299</v>
      </c>
      <c r="N14" s="38">
        <f>N5+N9+N10+N11</f>
        <v>-96340.182121328311</v>
      </c>
      <c r="O14" s="36">
        <f>O5+O9+O10+O11</f>
        <v>-48700.335126957681</v>
      </c>
    </row>
    <row r="15" spans="1:15" ht="14.25" customHeight="1" x14ac:dyDescent="0.2">
      <c r="A15" s="116"/>
      <c r="B15" s="41" t="s">
        <v>21</v>
      </c>
      <c r="C15" s="97">
        <f>C6+C12</f>
        <v>700689.26931999996</v>
      </c>
      <c r="D15" s="97">
        <f>D6+D12</f>
        <v>514748.50899999996</v>
      </c>
      <c r="E15" s="97">
        <f>E6+E12</f>
        <v>546632.7171999017</v>
      </c>
      <c r="F15" s="97">
        <f>F6+F12</f>
        <v>584693.18212132831</v>
      </c>
      <c r="G15" s="95">
        <f>G6+G12</f>
        <v>623458.33512695762</v>
      </c>
      <c r="I15" s="111"/>
      <c r="J15" s="41" t="s">
        <v>21</v>
      </c>
      <c r="K15" s="49">
        <f>nedane_C_sept22!D15-C_PS_22_25!C15</f>
        <v>0</v>
      </c>
      <c r="L15" s="49">
        <f>nedane_C_sept22!E15-C_PS_22_25!D15</f>
        <v>115251.49100000004</v>
      </c>
      <c r="M15" s="49">
        <f>nedane_C_sept22!F15-C_PS_22_25!E15</f>
        <v>96089.282800098299</v>
      </c>
      <c r="N15" s="49">
        <f>nedane_C_sept22!G15-C_PS_22_25!F15</f>
        <v>-96762.182121328311</v>
      </c>
      <c r="O15" s="47">
        <f>nedane_C_sept22!H15-C_PS_22_25!G15</f>
        <v>-60456.335126957623</v>
      </c>
    </row>
    <row r="16" spans="1:15" ht="14.25" customHeight="1" x14ac:dyDescent="0.2">
      <c r="A16" s="59"/>
      <c r="B16" s="52" t="s">
        <v>22</v>
      </c>
      <c r="C16" s="101">
        <f>C13+C7</f>
        <v>19499.669000000002</v>
      </c>
      <c r="D16" s="101">
        <f>D13+D7</f>
        <v>20298</v>
      </c>
      <c r="E16" s="101">
        <f>E13+E7</f>
        <v>21438</v>
      </c>
      <c r="F16" s="101">
        <f>F13+F7</f>
        <v>21889</v>
      </c>
      <c r="G16" s="99">
        <f>G13+G7</f>
        <v>22379</v>
      </c>
      <c r="I16" s="18"/>
      <c r="J16" s="52" t="s">
        <v>22</v>
      </c>
      <c r="K16" s="58">
        <f>nedane_C_sept22!D16-C_PS_22_25!C16</f>
        <v>0</v>
      </c>
      <c r="L16" s="58">
        <f>nedane_C_sept22!E16-C_PS_22_25!D16</f>
        <v>-719</v>
      </c>
      <c r="M16" s="58">
        <f>nedane_C_sept22!F16-C_PS_22_25!E16</f>
        <v>-1413</v>
      </c>
      <c r="N16" s="58">
        <f>nedane_C_sept22!G16-C_PS_22_25!F16</f>
        <v>-1817</v>
      </c>
      <c r="O16" s="21">
        <f>nedane_C_sept22!H16-C_PS_22_25!G16</f>
        <v>-2800</v>
      </c>
    </row>
    <row r="17" spans="1:15" ht="14.25" customHeight="1" x14ac:dyDescent="0.2">
      <c r="A17" s="59"/>
      <c r="B17" s="52" t="s">
        <v>23</v>
      </c>
      <c r="C17" s="101">
        <f>C10</f>
        <v>275889</v>
      </c>
      <c r="D17" s="101">
        <f>D10</f>
        <v>319364</v>
      </c>
      <c r="E17" s="101">
        <f>E10</f>
        <v>295456</v>
      </c>
      <c r="F17" s="101">
        <f>F10</f>
        <v>281228</v>
      </c>
      <c r="G17" s="99">
        <f>G10</f>
        <v>268827</v>
      </c>
      <c r="I17" s="18"/>
      <c r="J17" s="52" t="s">
        <v>23</v>
      </c>
      <c r="K17" s="58">
        <f>nedane_C_sept22!D17-C_PS_22_25!C17</f>
        <v>0</v>
      </c>
      <c r="L17" s="58">
        <f>nedane_C_sept22!E17-C_PS_22_25!D17</f>
        <v>10589</v>
      </c>
      <c r="M17" s="58">
        <f>nedane_C_sept22!F17-C_PS_22_25!E17</f>
        <v>-2628</v>
      </c>
      <c r="N17" s="58">
        <f>nedane_C_sept22!G17-C_PS_22_25!F17</f>
        <v>5750</v>
      </c>
      <c r="O17" s="21">
        <f>nedane_C_sept22!H17-C_PS_22_25!G17</f>
        <v>15283</v>
      </c>
    </row>
    <row r="18" spans="1:15" ht="14.25" customHeight="1" x14ac:dyDescent="0.2">
      <c r="A18" s="59"/>
      <c r="B18" s="52" t="s">
        <v>24</v>
      </c>
      <c r="C18" s="101">
        <f>C9</f>
        <v>305475</v>
      </c>
      <c r="D18" s="101">
        <f>D9</f>
        <v>314948</v>
      </c>
      <c r="E18" s="103">
        <f>E9</f>
        <v>335304</v>
      </c>
      <c r="F18" s="103">
        <f>F9</f>
        <v>344463</v>
      </c>
      <c r="G18" s="99">
        <f>G9</f>
        <v>353245</v>
      </c>
      <c r="I18" s="59"/>
      <c r="J18" s="52" t="s">
        <v>24</v>
      </c>
      <c r="K18" s="58">
        <f>nedane_C_sept22!D18-C_PS_22_25!C18</f>
        <v>0</v>
      </c>
      <c r="L18" s="58">
        <f>nedane_C_sept22!E18-C_PS_22_25!D18</f>
        <v>12197</v>
      </c>
      <c r="M18" s="23">
        <f>nedane_C_sept22!F18-C_PS_22_25!E18</f>
        <v>-4429</v>
      </c>
      <c r="N18" s="23">
        <f>nedane_C_sept22!G18-C_PS_22_25!F18</f>
        <v>-3511</v>
      </c>
      <c r="O18" s="21">
        <f>nedane_C_sept22!H18-C_PS_22_25!G18</f>
        <v>-727</v>
      </c>
    </row>
    <row r="19" spans="1:15" ht="14.25" customHeight="1" thickBot="1" x14ac:dyDescent="0.25">
      <c r="A19" s="62"/>
      <c r="B19" s="63" t="s">
        <v>13</v>
      </c>
      <c r="C19" s="64">
        <f>+C8</f>
        <v>0</v>
      </c>
      <c r="D19" s="64">
        <f>+D8</f>
        <v>0</v>
      </c>
      <c r="E19" s="65">
        <f>+E8</f>
        <v>0</v>
      </c>
      <c r="F19" s="66">
        <f>+F8</f>
        <v>0</v>
      </c>
      <c r="G19" s="65">
        <f>+G8</f>
        <v>0</v>
      </c>
      <c r="I19" s="62"/>
      <c r="J19" s="63" t="s">
        <v>42</v>
      </c>
      <c r="K19" s="112">
        <f>nedane_C_sept22!D19-C_PS_22_25!C19</f>
        <v>0</v>
      </c>
      <c r="L19" s="112">
        <f>nedane_C_sept22!E19-C_PS_22_25!D19</f>
        <v>0</v>
      </c>
      <c r="M19" s="67">
        <f>nedane_C_sept22!F19-C_PS_22_25!E19</f>
        <v>0</v>
      </c>
      <c r="N19" s="67">
        <f>nedane_C_sept22!G19-C_PS_22_25!F19</f>
        <v>0</v>
      </c>
      <c r="O19" s="65">
        <f>nedane_C_sept22!H19-C_PS_22_25!G19</f>
        <v>0</v>
      </c>
    </row>
    <row r="20" spans="1:15" ht="13.5" customHeight="1" x14ac:dyDescent="0.2">
      <c r="D20" s="79"/>
      <c r="E20" s="79"/>
      <c r="F20" s="79"/>
      <c r="G20" s="79"/>
    </row>
    <row r="21" spans="1:15" ht="13.5" customHeight="1" x14ac:dyDescent="0.2">
      <c r="D21" s="79"/>
      <c r="E21" s="79"/>
      <c r="F21" s="79"/>
      <c r="G21" s="79"/>
    </row>
    <row r="22" spans="1:15" ht="13.5" customHeight="1" x14ac:dyDescent="0.2">
      <c r="D22" s="79"/>
      <c r="E22" s="79"/>
      <c r="F22" s="79"/>
      <c r="G22" s="79"/>
      <c r="L22" s="104"/>
      <c r="M22" s="104"/>
      <c r="N22" s="104"/>
      <c r="O22" s="104"/>
    </row>
    <row r="23" spans="1:15" ht="13.5" customHeight="1" x14ac:dyDescent="0.2">
      <c r="D23" s="79"/>
      <c r="E23" s="79"/>
      <c r="F23" s="79"/>
      <c r="G23" s="79"/>
      <c r="L23" s="104"/>
      <c r="M23" s="104"/>
      <c r="N23" s="104"/>
      <c r="O23" s="104"/>
    </row>
    <row r="24" spans="1:15" ht="13.5" customHeight="1" x14ac:dyDescent="0.2">
      <c r="D24" s="79"/>
      <c r="E24" s="79"/>
      <c r="F24" s="79"/>
      <c r="G24" s="79"/>
      <c r="L24" s="104"/>
      <c r="M24" s="104"/>
      <c r="N24" s="104"/>
      <c r="O24" s="104"/>
    </row>
    <row r="25" spans="1:15" ht="13.5" customHeight="1" x14ac:dyDescent="0.2">
      <c r="D25" s="79"/>
      <c r="E25" s="79"/>
      <c r="F25" s="79"/>
      <c r="G25" s="79"/>
      <c r="L25" s="104"/>
      <c r="M25" s="104"/>
      <c r="N25" s="104"/>
      <c r="O25" s="104"/>
    </row>
    <row r="26" spans="1:15" ht="13.5" customHeight="1" x14ac:dyDescent="0.2">
      <c r="D26" s="79"/>
      <c r="E26" s="79"/>
      <c r="F26" s="79"/>
      <c r="G26" s="79"/>
      <c r="L26" s="104"/>
      <c r="M26" s="104"/>
      <c r="N26" s="104"/>
      <c r="O26" s="104"/>
    </row>
    <row r="27" spans="1:15" ht="13.5" customHeight="1" x14ac:dyDescent="0.2">
      <c r="D27" s="79"/>
      <c r="E27" s="79"/>
      <c r="F27" s="79"/>
      <c r="G27" s="79"/>
    </row>
    <row r="28" spans="1:15" ht="13.5" customHeight="1" x14ac:dyDescent="0.2">
      <c r="D28" s="79"/>
      <c r="E28" s="79"/>
      <c r="F28" s="79"/>
      <c r="G28" s="79"/>
    </row>
    <row r="29" spans="1:15" ht="13.5" customHeight="1" x14ac:dyDescent="0.2">
      <c r="D29" s="79"/>
      <c r="E29" s="79"/>
      <c r="F29" s="79"/>
      <c r="G29" s="79"/>
    </row>
    <row r="30" spans="1:15" ht="13.5" customHeight="1" x14ac:dyDescent="0.2">
      <c r="D30" s="79"/>
      <c r="E30" s="79"/>
      <c r="F30" s="79"/>
      <c r="G30" s="79"/>
    </row>
    <row r="31" spans="1:15" ht="13.5" customHeight="1" x14ac:dyDescent="0.2">
      <c r="D31" s="79"/>
      <c r="E31" s="79"/>
      <c r="F31" s="79"/>
      <c r="G31" s="79"/>
    </row>
    <row r="32" spans="1:15" ht="13.5" customHeight="1" x14ac:dyDescent="0.2">
      <c r="D32" s="79"/>
      <c r="E32" s="79"/>
      <c r="F32" s="79"/>
      <c r="G32" s="79"/>
    </row>
    <row r="33" spans="4:7" ht="13.5" customHeight="1" x14ac:dyDescent="0.2">
      <c r="D33" s="79"/>
      <c r="E33" s="79"/>
      <c r="F33" s="79"/>
      <c r="G33" s="79"/>
    </row>
    <row r="34" spans="4:7" ht="13.5" customHeight="1" x14ac:dyDescent="0.2">
      <c r="D34" s="79"/>
      <c r="E34" s="79"/>
      <c r="F34" s="79"/>
      <c r="G34" s="79"/>
    </row>
    <row r="35" spans="4:7" ht="13.5" customHeight="1" x14ac:dyDescent="0.2">
      <c r="D35" s="79"/>
      <c r="E35" s="79"/>
      <c r="F35" s="79"/>
      <c r="G35" s="79"/>
    </row>
    <row r="36" spans="4:7" ht="13.5" customHeight="1" x14ac:dyDescent="0.2">
      <c r="D36" s="79"/>
      <c r="E36" s="79"/>
      <c r="F36" s="79"/>
      <c r="G36" s="79"/>
    </row>
    <row r="37" spans="4:7" ht="13.5" customHeight="1" x14ac:dyDescent="0.2">
      <c r="D37" s="79"/>
      <c r="E37" s="79"/>
      <c r="F37" s="79"/>
      <c r="G37" s="79"/>
    </row>
    <row r="38" spans="4:7" ht="13.5" customHeight="1" x14ac:dyDescent="0.2">
      <c r="D38" s="79"/>
      <c r="E38" s="79"/>
      <c r="F38" s="79"/>
      <c r="G38" s="79"/>
    </row>
    <row r="39" spans="4:7" ht="13.5" customHeight="1" x14ac:dyDescent="0.2">
      <c r="D39" s="79"/>
      <c r="E39" s="79"/>
      <c r="F39" s="79"/>
      <c r="G39" s="79"/>
    </row>
    <row r="40" spans="4:7" ht="13.5" customHeight="1" x14ac:dyDescent="0.2">
      <c r="D40" s="79"/>
      <c r="E40" s="79"/>
      <c r="F40" s="79"/>
      <c r="G40" s="79"/>
    </row>
    <row r="41" spans="4:7" ht="13.5" customHeight="1" x14ac:dyDescent="0.2">
      <c r="D41" s="79"/>
      <c r="E41" s="79"/>
      <c r="F41" s="79"/>
      <c r="G41" s="79"/>
    </row>
    <row r="42" spans="4:7" ht="13.5" customHeight="1" x14ac:dyDescent="0.2">
      <c r="D42" s="79"/>
      <c r="E42" s="79"/>
      <c r="F42" s="79"/>
      <c r="G42" s="79"/>
    </row>
    <row r="43" spans="4:7" ht="13.5" customHeight="1" x14ac:dyDescent="0.2">
      <c r="D43" s="79"/>
      <c r="E43" s="79"/>
      <c r="F43" s="79"/>
      <c r="G43" s="79"/>
    </row>
  </sheetData>
  <mergeCells count="5">
    <mergeCell ref="I1:O1"/>
    <mergeCell ref="A3:A4"/>
    <mergeCell ref="E3:G3"/>
    <mergeCell ref="I3:I4"/>
    <mergeCell ref="M3:O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showGridLines="0" workbookViewId="0">
      <selection activeCell="J5" sqref="J5"/>
    </sheetView>
  </sheetViews>
  <sheetFormatPr defaultColWidth="9.5703125" defaultRowHeight="13.5" customHeight="1" x14ac:dyDescent="0.2"/>
  <cols>
    <col min="1" max="1" width="7.85546875" style="1" customWidth="1"/>
    <col min="2" max="2" width="57" style="1" customWidth="1"/>
    <col min="3" max="6" width="13.140625" style="2" customWidth="1"/>
    <col min="7" max="8" width="9.5703125" style="1"/>
    <col min="9" max="9" width="57.85546875" style="1" customWidth="1"/>
    <col min="10" max="16384" width="9.5703125" style="1"/>
  </cols>
  <sheetData>
    <row r="1" spans="1:13" ht="32.25" customHeight="1" x14ac:dyDescent="0.2">
      <c r="A1" s="105" t="s">
        <v>46</v>
      </c>
      <c r="B1" s="105"/>
      <c r="C1" s="105"/>
      <c r="D1" s="105"/>
      <c r="E1" s="105"/>
      <c r="F1" s="105"/>
      <c r="H1" s="105" t="s">
        <v>47</v>
      </c>
      <c r="I1" s="105"/>
      <c r="J1" s="105"/>
      <c r="K1" s="105"/>
      <c r="L1" s="105"/>
      <c r="M1" s="105"/>
    </row>
    <row r="2" spans="1:13" ht="14.25" customHeight="1" thickBot="1" x14ac:dyDescent="0.3">
      <c r="B2" s="4"/>
      <c r="C2" s="5"/>
      <c r="D2" s="5"/>
      <c r="E2" s="5"/>
      <c r="F2" s="5"/>
      <c r="I2" s="4"/>
      <c r="J2" s="5"/>
      <c r="K2" s="5"/>
      <c r="L2" s="5"/>
      <c r="M2" s="5"/>
    </row>
    <row r="3" spans="1:13" ht="14.25" customHeight="1" x14ac:dyDescent="0.2">
      <c r="A3" s="6" t="s">
        <v>3</v>
      </c>
      <c r="B3" s="106" t="s">
        <v>5</v>
      </c>
      <c r="C3" s="107" t="s">
        <v>7</v>
      </c>
      <c r="D3" s="10" t="s">
        <v>8</v>
      </c>
      <c r="E3" s="10"/>
      <c r="F3" s="12"/>
      <c r="H3" s="6" t="s">
        <v>3</v>
      </c>
      <c r="I3" s="106" t="s">
        <v>5</v>
      </c>
      <c r="J3" s="107" t="s">
        <v>7</v>
      </c>
      <c r="K3" s="10" t="s">
        <v>8</v>
      </c>
      <c r="L3" s="10"/>
      <c r="M3" s="12"/>
    </row>
    <row r="4" spans="1:13" ht="14.25" customHeight="1" thickBot="1" x14ac:dyDescent="0.25">
      <c r="A4" s="7"/>
      <c r="B4" s="13"/>
      <c r="C4" s="108">
        <v>2021</v>
      </c>
      <c r="D4" s="17">
        <v>2022</v>
      </c>
      <c r="E4" s="17">
        <v>2023</v>
      </c>
      <c r="F4" s="15">
        <v>2024</v>
      </c>
      <c r="H4" s="7"/>
      <c r="I4" s="13"/>
      <c r="J4" s="108">
        <v>2021</v>
      </c>
      <c r="K4" s="17">
        <v>2022</v>
      </c>
      <c r="L4" s="17">
        <v>2023</v>
      </c>
      <c r="M4" s="15">
        <v>2024</v>
      </c>
    </row>
    <row r="5" spans="1:13" ht="14.25" customHeight="1" x14ac:dyDescent="0.2">
      <c r="A5" s="18" t="s">
        <v>41</v>
      </c>
      <c r="B5" s="19" t="s">
        <v>10</v>
      </c>
      <c r="C5" s="58">
        <f>C6+C7</f>
        <v>423647</v>
      </c>
      <c r="D5" s="23">
        <f>D6+D7</f>
        <v>287852</v>
      </c>
      <c r="E5" s="23">
        <f>E6+E7</f>
        <v>345164</v>
      </c>
      <c r="F5" s="21">
        <f>F6+F7</f>
        <v>339428</v>
      </c>
      <c r="H5" s="18"/>
      <c r="I5" s="19" t="s">
        <v>10</v>
      </c>
      <c r="J5" s="58">
        <f>nedane_A_sept22!E5-A_RVS_22_24!C5</f>
        <v>-1432.1778341354802</v>
      </c>
      <c r="K5" s="23">
        <f>nedane_A_sept22!F5-A_RVS_22_24!D5</f>
        <v>24093</v>
      </c>
      <c r="L5" s="23">
        <f>nedane_A_sept22!G5-A_RVS_22_24!E5</f>
        <v>-30238</v>
      </c>
      <c r="M5" s="21">
        <f>nedane_A_sept22!H5-A_RVS_22_24!F5</f>
        <v>-121934</v>
      </c>
    </row>
    <row r="6" spans="1:13" ht="14.25" customHeight="1" x14ac:dyDescent="0.2">
      <c r="A6" s="18"/>
      <c r="B6" s="24" t="s">
        <v>11</v>
      </c>
      <c r="C6" s="58">
        <v>415589</v>
      </c>
      <c r="D6" s="23">
        <v>279794</v>
      </c>
      <c r="E6" s="23">
        <v>337106</v>
      </c>
      <c r="F6" s="21">
        <v>331370</v>
      </c>
      <c r="H6" s="18"/>
      <c r="I6" s="24" t="s">
        <v>11</v>
      </c>
      <c r="J6" s="58">
        <f>nedane_A_sept22!E6-A_RVS_22_24!C6</f>
        <v>-0.17783413548022509</v>
      </c>
      <c r="K6" s="23">
        <f>nedane_A_sept22!F6-A_RVS_22_24!D6</f>
        <v>24093</v>
      </c>
      <c r="L6" s="23">
        <f>nedane_A_sept22!G6-A_RVS_22_24!E6</f>
        <v>-30238</v>
      </c>
      <c r="M6" s="21">
        <f>nedane_A_sept22!H6-A_RVS_22_24!F6</f>
        <v>-121934</v>
      </c>
    </row>
    <row r="7" spans="1:13" ht="12.95" customHeight="1" x14ac:dyDescent="0.2">
      <c r="A7" s="18"/>
      <c r="B7" s="24" t="s">
        <v>12</v>
      </c>
      <c r="C7" s="58">
        <v>8058</v>
      </c>
      <c r="D7" s="23">
        <v>8058</v>
      </c>
      <c r="E7" s="23">
        <v>8058</v>
      </c>
      <c r="F7" s="21">
        <v>8058</v>
      </c>
      <c r="H7" s="18"/>
      <c r="I7" s="24" t="s">
        <v>12</v>
      </c>
      <c r="J7" s="58">
        <f>nedane_A_sept22!E7-A_RVS_22_24!C7</f>
        <v>-1432</v>
      </c>
      <c r="K7" s="23">
        <f>nedane_A_sept22!F7-A_RVS_22_24!D7</f>
        <v>0</v>
      </c>
      <c r="L7" s="23">
        <f>nedane_A_sept22!G7-A_RVS_22_24!E7</f>
        <v>0</v>
      </c>
      <c r="M7" s="21">
        <f>nedane_A_sept22!H7-A_RVS_22_24!F7</f>
        <v>0</v>
      </c>
    </row>
    <row r="8" spans="1:13" ht="12.95" customHeight="1" x14ac:dyDescent="0.2">
      <c r="A8" s="18"/>
      <c r="B8" s="24" t="s">
        <v>42</v>
      </c>
      <c r="C8" s="58"/>
      <c r="D8" s="23"/>
      <c r="E8" s="23"/>
      <c r="F8" s="21"/>
      <c r="H8" s="18"/>
      <c r="I8" s="24" t="s">
        <v>42</v>
      </c>
      <c r="J8" s="58">
        <f>nedane_A_sept22!E8-A_RVS_22_24!C8</f>
        <v>0</v>
      </c>
      <c r="K8" s="23">
        <f>nedane_A_sept22!F8-A_RVS_22_24!D8</f>
        <v>0</v>
      </c>
      <c r="L8" s="23">
        <f>nedane_A_sept22!G8-A_RVS_22_24!E8</f>
        <v>0</v>
      </c>
      <c r="M8" s="21">
        <f>nedane_A_sept22!H8-A_RVS_22_24!F8</f>
        <v>0</v>
      </c>
    </row>
    <row r="9" spans="1:13" ht="14.25" customHeight="1" x14ac:dyDescent="0.2">
      <c r="A9" s="18" t="s">
        <v>14</v>
      </c>
      <c r="B9" s="19" t="s">
        <v>15</v>
      </c>
      <c r="C9" s="58">
        <v>309480</v>
      </c>
      <c r="D9" s="23">
        <v>344074</v>
      </c>
      <c r="E9" s="23">
        <v>371242</v>
      </c>
      <c r="F9" s="21">
        <v>380877</v>
      </c>
      <c r="H9" s="18" t="s">
        <v>14</v>
      </c>
      <c r="I9" s="19" t="s">
        <v>15</v>
      </c>
      <c r="J9" s="58">
        <f>nedane_A_sept22!E9-A_RVS_22_24!C9</f>
        <v>-4005</v>
      </c>
      <c r="K9" s="23">
        <f>nedane_A_sept22!F9-A_RVS_22_24!D9</f>
        <v>-16929</v>
      </c>
      <c r="L9" s="23">
        <f>nedane_A_sept22!G9-A_RVS_22_24!E9</f>
        <v>-40367</v>
      </c>
      <c r="M9" s="21">
        <f>nedane_A_sept22!H9-A_RVS_22_24!F9</f>
        <v>-39925</v>
      </c>
    </row>
    <row r="10" spans="1:13" ht="14.25" customHeight="1" x14ac:dyDescent="0.2">
      <c r="A10" s="18" t="s">
        <v>16</v>
      </c>
      <c r="B10" s="19" t="s">
        <v>17</v>
      </c>
      <c r="C10" s="58">
        <v>167181</v>
      </c>
      <c r="D10" s="23">
        <v>212253</v>
      </c>
      <c r="E10" s="23">
        <v>226048</v>
      </c>
      <c r="F10" s="21">
        <v>232012</v>
      </c>
      <c r="H10" s="18" t="s">
        <v>16</v>
      </c>
      <c r="I10" s="19" t="s">
        <v>17</v>
      </c>
      <c r="J10" s="58">
        <f>nedane_A_sept22!E10-A_RVS_22_24!C10</f>
        <v>75644</v>
      </c>
      <c r="K10" s="23">
        <f>nedane_A_sept22!F10-A_RVS_22_24!D10</f>
        <v>63636</v>
      </c>
      <c r="L10" s="23">
        <f>nedane_A_sept22!G10-A_RVS_22_24!E10</f>
        <v>103905</v>
      </c>
      <c r="M10" s="21">
        <f>nedane_A_sept22!H10-A_RVS_22_24!F10</f>
        <v>60816</v>
      </c>
    </row>
    <row r="11" spans="1:13" ht="14.25" customHeight="1" x14ac:dyDescent="0.2">
      <c r="A11" s="26" t="s">
        <v>18</v>
      </c>
      <c r="B11" s="27" t="s">
        <v>19</v>
      </c>
      <c r="C11" s="58">
        <f>C12+C13</f>
        <v>223004</v>
      </c>
      <c r="D11" s="23">
        <f>D12+D13</f>
        <v>252687</v>
      </c>
      <c r="E11" s="23">
        <f>E12+E13</f>
        <v>308206</v>
      </c>
      <c r="F11" s="21">
        <f>F12+F13</f>
        <v>352982</v>
      </c>
      <c r="H11" s="26" t="s">
        <v>18</v>
      </c>
      <c r="I11" s="27" t="s">
        <v>19</v>
      </c>
      <c r="J11" s="58">
        <f>nedane_A_sept22!E11-A_RVS_22_24!C11</f>
        <v>10000.938319999987</v>
      </c>
      <c r="K11" s="23">
        <f>nedane_A_sept22!F11-A_RVS_22_24!D11</f>
        <v>7435</v>
      </c>
      <c r="L11" s="23">
        <f>nedane_A_sept22!G11-A_RVS_22_24!E11</f>
        <v>-42761</v>
      </c>
      <c r="M11" s="21">
        <f>nedane_A_sept22!H11-A_RVS_22_24!F11</f>
        <v>-71077</v>
      </c>
    </row>
    <row r="12" spans="1:13" ht="14.25" customHeight="1" x14ac:dyDescent="0.2">
      <c r="A12" s="18"/>
      <c r="B12" s="24" t="s">
        <v>11</v>
      </c>
      <c r="C12" s="58">
        <v>208515</v>
      </c>
      <c r="D12" s="23">
        <v>236140</v>
      </c>
      <c r="E12" s="23">
        <v>287423</v>
      </c>
      <c r="F12" s="21">
        <v>331597</v>
      </c>
      <c r="H12" s="18"/>
      <c r="I12" s="24" t="s">
        <v>11</v>
      </c>
      <c r="J12" s="58">
        <f>nedane_A_sept22!E12-A_RVS_22_24!C12</f>
        <v>11616.269319999992</v>
      </c>
      <c r="K12" s="23">
        <f>nedane_A_sept22!F12-A_RVS_22_24!D12</f>
        <v>12461</v>
      </c>
      <c r="L12" s="23">
        <f>nedane_A_sept22!G12-A_RVS_22_24!E12</f>
        <v>-33945</v>
      </c>
      <c r="M12" s="21">
        <f>nedane_A_sept22!H12-A_RVS_22_24!F12</f>
        <v>-61706</v>
      </c>
    </row>
    <row r="13" spans="1:13" ht="14.25" customHeight="1" thickBot="1" x14ac:dyDescent="0.25">
      <c r="A13" s="18"/>
      <c r="B13" s="24" t="s">
        <v>12</v>
      </c>
      <c r="C13" s="58">
        <v>14489</v>
      </c>
      <c r="D13" s="23">
        <v>16547</v>
      </c>
      <c r="E13" s="23">
        <v>20783</v>
      </c>
      <c r="F13" s="21">
        <v>21385</v>
      </c>
      <c r="H13" s="18"/>
      <c r="I13" s="24" t="s">
        <v>12</v>
      </c>
      <c r="J13" s="58">
        <f>nedane_A_sept22!E13-A_RVS_22_24!C13</f>
        <v>-1615.3310000000001</v>
      </c>
      <c r="K13" s="23">
        <f>nedane_A_sept22!F13-A_RVS_22_24!D13</f>
        <v>-5026</v>
      </c>
      <c r="L13" s="23">
        <f>nedane_A_sept22!G13-A_RVS_22_24!E13</f>
        <v>-8816</v>
      </c>
      <c r="M13" s="21">
        <f>nedane_A_sept22!H13-A_RVS_22_24!F13</f>
        <v>-9371</v>
      </c>
    </row>
    <row r="14" spans="1:13" ht="14.25" customHeight="1" thickBot="1" x14ac:dyDescent="0.25">
      <c r="A14" s="28"/>
      <c r="B14" s="30" t="s">
        <v>20</v>
      </c>
      <c r="C14" s="109">
        <f>C5+C9+C10+C11</f>
        <v>1123312</v>
      </c>
      <c r="D14" s="34">
        <f>D5+D9+D10+D11</f>
        <v>1096866</v>
      </c>
      <c r="E14" s="34">
        <f>E5+E9+E10+E11</f>
        <v>1250660</v>
      </c>
      <c r="F14" s="32">
        <f>F5+F9+F10+F11</f>
        <v>1305299</v>
      </c>
      <c r="H14" s="28"/>
      <c r="I14" s="30" t="s">
        <v>20</v>
      </c>
      <c r="J14" s="110">
        <f>J5+J9+J10+J11</f>
        <v>80207.760485864506</v>
      </c>
      <c r="K14" s="38">
        <f>K5+K9+K10+K11</f>
        <v>78235</v>
      </c>
      <c r="L14" s="38">
        <f>L5+L9+L10+L11</f>
        <v>-9461</v>
      </c>
      <c r="M14" s="36">
        <f>M5+M9+M10+M11</f>
        <v>-172120</v>
      </c>
    </row>
    <row r="15" spans="1:13" ht="14.25" customHeight="1" x14ac:dyDescent="0.2">
      <c r="A15" s="39"/>
      <c r="B15" s="41" t="s">
        <v>21</v>
      </c>
      <c r="C15" s="45">
        <f t="shared" ref="C15:F16" si="0">C6+C12</f>
        <v>624104</v>
      </c>
      <c r="D15" s="45">
        <f t="shared" si="0"/>
        <v>515934</v>
      </c>
      <c r="E15" s="45">
        <f t="shared" si="0"/>
        <v>624529</v>
      </c>
      <c r="F15" s="43">
        <f t="shared" si="0"/>
        <v>662967</v>
      </c>
      <c r="H15" s="111"/>
      <c r="I15" s="41" t="s">
        <v>21</v>
      </c>
      <c r="J15" s="49">
        <f>nedane_A_sept22!E15-A_RVS_22_24!C15</f>
        <v>11616.091485864483</v>
      </c>
      <c r="K15" s="49">
        <f>nedane_A_sept22!F15-A_RVS_22_24!D15</f>
        <v>36554</v>
      </c>
      <c r="L15" s="49">
        <f>nedane_A_sept22!G15-A_RVS_22_24!E15</f>
        <v>-64183</v>
      </c>
      <c r="M15" s="47">
        <f>nedane_A_sept22!H15-A_RVS_22_24!F15</f>
        <v>-183640</v>
      </c>
    </row>
    <row r="16" spans="1:13" ht="14.25" customHeight="1" x14ac:dyDescent="0.2">
      <c r="A16" s="50"/>
      <c r="B16" s="52" t="s">
        <v>22</v>
      </c>
      <c r="C16" s="56">
        <f t="shared" si="0"/>
        <v>22547</v>
      </c>
      <c r="D16" s="56">
        <f t="shared" si="0"/>
        <v>24605</v>
      </c>
      <c r="E16" s="56">
        <f t="shared" si="0"/>
        <v>28841</v>
      </c>
      <c r="F16" s="54">
        <f t="shared" si="0"/>
        <v>29443</v>
      </c>
      <c r="H16" s="18"/>
      <c r="I16" s="52" t="s">
        <v>22</v>
      </c>
      <c r="J16" s="58">
        <f>nedane_A_sept22!E16-A_RVS_22_24!C16</f>
        <v>-3047.3309999999983</v>
      </c>
      <c r="K16" s="58">
        <f>nedane_A_sept22!F16-A_RVS_22_24!D16</f>
        <v>-5026</v>
      </c>
      <c r="L16" s="58">
        <f>nedane_A_sept22!G16-A_RVS_22_24!E16</f>
        <v>-8816</v>
      </c>
      <c r="M16" s="21">
        <f>nedane_A_sept22!H16-A_RVS_22_24!F16</f>
        <v>-9371</v>
      </c>
    </row>
    <row r="17" spans="1:13" ht="14.25" customHeight="1" x14ac:dyDescent="0.2">
      <c r="A17" s="50"/>
      <c r="B17" s="52" t="s">
        <v>23</v>
      </c>
      <c r="C17" s="56">
        <f>C10</f>
        <v>167181</v>
      </c>
      <c r="D17" s="56">
        <f>D10</f>
        <v>212253</v>
      </c>
      <c r="E17" s="56">
        <f>E10</f>
        <v>226048</v>
      </c>
      <c r="F17" s="54">
        <f>F10</f>
        <v>232012</v>
      </c>
      <c r="H17" s="18"/>
      <c r="I17" s="52" t="s">
        <v>23</v>
      </c>
      <c r="J17" s="58">
        <f>nedane_A_sept22!E17-A_RVS_22_24!C17</f>
        <v>75644</v>
      </c>
      <c r="K17" s="58">
        <f>nedane_A_sept22!F17-A_RVS_22_24!D17</f>
        <v>63636</v>
      </c>
      <c r="L17" s="58">
        <f>nedane_A_sept22!G17-A_RVS_22_24!E17</f>
        <v>103905</v>
      </c>
      <c r="M17" s="21">
        <f>nedane_A_sept22!H17-A_RVS_22_24!F17</f>
        <v>60816</v>
      </c>
    </row>
    <row r="18" spans="1:13" ht="14.25" customHeight="1" x14ac:dyDescent="0.2">
      <c r="A18" s="59"/>
      <c r="B18" s="52" t="s">
        <v>24</v>
      </c>
      <c r="C18" s="56">
        <f>C9</f>
        <v>309480</v>
      </c>
      <c r="D18" s="61">
        <f>D9</f>
        <v>344074</v>
      </c>
      <c r="E18" s="61">
        <f>E9</f>
        <v>371242</v>
      </c>
      <c r="F18" s="54">
        <f>F9</f>
        <v>380877</v>
      </c>
      <c r="H18" s="59"/>
      <c r="I18" s="52" t="s">
        <v>24</v>
      </c>
      <c r="J18" s="58">
        <f>nedane_A_sept22!E18-A_RVS_22_24!C18</f>
        <v>-4005</v>
      </c>
      <c r="K18" s="23">
        <f>nedane_A_sept22!F18-A_RVS_22_24!D18</f>
        <v>-16929</v>
      </c>
      <c r="L18" s="23">
        <f>nedane_A_sept22!G18-A_RVS_22_24!E18</f>
        <v>-40367</v>
      </c>
      <c r="M18" s="21">
        <f>nedane_A_sept22!H18-A_RVS_22_24!F18</f>
        <v>-39925</v>
      </c>
    </row>
    <row r="19" spans="1:13" ht="13.5" customHeight="1" thickBot="1" x14ac:dyDescent="0.25">
      <c r="A19" s="62"/>
      <c r="B19" s="63" t="s">
        <v>42</v>
      </c>
      <c r="C19" s="112">
        <f>+C8</f>
        <v>0</v>
      </c>
      <c r="D19" s="67">
        <f>+D8</f>
        <v>0</v>
      </c>
      <c r="E19" s="67">
        <f>+E8</f>
        <v>0</v>
      </c>
      <c r="F19" s="65">
        <f>+F8</f>
        <v>0</v>
      </c>
      <c r="H19" s="62"/>
      <c r="I19" s="63" t="s">
        <v>42</v>
      </c>
      <c r="J19" s="112">
        <f>nedane_A_sept22!E19-A_RVS_22_24!C19</f>
        <v>0</v>
      </c>
      <c r="K19" s="67">
        <f>nedane_A_sept22!F19-A_RVS_22_24!D19</f>
        <v>0</v>
      </c>
      <c r="L19" s="67">
        <f>nedane_A_sept22!G19-A_RVS_22_24!E19</f>
        <v>0</v>
      </c>
      <c r="M19" s="65">
        <f>nedane_A_sept22!H19-A_RVS_22_24!F19</f>
        <v>0</v>
      </c>
    </row>
    <row r="20" spans="1:13" ht="13.5" customHeight="1" x14ac:dyDescent="0.2">
      <c r="A20" s="113"/>
      <c r="B20" s="113"/>
      <c r="C20" s="113"/>
      <c r="D20" s="113"/>
      <c r="E20" s="113"/>
      <c r="F20" s="113"/>
    </row>
    <row r="21" spans="1:13" ht="63" customHeight="1" x14ac:dyDescent="0.2">
      <c r="A21" s="114" t="s">
        <v>43</v>
      </c>
      <c r="B21" s="114"/>
      <c r="C21" s="114"/>
      <c r="D21" s="114"/>
      <c r="E21" s="114"/>
      <c r="F21" s="114"/>
    </row>
    <row r="22" spans="1:13" ht="13.5" customHeight="1" x14ac:dyDescent="0.2">
      <c r="C22" s="79"/>
      <c r="D22" s="79"/>
      <c r="E22" s="79"/>
      <c r="F22" s="79"/>
      <c r="J22" s="104"/>
      <c r="K22" s="104"/>
      <c r="L22" s="104"/>
      <c r="M22" s="104"/>
    </row>
    <row r="23" spans="1:13" ht="13.5" customHeight="1" x14ac:dyDescent="0.2">
      <c r="C23" s="79"/>
      <c r="D23" s="79"/>
      <c r="E23" s="79"/>
      <c r="F23" s="79"/>
      <c r="J23" s="104"/>
      <c r="K23" s="104"/>
      <c r="L23" s="104"/>
      <c r="M23" s="104"/>
    </row>
    <row r="24" spans="1:13" ht="13.5" customHeight="1" x14ac:dyDescent="0.2">
      <c r="C24" s="79"/>
      <c r="D24" s="79"/>
      <c r="E24" s="79"/>
      <c r="F24" s="79"/>
      <c r="J24" s="104"/>
      <c r="K24" s="104"/>
      <c r="L24" s="104"/>
      <c r="M24" s="104"/>
    </row>
    <row r="25" spans="1:13" ht="13.5" customHeight="1" x14ac:dyDescent="0.2">
      <c r="C25" s="79"/>
      <c r="D25" s="79"/>
      <c r="E25" s="79"/>
      <c r="F25" s="79"/>
      <c r="J25" s="104"/>
      <c r="K25" s="104"/>
      <c r="L25" s="104"/>
      <c r="M25" s="104"/>
    </row>
    <row r="26" spans="1:13" ht="13.5" customHeight="1" x14ac:dyDescent="0.2">
      <c r="C26" s="79"/>
      <c r="D26" s="79"/>
      <c r="E26" s="79"/>
      <c r="F26" s="79"/>
      <c r="J26" s="104"/>
      <c r="K26" s="104"/>
      <c r="L26" s="104"/>
      <c r="M26" s="104"/>
    </row>
    <row r="27" spans="1:13" ht="13.5" customHeight="1" x14ac:dyDescent="0.2">
      <c r="C27" s="79"/>
      <c r="D27" s="79"/>
      <c r="E27" s="79"/>
      <c r="F27" s="79"/>
      <c r="J27" s="104"/>
      <c r="K27" s="104"/>
      <c r="L27" s="104"/>
      <c r="M27" s="104"/>
    </row>
    <row r="28" spans="1:13" ht="13.5" customHeight="1" x14ac:dyDescent="0.2">
      <c r="C28" s="79"/>
      <c r="D28" s="79"/>
      <c r="E28" s="79"/>
      <c r="F28" s="79"/>
      <c r="J28" s="104"/>
      <c r="K28" s="104"/>
      <c r="L28" s="104"/>
      <c r="M28" s="104"/>
    </row>
    <row r="29" spans="1:13" ht="13.5" customHeight="1" x14ac:dyDescent="0.2">
      <c r="C29" s="79"/>
      <c r="D29" s="79"/>
      <c r="E29" s="79"/>
      <c r="F29" s="79"/>
      <c r="J29" s="104"/>
      <c r="K29" s="104"/>
      <c r="L29" s="104"/>
      <c r="M29" s="104"/>
    </row>
    <row r="30" spans="1:13" ht="13.5" customHeight="1" x14ac:dyDescent="0.2">
      <c r="C30" s="79"/>
      <c r="D30" s="79"/>
      <c r="E30" s="79"/>
      <c r="F30" s="79"/>
      <c r="J30" s="104"/>
      <c r="K30" s="104"/>
      <c r="L30" s="104"/>
      <c r="M30" s="104"/>
    </row>
    <row r="31" spans="1:13" ht="13.5" customHeight="1" x14ac:dyDescent="0.2">
      <c r="C31" s="79"/>
      <c r="D31" s="79"/>
      <c r="E31" s="79"/>
      <c r="F31" s="79"/>
      <c r="J31" s="104"/>
      <c r="K31" s="104"/>
      <c r="L31" s="104"/>
      <c r="M31" s="104"/>
    </row>
    <row r="32" spans="1:13" ht="13.5" customHeight="1" x14ac:dyDescent="0.2">
      <c r="C32" s="79"/>
      <c r="D32" s="79"/>
      <c r="E32" s="79"/>
      <c r="F32" s="79"/>
      <c r="J32" s="104"/>
      <c r="K32" s="104"/>
      <c r="L32" s="104"/>
      <c r="M32" s="104"/>
    </row>
    <row r="33" spans="3:6" ht="13.5" customHeight="1" x14ac:dyDescent="0.2">
      <c r="C33" s="79"/>
      <c r="D33" s="79"/>
      <c r="E33" s="79"/>
      <c r="F33" s="79"/>
    </row>
    <row r="34" spans="3:6" ht="13.5" customHeight="1" x14ac:dyDescent="0.2">
      <c r="C34" s="79"/>
      <c r="D34" s="79"/>
      <c r="E34" s="79"/>
      <c r="F34" s="79"/>
    </row>
    <row r="35" spans="3:6" ht="13.5" customHeight="1" x14ac:dyDescent="0.2">
      <c r="C35" s="79"/>
      <c r="D35" s="79"/>
      <c r="E35" s="79"/>
      <c r="F35" s="79"/>
    </row>
    <row r="36" spans="3:6" ht="13.5" customHeight="1" x14ac:dyDescent="0.2">
      <c r="C36" s="79"/>
      <c r="D36" s="79"/>
      <c r="E36" s="79"/>
      <c r="F36" s="79"/>
    </row>
    <row r="37" spans="3:6" ht="13.5" customHeight="1" x14ac:dyDescent="0.2">
      <c r="C37" s="79"/>
      <c r="D37" s="79"/>
      <c r="E37" s="79"/>
      <c r="F37" s="79"/>
    </row>
    <row r="38" spans="3:6" ht="13.5" customHeight="1" x14ac:dyDescent="0.2">
      <c r="C38" s="79"/>
      <c r="D38" s="79"/>
      <c r="E38" s="79"/>
      <c r="F38" s="79"/>
    </row>
    <row r="39" spans="3:6" ht="13.5" customHeight="1" x14ac:dyDescent="0.2">
      <c r="C39" s="79"/>
      <c r="D39" s="79"/>
      <c r="E39" s="79"/>
      <c r="F39" s="79"/>
    </row>
    <row r="40" spans="3:6" ht="13.5" customHeight="1" x14ac:dyDescent="0.2">
      <c r="C40" s="79"/>
      <c r="D40" s="79"/>
      <c r="E40" s="79"/>
      <c r="F40" s="79"/>
    </row>
    <row r="41" spans="3:6" ht="13.5" customHeight="1" x14ac:dyDescent="0.2">
      <c r="C41" s="79"/>
      <c r="D41" s="79"/>
      <c r="E41" s="79"/>
      <c r="F41" s="79"/>
    </row>
    <row r="42" spans="3:6" ht="13.5" customHeight="1" x14ac:dyDescent="0.2">
      <c r="C42" s="79"/>
      <c r="D42" s="79"/>
      <c r="E42" s="79"/>
      <c r="F42" s="79"/>
    </row>
    <row r="43" spans="3:6" ht="13.5" customHeight="1" x14ac:dyDescent="0.2">
      <c r="C43" s="79"/>
      <c r="D43" s="79"/>
      <c r="E43" s="79"/>
      <c r="F43" s="79"/>
    </row>
    <row r="44" spans="3:6" ht="13.5" customHeight="1" x14ac:dyDescent="0.2">
      <c r="C44" s="79"/>
      <c r="D44" s="79"/>
      <c r="E44" s="79"/>
      <c r="F44" s="79"/>
    </row>
    <row r="45" spans="3:6" ht="13.5" customHeight="1" x14ac:dyDescent="0.2">
      <c r="C45" s="79"/>
      <c r="D45" s="79"/>
      <c r="E45" s="79"/>
      <c r="F45" s="79"/>
    </row>
    <row r="46" spans="3:6" ht="13.5" customHeight="1" x14ac:dyDescent="0.2">
      <c r="C46" s="79"/>
      <c r="D46" s="79"/>
      <c r="E46" s="79"/>
      <c r="F46" s="79"/>
    </row>
    <row r="47" spans="3:6" ht="13.5" customHeight="1" x14ac:dyDescent="0.2">
      <c r="C47" s="79"/>
      <c r="D47" s="79"/>
      <c r="E47" s="79"/>
      <c r="F47" s="79"/>
    </row>
    <row r="48" spans="3:6" ht="13.5" customHeight="1" x14ac:dyDescent="0.2">
      <c r="C48" s="79"/>
      <c r="D48" s="79"/>
      <c r="E48" s="79"/>
      <c r="F48" s="79"/>
    </row>
    <row r="49" spans="3:6" ht="13.5" customHeight="1" x14ac:dyDescent="0.2">
      <c r="C49" s="79"/>
      <c r="D49" s="79"/>
      <c r="E49" s="79"/>
      <c r="F49" s="79"/>
    </row>
    <row r="50" spans="3:6" ht="13.5" customHeight="1" x14ac:dyDescent="0.2">
      <c r="C50" s="79">
        <v>0</v>
      </c>
      <c r="D50" s="79">
        <v>0</v>
      </c>
      <c r="E50" s="79">
        <v>0</v>
      </c>
      <c r="F50" s="79">
        <v>0</v>
      </c>
    </row>
    <row r="51" spans="3:6" ht="13.5" customHeight="1" x14ac:dyDescent="0.2">
      <c r="C51" s="79">
        <v>0</v>
      </c>
      <c r="D51" s="79">
        <v>0</v>
      </c>
      <c r="E51" s="79">
        <v>0</v>
      </c>
      <c r="F51" s="79">
        <v>0</v>
      </c>
    </row>
    <row r="52" spans="3:6" ht="13.5" customHeight="1" x14ac:dyDescent="0.2">
      <c r="C52" s="79">
        <v>0</v>
      </c>
      <c r="D52" s="79">
        <v>0</v>
      </c>
      <c r="E52" s="79">
        <v>0</v>
      </c>
      <c r="F52" s="79">
        <v>0</v>
      </c>
    </row>
    <row r="53" spans="3:6" ht="13.5" customHeight="1" x14ac:dyDescent="0.2">
      <c r="C53" s="79">
        <v>0</v>
      </c>
      <c r="D53" s="79">
        <v>0</v>
      </c>
      <c r="E53" s="79">
        <v>0</v>
      </c>
      <c r="F53" s="79">
        <v>0</v>
      </c>
    </row>
    <row r="54" spans="3:6" ht="13.5" customHeight="1" x14ac:dyDescent="0.2">
      <c r="C54" s="79"/>
      <c r="D54" s="79"/>
      <c r="E54" s="79"/>
      <c r="F54" s="79"/>
    </row>
    <row r="55" spans="3:6" ht="13.5" customHeight="1" x14ac:dyDescent="0.2">
      <c r="C55" s="79"/>
      <c r="D55" s="79"/>
      <c r="E55" s="79"/>
      <c r="F55" s="79"/>
    </row>
    <row r="56" spans="3:6" ht="13.5" customHeight="1" x14ac:dyDescent="0.2">
      <c r="C56" s="79"/>
      <c r="D56" s="79"/>
      <c r="E56" s="79"/>
      <c r="F56" s="79"/>
    </row>
    <row r="57" spans="3:6" ht="13.5" customHeight="1" x14ac:dyDescent="0.2">
      <c r="C57" s="79"/>
      <c r="D57" s="79"/>
      <c r="E57" s="79"/>
      <c r="F57" s="79"/>
    </row>
    <row r="58" spans="3:6" ht="13.5" customHeight="1" x14ac:dyDescent="0.2">
      <c r="C58" s="79"/>
      <c r="D58" s="79"/>
      <c r="E58" s="79"/>
      <c r="F58" s="79"/>
    </row>
    <row r="59" spans="3:6" ht="13.5" customHeight="1" x14ac:dyDescent="0.2">
      <c r="C59" s="79"/>
      <c r="D59" s="79"/>
      <c r="E59" s="79"/>
      <c r="F59" s="79"/>
    </row>
    <row r="60" spans="3:6" ht="13.5" customHeight="1" x14ac:dyDescent="0.2">
      <c r="C60" s="79"/>
      <c r="D60" s="79"/>
      <c r="E60" s="79"/>
      <c r="F60" s="79"/>
    </row>
    <row r="61" spans="3:6" ht="13.5" customHeight="1" x14ac:dyDescent="0.2">
      <c r="C61" s="79"/>
      <c r="D61" s="79"/>
      <c r="E61" s="79"/>
      <c r="F61" s="79"/>
    </row>
    <row r="62" spans="3:6" ht="13.5" customHeight="1" x14ac:dyDescent="0.2">
      <c r="C62" s="79"/>
      <c r="D62" s="79"/>
      <c r="E62" s="79"/>
      <c r="F62" s="79"/>
    </row>
    <row r="63" spans="3:6" ht="13.5" customHeight="1" x14ac:dyDescent="0.2">
      <c r="C63" s="79"/>
      <c r="D63" s="79"/>
      <c r="E63" s="79"/>
      <c r="F63" s="79"/>
    </row>
    <row r="64" spans="3:6" ht="13.5" customHeight="1" x14ac:dyDescent="0.2">
      <c r="C64" s="79"/>
      <c r="D64" s="79"/>
      <c r="E64" s="79"/>
      <c r="F64" s="79"/>
    </row>
    <row r="65" spans="3:6" ht="13.5" customHeight="1" x14ac:dyDescent="0.2">
      <c r="C65" s="79"/>
      <c r="D65" s="79"/>
      <c r="E65" s="79"/>
      <c r="F65" s="79"/>
    </row>
    <row r="66" spans="3:6" ht="13.5" customHeight="1" x14ac:dyDescent="0.2">
      <c r="C66" s="79"/>
      <c r="D66" s="79"/>
      <c r="E66" s="79"/>
      <c r="F66" s="79"/>
    </row>
    <row r="67" spans="3:6" ht="13.5" customHeight="1" x14ac:dyDescent="0.2">
      <c r="C67" s="79"/>
      <c r="D67" s="79"/>
      <c r="E67" s="79"/>
      <c r="F67" s="79"/>
    </row>
  </sheetData>
  <mergeCells count="7">
    <mergeCell ref="A21:F21"/>
    <mergeCell ref="A1:F1"/>
    <mergeCell ref="H1:M1"/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workbookViewId="0">
      <selection activeCell="J5" sqref="J5"/>
    </sheetView>
  </sheetViews>
  <sheetFormatPr defaultColWidth="9.5703125" defaultRowHeight="13.5" customHeight="1" x14ac:dyDescent="0.2"/>
  <cols>
    <col min="1" max="1" width="10" style="1" customWidth="1"/>
    <col min="2" max="2" width="57.28515625" style="1" customWidth="1"/>
    <col min="3" max="6" width="13.140625" style="2" customWidth="1"/>
    <col min="7" max="8" width="9.5703125" style="1"/>
    <col min="9" max="9" width="44.28515625" style="1" bestFit="1" customWidth="1"/>
    <col min="10" max="16384" width="9.5703125" style="1"/>
  </cols>
  <sheetData>
    <row r="1" spans="1:13" ht="15.75" customHeight="1" x14ac:dyDescent="0.2">
      <c r="A1" s="80" t="s">
        <v>48</v>
      </c>
      <c r="B1" s="80"/>
      <c r="C1" s="80"/>
      <c r="D1" s="80"/>
      <c r="E1" s="80"/>
      <c r="F1" s="80"/>
      <c r="H1" s="3" t="s">
        <v>49</v>
      </c>
      <c r="I1" s="3"/>
      <c r="J1" s="3"/>
      <c r="K1" s="3"/>
      <c r="L1" s="3"/>
      <c r="M1" s="3"/>
    </row>
    <row r="2" spans="1:13" ht="14.25" customHeight="1" thickBot="1" x14ac:dyDescent="0.3">
      <c r="B2" s="4"/>
      <c r="C2" s="5"/>
      <c r="D2" s="5"/>
      <c r="E2" s="5"/>
      <c r="F2" s="5"/>
      <c r="I2" s="4"/>
      <c r="J2" s="5"/>
      <c r="K2" s="5"/>
      <c r="L2" s="5"/>
      <c r="M2" s="5"/>
    </row>
    <row r="3" spans="1:13" ht="14.25" customHeight="1" x14ac:dyDescent="0.2">
      <c r="A3" s="6" t="s">
        <v>4</v>
      </c>
      <c r="B3" s="106" t="s">
        <v>5</v>
      </c>
      <c r="C3" s="107" t="s">
        <v>7</v>
      </c>
      <c r="D3" s="10" t="s">
        <v>8</v>
      </c>
      <c r="E3" s="10"/>
      <c r="F3" s="12"/>
      <c r="H3" s="6" t="s">
        <v>3</v>
      </c>
      <c r="I3" s="106" t="s">
        <v>5</v>
      </c>
      <c r="J3" s="107" t="s">
        <v>7</v>
      </c>
      <c r="K3" s="10" t="s">
        <v>8</v>
      </c>
      <c r="L3" s="10"/>
      <c r="M3" s="12"/>
    </row>
    <row r="4" spans="1:13" ht="14.25" customHeight="1" thickBot="1" x14ac:dyDescent="0.25">
      <c r="A4" s="7"/>
      <c r="B4" s="13"/>
      <c r="C4" s="108">
        <v>2021</v>
      </c>
      <c r="D4" s="17">
        <v>2022</v>
      </c>
      <c r="E4" s="17">
        <v>2023</v>
      </c>
      <c r="F4" s="15">
        <v>2024</v>
      </c>
      <c r="H4" s="7"/>
      <c r="I4" s="13"/>
      <c r="J4" s="108">
        <v>2021</v>
      </c>
      <c r="K4" s="17">
        <v>2022</v>
      </c>
      <c r="L4" s="17">
        <v>2023</v>
      </c>
      <c r="M4" s="15">
        <v>2024</v>
      </c>
    </row>
    <row r="5" spans="1:13" ht="14.25" customHeight="1" x14ac:dyDescent="0.2">
      <c r="A5" s="81">
        <v>211003</v>
      </c>
      <c r="B5" s="82" t="s">
        <v>10</v>
      </c>
      <c r="C5" s="58">
        <f>C6+C7+C8</f>
        <v>492062.52633000002</v>
      </c>
      <c r="D5" s="23">
        <f>D6+D7+D8</f>
        <v>392013.3364265454</v>
      </c>
      <c r="E5" s="23">
        <f>E6+E7+E8</f>
        <v>361125.38657415583</v>
      </c>
      <c r="F5" s="21">
        <f>F6+F7+F8</f>
        <v>353862.68226261332</v>
      </c>
      <c r="H5" s="18"/>
      <c r="I5" s="19" t="s">
        <v>10</v>
      </c>
      <c r="J5" s="58">
        <f>nedane_C_sept22!D5-C_RVS_22_24!C5</f>
        <v>-4878.5263300000224</v>
      </c>
      <c r="K5" s="23">
        <f>nedane_C_sept22!E5-C_RVS_22_24!D5</f>
        <v>-2556.3364265454002</v>
      </c>
      <c r="L5" s="23">
        <f>nedane_C_sept22!F5-C_RVS_22_24!E5</f>
        <v>36176.613425844174</v>
      </c>
      <c r="M5" s="21">
        <f>nedane_C_sept22!G5-C_RVS_22_24!F5</f>
        <v>-127764.68226261332</v>
      </c>
    </row>
    <row r="6" spans="1:13" ht="14.25" customHeight="1" x14ac:dyDescent="0.2">
      <c r="A6" s="81"/>
      <c r="B6" s="83" t="s">
        <v>11</v>
      </c>
      <c r="C6" s="58">
        <v>484004.52633000002</v>
      </c>
      <c r="D6" s="23">
        <v>383955.3364265454</v>
      </c>
      <c r="E6" s="23">
        <v>353067.38657415583</v>
      </c>
      <c r="F6" s="21">
        <v>345804.68226261332</v>
      </c>
      <c r="H6" s="18"/>
      <c r="I6" s="24" t="s">
        <v>11</v>
      </c>
      <c r="J6" s="58">
        <f>nedane_C_sept22!D6-C_RVS_22_24!C6</f>
        <v>-3446.5263300000224</v>
      </c>
      <c r="K6" s="23">
        <f>nedane_C_sept22!E6-C_RVS_22_24!D6</f>
        <v>-2556.3364265454002</v>
      </c>
      <c r="L6" s="23">
        <f>nedane_C_sept22!F6-C_RVS_22_24!E6</f>
        <v>36176.613425844174</v>
      </c>
      <c r="M6" s="21">
        <f>nedane_C_sept22!G6-C_RVS_22_24!F6</f>
        <v>-127764.68226261332</v>
      </c>
    </row>
    <row r="7" spans="1:13" ht="14.25" customHeight="1" x14ac:dyDescent="0.2">
      <c r="A7" s="81"/>
      <c r="B7" s="83" t="s">
        <v>12</v>
      </c>
      <c r="C7" s="58">
        <v>8058</v>
      </c>
      <c r="D7" s="23">
        <v>8058</v>
      </c>
      <c r="E7" s="23">
        <v>8058</v>
      </c>
      <c r="F7" s="21">
        <v>8058</v>
      </c>
      <c r="H7" s="18"/>
      <c r="I7" s="24" t="s">
        <v>12</v>
      </c>
      <c r="J7" s="58">
        <f>nedane_C_sept22!D7-C_RVS_22_24!C7</f>
        <v>-1432</v>
      </c>
      <c r="K7" s="23">
        <f>nedane_C_sept22!E7-C_RVS_22_24!D7</f>
        <v>0</v>
      </c>
      <c r="L7" s="23">
        <f>nedane_C_sept22!F7-C_RVS_22_24!E7</f>
        <v>0</v>
      </c>
      <c r="M7" s="21">
        <f>nedane_C_sept22!G7-C_RVS_22_24!F7</f>
        <v>0</v>
      </c>
    </row>
    <row r="8" spans="1:13" ht="14.25" customHeight="1" x14ac:dyDescent="0.2">
      <c r="A8" s="81"/>
      <c r="B8" s="83" t="s">
        <v>13</v>
      </c>
      <c r="C8" s="58"/>
      <c r="D8" s="23"/>
      <c r="E8" s="23"/>
      <c r="F8" s="21"/>
      <c r="H8" s="18"/>
      <c r="I8" s="24"/>
      <c r="J8" s="58">
        <f>nedane_C_sept22!D8-C_RVS_22_24!C8</f>
        <v>0</v>
      </c>
      <c r="K8" s="23">
        <f>nedane_C_sept22!E8-C_RVS_22_24!D8</f>
        <v>0</v>
      </c>
      <c r="L8" s="23">
        <f>nedane_C_sept22!F8-C_RVS_22_24!E8</f>
        <v>0</v>
      </c>
      <c r="M8" s="21">
        <f>nedane_C_sept22!G8-C_RVS_22_24!F8</f>
        <v>0</v>
      </c>
    </row>
    <row r="9" spans="1:13" ht="14.25" customHeight="1" x14ac:dyDescent="0.2">
      <c r="A9" s="86">
        <v>220</v>
      </c>
      <c r="B9" s="85" t="s">
        <v>15</v>
      </c>
      <c r="C9" s="58">
        <v>300506</v>
      </c>
      <c r="D9" s="23">
        <v>341809</v>
      </c>
      <c r="E9" s="23">
        <v>365320</v>
      </c>
      <c r="F9" s="21">
        <v>374364</v>
      </c>
      <c r="H9" s="18" t="s">
        <v>14</v>
      </c>
      <c r="I9" s="19" t="s">
        <v>15</v>
      </c>
      <c r="J9" s="58">
        <f>nedane_C_sept22!D9-C_RVS_22_24!C9</f>
        <v>4969</v>
      </c>
      <c r="K9" s="23">
        <f>nedane_C_sept22!E9-C_RVS_22_24!D9</f>
        <v>-14664</v>
      </c>
      <c r="L9" s="23">
        <f>nedane_C_sept22!F9-C_RVS_22_24!E9</f>
        <v>-34445</v>
      </c>
      <c r="M9" s="21">
        <f>nedane_C_sept22!G9-C_RVS_22_24!F9</f>
        <v>-33412</v>
      </c>
    </row>
    <row r="10" spans="1:13" ht="14.25" customHeight="1" x14ac:dyDescent="0.2">
      <c r="A10" s="86">
        <v>229006</v>
      </c>
      <c r="B10" s="85" t="s">
        <v>17</v>
      </c>
      <c r="C10" s="58">
        <v>268797</v>
      </c>
      <c r="D10" s="23">
        <v>253567</v>
      </c>
      <c r="E10" s="23">
        <v>239856</v>
      </c>
      <c r="F10" s="21">
        <v>225927</v>
      </c>
      <c r="H10" s="18" t="s">
        <v>16</v>
      </c>
      <c r="I10" s="19" t="s">
        <v>17</v>
      </c>
      <c r="J10" s="58">
        <f>nedane_C_sept22!D10-C_RVS_22_24!C10</f>
        <v>7092</v>
      </c>
      <c r="K10" s="23">
        <f>nedane_C_sept22!E10-C_RVS_22_24!D10</f>
        <v>76386</v>
      </c>
      <c r="L10" s="23">
        <f>nedane_C_sept22!F10-C_RVS_22_24!E10</f>
        <v>52972</v>
      </c>
      <c r="M10" s="21">
        <f>nedane_C_sept22!G10-C_RVS_22_24!F10</f>
        <v>61051</v>
      </c>
    </row>
    <row r="11" spans="1:13" ht="14.25" customHeight="1" x14ac:dyDescent="0.2">
      <c r="A11" s="81">
        <v>292008</v>
      </c>
      <c r="B11" s="82" t="s">
        <v>38</v>
      </c>
      <c r="C11" s="58">
        <f>C12+C13</f>
        <v>223004</v>
      </c>
      <c r="D11" s="23">
        <f>D12+D13</f>
        <v>252687</v>
      </c>
      <c r="E11" s="23">
        <f>E12+E13</f>
        <v>308206</v>
      </c>
      <c r="F11" s="21">
        <f>F12+F13</f>
        <v>352982</v>
      </c>
      <c r="H11" s="26" t="s">
        <v>18</v>
      </c>
      <c r="I11" s="27" t="s">
        <v>19</v>
      </c>
      <c r="J11" s="58">
        <f>nedane_C_sept22!D11-C_RVS_22_24!C11</f>
        <v>10000.938319999987</v>
      </c>
      <c r="K11" s="23">
        <f>nedane_C_sept22!E11-C_RVS_22_24!D11</f>
        <v>7435</v>
      </c>
      <c r="L11" s="23">
        <f>nedane_C_sept22!F11-C_RVS_22_24!E11</f>
        <v>-42761</v>
      </c>
      <c r="M11" s="21">
        <f>nedane_C_sept22!G11-C_RVS_22_24!F11</f>
        <v>-71077</v>
      </c>
    </row>
    <row r="12" spans="1:13" ht="14.25" customHeight="1" x14ac:dyDescent="0.2">
      <c r="A12" s="87"/>
      <c r="B12" s="83" t="s">
        <v>11</v>
      </c>
      <c r="C12" s="58">
        <v>208515</v>
      </c>
      <c r="D12" s="23">
        <v>236140</v>
      </c>
      <c r="E12" s="23">
        <v>287423</v>
      </c>
      <c r="F12" s="21">
        <v>331597</v>
      </c>
      <c r="H12" s="18"/>
      <c r="I12" s="24" t="s">
        <v>11</v>
      </c>
      <c r="J12" s="58">
        <f>nedane_C_sept22!D12-C_RVS_22_24!C12</f>
        <v>11616.269319999992</v>
      </c>
      <c r="K12" s="23">
        <f>nedane_C_sept22!E12-C_RVS_22_24!D12</f>
        <v>12461</v>
      </c>
      <c r="L12" s="23">
        <f>nedane_C_sept22!F12-C_RVS_22_24!E12</f>
        <v>-33945</v>
      </c>
      <c r="M12" s="21">
        <f>nedane_C_sept22!G12-C_RVS_22_24!F12</f>
        <v>-61706</v>
      </c>
    </row>
    <row r="13" spans="1:13" ht="14.25" customHeight="1" thickBot="1" x14ac:dyDescent="0.25">
      <c r="A13" s="87"/>
      <c r="B13" s="88" t="s">
        <v>12</v>
      </c>
      <c r="C13" s="58">
        <v>14489</v>
      </c>
      <c r="D13" s="23">
        <v>16547</v>
      </c>
      <c r="E13" s="23">
        <v>20783</v>
      </c>
      <c r="F13" s="21">
        <v>21385</v>
      </c>
      <c r="H13" s="18"/>
      <c r="I13" s="24" t="s">
        <v>12</v>
      </c>
      <c r="J13" s="58">
        <f>nedane_C_sept22!D13-C_RVS_22_24!C13</f>
        <v>-1615.3310000000001</v>
      </c>
      <c r="K13" s="23">
        <f>nedane_C_sept22!E13-C_RVS_22_24!D13</f>
        <v>-5026</v>
      </c>
      <c r="L13" s="23">
        <f>nedane_C_sept22!F13-C_RVS_22_24!E13</f>
        <v>-8816</v>
      </c>
      <c r="M13" s="21">
        <f>nedane_C_sept22!G13-C_RVS_22_24!F13</f>
        <v>-9371</v>
      </c>
    </row>
    <row r="14" spans="1:13" ht="14.25" customHeight="1" thickBot="1" x14ac:dyDescent="0.25">
      <c r="A14" s="89"/>
      <c r="B14" s="89" t="s">
        <v>20</v>
      </c>
      <c r="C14" s="115">
        <f>C11+C10+C9+C5</f>
        <v>1284369.52633</v>
      </c>
      <c r="D14" s="93">
        <f>D11+D10+D9+D5</f>
        <v>1240076.3364265454</v>
      </c>
      <c r="E14" s="93">
        <f>E11+E10+E9+E5</f>
        <v>1274507.3865741559</v>
      </c>
      <c r="F14" s="91">
        <f>F11+F10+F9+F5</f>
        <v>1307135.6822626134</v>
      </c>
      <c r="H14" s="28"/>
      <c r="I14" s="30" t="s">
        <v>20</v>
      </c>
      <c r="J14" s="110">
        <f>J5+J9+J10+J11</f>
        <v>17183.411989999964</v>
      </c>
      <c r="K14" s="38">
        <f>K5+K9+K10+K11</f>
        <v>66600.6635734546</v>
      </c>
      <c r="L14" s="38">
        <f>L5+L9+L10+L11</f>
        <v>11942.613425844174</v>
      </c>
      <c r="M14" s="36">
        <f>M5+M9+M10+M11</f>
        <v>-171202.68226261332</v>
      </c>
    </row>
    <row r="15" spans="1:13" ht="14.25" customHeight="1" x14ac:dyDescent="0.2">
      <c r="A15" s="116"/>
      <c r="B15" s="41" t="s">
        <v>21</v>
      </c>
      <c r="C15" s="97">
        <f>C6+C12</f>
        <v>692519.52633000002</v>
      </c>
      <c r="D15" s="97">
        <f>D6+D12</f>
        <v>620095.3364265454</v>
      </c>
      <c r="E15" s="97">
        <f>E6+E12</f>
        <v>640490.38657415588</v>
      </c>
      <c r="F15" s="95">
        <f>F6+F12</f>
        <v>677401.68226261332</v>
      </c>
      <c r="H15" s="111"/>
      <c r="I15" s="41" t="s">
        <v>21</v>
      </c>
      <c r="J15" s="49">
        <f>nedane_C_sept22!D15-C_RVS_22_24!C15</f>
        <v>8169.7429899999406</v>
      </c>
      <c r="K15" s="49">
        <f>nedane_C_sept22!E15-C_RVS_22_24!D15</f>
        <v>9904.6635734545998</v>
      </c>
      <c r="L15" s="49">
        <f>nedane_C_sept22!F15-C_RVS_22_24!E15</f>
        <v>2231.6134258441161</v>
      </c>
      <c r="M15" s="47">
        <f>nedane_C_sept22!G15-C_RVS_22_24!F15</f>
        <v>-189470.68226261332</v>
      </c>
    </row>
    <row r="16" spans="1:13" ht="14.25" customHeight="1" x14ac:dyDescent="0.2">
      <c r="A16" s="59"/>
      <c r="B16" s="52" t="s">
        <v>22</v>
      </c>
      <c r="C16" s="101">
        <f>C13+C7</f>
        <v>22547</v>
      </c>
      <c r="D16" s="101">
        <f>D13+D7</f>
        <v>24605</v>
      </c>
      <c r="E16" s="101">
        <f>E13+E7</f>
        <v>28841</v>
      </c>
      <c r="F16" s="99">
        <f>F13+F7</f>
        <v>29443</v>
      </c>
      <c r="H16" s="18"/>
      <c r="I16" s="52" t="s">
        <v>22</v>
      </c>
      <c r="J16" s="58">
        <f>nedane_C_sept22!D16-C_RVS_22_24!C16</f>
        <v>-3047.3309999999983</v>
      </c>
      <c r="K16" s="58">
        <f>nedane_C_sept22!E16-C_RVS_22_24!D16</f>
        <v>-5026</v>
      </c>
      <c r="L16" s="58">
        <f>nedane_C_sept22!F16-C_RVS_22_24!E16</f>
        <v>-8816</v>
      </c>
      <c r="M16" s="21">
        <f>nedane_C_sept22!G16-C_RVS_22_24!F16</f>
        <v>-9371</v>
      </c>
    </row>
    <row r="17" spans="1:13" ht="14.25" customHeight="1" x14ac:dyDescent="0.2">
      <c r="A17" s="59"/>
      <c r="B17" s="52" t="s">
        <v>23</v>
      </c>
      <c r="C17" s="101">
        <f>C10</f>
        <v>268797</v>
      </c>
      <c r="D17" s="101">
        <f>D10</f>
        <v>253567</v>
      </c>
      <c r="E17" s="101">
        <f>E10</f>
        <v>239856</v>
      </c>
      <c r="F17" s="99">
        <f>F10</f>
        <v>225927</v>
      </c>
      <c r="H17" s="18"/>
      <c r="I17" s="52" t="s">
        <v>23</v>
      </c>
      <c r="J17" s="58">
        <f>nedane_C_sept22!D17-C_RVS_22_24!C17</f>
        <v>7092</v>
      </c>
      <c r="K17" s="58">
        <f>nedane_C_sept22!E17-C_RVS_22_24!D17</f>
        <v>76386</v>
      </c>
      <c r="L17" s="58">
        <f>nedane_C_sept22!F17-C_RVS_22_24!E17</f>
        <v>52972</v>
      </c>
      <c r="M17" s="21">
        <f>nedane_C_sept22!G17-C_RVS_22_24!F17</f>
        <v>61051</v>
      </c>
    </row>
    <row r="18" spans="1:13" ht="14.25" customHeight="1" x14ac:dyDescent="0.2">
      <c r="A18" s="59"/>
      <c r="B18" s="52" t="s">
        <v>24</v>
      </c>
      <c r="C18" s="101">
        <f>C9</f>
        <v>300506</v>
      </c>
      <c r="D18" s="103">
        <f>D9</f>
        <v>341809</v>
      </c>
      <c r="E18" s="103">
        <f>E9</f>
        <v>365320</v>
      </c>
      <c r="F18" s="99">
        <f>F9</f>
        <v>374364</v>
      </c>
      <c r="H18" s="59"/>
      <c r="I18" s="52" t="s">
        <v>24</v>
      </c>
      <c r="J18" s="58">
        <f>nedane_C_sept22!D18-C_RVS_22_24!C18</f>
        <v>4969</v>
      </c>
      <c r="K18" s="23">
        <f>nedane_C_sept22!E18-C_RVS_22_24!D18</f>
        <v>-14664</v>
      </c>
      <c r="L18" s="23">
        <f>nedane_C_sept22!F18-C_RVS_22_24!E18</f>
        <v>-34445</v>
      </c>
      <c r="M18" s="21">
        <f>nedane_C_sept22!G18-C_RVS_22_24!F18</f>
        <v>-33412</v>
      </c>
    </row>
    <row r="19" spans="1:13" ht="14.25" customHeight="1" thickBot="1" x14ac:dyDescent="0.25">
      <c r="A19" s="62"/>
      <c r="B19" s="63" t="s">
        <v>13</v>
      </c>
      <c r="C19" s="64">
        <f>+C8</f>
        <v>0</v>
      </c>
      <c r="D19" s="65">
        <f>+D8</f>
        <v>0</v>
      </c>
      <c r="E19" s="66">
        <f>+E8</f>
        <v>0</v>
      </c>
      <c r="F19" s="65">
        <f>+F8</f>
        <v>0</v>
      </c>
      <c r="H19" s="62"/>
      <c r="I19" s="63" t="s">
        <v>42</v>
      </c>
      <c r="J19" s="112">
        <f>nedane_C_sept22!D19-C_RVS_22_24!C19</f>
        <v>0</v>
      </c>
      <c r="K19" s="67">
        <f>nedane_C_sept22!E19-C_RVS_22_24!D19</f>
        <v>0</v>
      </c>
      <c r="L19" s="67">
        <f>nedane_C_sept22!F19-C_RVS_22_24!E19</f>
        <v>0</v>
      </c>
      <c r="M19" s="65">
        <f>nedane_C_sept22!G19-C_RVS_22_24!F19</f>
        <v>0</v>
      </c>
    </row>
    <row r="20" spans="1:13" ht="13.5" customHeight="1" x14ac:dyDescent="0.2">
      <c r="C20" s="79"/>
      <c r="D20" s="79"/>
      <c r="E20" s="79"/>
      <c r="F20" s="79"/>
    </row>
    <row r="21" spans="1:13" ht="13.5" customHeight="1" x14ac:dyDescent="0.2">
      <c r="C21" s="79"/>
      <c r="D21" s="79"/>
      <c r="E21" s="79"/>
      <c r="F21" s="79"/>
    </row>
    <row r="22" spans="1:13" ht="13.5" customHeight="1" x14ac:dyDescent="0.2">
      <c r="C22" s="79"/>
      <c r="D22" s="79"/>
      <c r="E22" s="79"/>
      <c r="F22" s="79"/>
      <c r="J22" s="104"/>
      <c r="K22" s="104"/>
      <c r="L22" s="104"/>
      <c r="M22" s="104"/>
    </row>
    <row r="23" spans="1:13" ht="13.5" customHeight="1" x14ac:dyDescent="0.2">
      <c r="C23" s="79"/>
      <c r="D23" s="79"/>
      <c r="E23" s="79"/>
      <c r="F23" s="79"/>
      <c r="J23" s="104"/>
      <c r="K23" s="104"/>
      <c r="L23" s="104"/>
      <c r="M23" s="104"/>
    </row>
    <row r="24" spans="1:13" ht="13.5" customHeight="1" x14ac:dyDescent="0.2">
      <c r="C24" s="79"/>
      <c r="D24" s="79"/>
      <c r="E24" s="79"/>
      <c r="F24" s="79"/>
      <c r="J24" s="104"/>
      <c r="K24" s="104"/>
      <c r="L24" s="104"/>
      <c r="M24" s="104"/>
    </row>
    <row r="25" spans="1:13" ht="13.5" customHeight="1" x14ac:dyDescent="0.2">
      <c r="C25" s="79"/>
      <c r="D25" s="79"/>
      <c r="E25" s="79"/>
      <c r="F25" s="79"/>
      <c r="J25" s="104"/>
      <c r="K25" s="104"/>
      <c r="L25" s="104"/>
      <c r="M25" s="104"/>
    </row>
    <row r="26" spans="1:13" ht="13.5" customHeight="1" x14ac:dyDescent="0.2">
      <c r="C26" s="79"/>
      <c r="D26" s="79"/>
      <c r="E26" s="79"/>
      <c r="F26" s="79"/>
      <c r="J26" s="104"/>
      <c r="K26" s="104"/>
      <c r="L26" s="104"/>
      <c r="M26" s="104"/>
    </row>
    <row r="27" spans="1:13" ht="13.5" customHeight="1" x14ac:dyDescent="0.2">
      <c r="C27" s="79"/>
      <c r="D27" s="79"/>
      <c r="E27" s="79"/>
      <c r="F27" s="79"/>
    </row>
    <row r="28" spans="1:13" ht="13.5" customHeight="1" x14ac:dyDescent="0.2">
      <c r="C28" s="79"/>
      <c r="D28" s="79"/>
      <c r="E28" s="79"/>
      <c r="F28" s="79"/>
    </row>
    <row r="29" spans="1:13" ht="13.5" customHeight="1" x14ac:dyDescent="0.2">
      <c r="C29" s="79"/>
      <c r="D29" s="79"/>
      <c r="E29" s="79"/>
      <c r="F29" s="79"/>
    </row>
    <row r="30" spans="1:13" ht="13.5" customHeight="1" x14ac:dyDescent="0.2">
      <c r="C30" s="79"/>
      <c r="D30" s="79"/>
      <c r="E30" s="79"/>
      <c r="F30" s="79"/>
    </row>
    <row r="31" spans="1:13" ht="13.5" customHeight="1" x14ac:dyDescent="0.2">
      <c r="C31" s="79"/>
      <c r="D31" s="79"/>
      <c r="E31" s="79"/>
      <c r="F31" s="79"/>
    </row>
    <row r="32" spans="1:13" ht="13.5" customHeight="1" x14ac:dyDescent="0.2">
      <c r="C32" s="79"/>
      <c r="D32" s="79"/>
      <c r="E32" s="79"/>
      <c r="F32" s="79"/>
    </row>
    <row r="33" spans="3:6" ht="13.5" customHeight="1" x14ac:dyDescent="0.2">
      <c r="C33" s="79"/>
      <c r="D33" s="79"/>
      <c r="E33" s="79"/>
      <c r="F33" s="79"/>
    </row>
    <row r="34" spans="3:6" ht="13.5" customHeight="1" x14ac:dyDescent="0.2">
      <c r="C34" s="79"/>
      <c r="D34" s="79"/>
      <c r="E34" s="79"/>
      <c r="F34" s="79"/>
    </row>
    <row r="35" spans="3:6" ht="13.5" customHeight="1" x14ac:dyDescent="0.2">
      <c r="C35" s="79"/>
      <c r="D35" s="79"/>
      <c r="E35" s="79"/>
      <c r="F35" s="79"/>
    </row>
    <row r="36" spans="3:6" ht="13.5" customHeight="1" x14ac:dyDescent="0.2">
      <c r="C36" s="79"/>
      <c r="D36" s="79"/>
      <c r="E36" s="79"/>
      <c r="F36" s="79"/>
    </row>
    <row r="37" spans="3:6" ht="13.5" customHeight="1" x14ac:dyDescent="0.2">
      <c r="C37" s="79"/>
      <c r="D37" s="79"/>
      <c r="E37" s="79"/>
      <c r="F37" s="79"/>
    </row>
    <row r="38" spans="3:6" ht="13.5" customHeight="1" x14ac:dyDescent="0.2">
      <c r="C38" s="79"/>
      <c r="D38" s="79"/>
      <c r="E38" s="79"/>
      <c r="F38" s="79"/>
    </row>
    <row r="39" spans="3:6" ht="13.5" customHeight="1" x14ac:dyDescent="0.2">
      <c r="C39" s="79"/>
      <c r="D39" s="79"/>
      <c r="E39" s="79"/>
      <c r="F39" s="79"/>
    </row>
    <row r="40" spans="3:6" ht="13.5" customHeight="1" x14ac:dyDescent="0.2">
      <c r="C40" s="79"/>
      <c r="D40" s="79"/>
      <c r="E40" s="79"/>
      <c r="F40" s="79"/>
    </row>
    <row r="41" spans="3:6" ht="13.5" customHeight="1" x14ac:dyDescent="0.2">
      <c r="C41" s="79"/>
      <c r="D41" s="79"/>
      <c r="E41" s="79"/>
      <c r="F41" s="79"/>
    </row>
    <row r="42" spans="3:6" ht="13.5" customHeight="1" x14ac:dyDescent="0.2">
      <c r="C42" s="79"/>
      <c r="D42" s="79"/>
      <c r="E42" s="79"/>
      <c r="F42" s="79"/>
    </row>
    <row r="43" spans="3:6" ht="13.5" customHeight="1" x14ac:dyDescent="0.2">
      <c r="C43" s="79"/>
      <c r="D43" s="79"/>
      <c r="E43" s="79"/>
      <c r="F43" s="79"/>
    </row>
  </sheetData>
  <mergeCells count="5">
    <mergeCell ref="H1:M1"/>
    <mergeCell ref="A3:A4"/>
    <mergeCell ref="D3:F3"/>
    <mergeCell ref="H3:H4"/>
    <mergeCell ref="K3:M3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6</vt:i4>
      </vt:variant>
    </vt:vector>
  </HeadingPairs>
  <TitlesOfParts>
    <vt:vector size="12" baseType="lpstr">
      <vt:lpstr>nedane_A_sept22</vt:lpstr>
      <vt:lpstr>nedane_C_sept22</vt:lpstr>
      <vt:lpstr>A_PS_22_25</vt:lpstr>
      <vt:lpstr>C_PS_22_25</vt:lpstr>
      <vt:lpstr>A_RVS_22_24</vt:lpstr>
      <vt:lpstr>C_RVS_22_24</vt:lpstr>
      <vt:lpstr>A_PS_22_25!Oblasť_tlače</vt:lpstr>
      <vt:lpstr>A_RVS_22_24!Oblasť_tlače</vt:lpstr>
      <vt:lpstr>C_PS_22_25!Oblasť_tlače</vt:lpstr>
      <vt:lpstr>C_RVS_22_24!Oblasť_tlače</vt:lpstr>
      <vt:lpstr>nedane_A_sept22!Oblasť_tlače</vt:lpstr>
      <vt:lpstr>nedane_C_sept22!Oblasť_tlače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Peciar Vladimir</cp:lastModifiedBy>
  <dcterms:created xsi:type="dcterms:W3CDTF">2022-02-08T14:12:30Z</dcterms:created>
  <dcterms:modified xsi:type="dcterms:W3CDTF">2023-07-10T13:04:54Z</dcterms:modified>
</cp:coreProperties>
</file>