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5_Vybor\EDV\2018_zasadnutia\Danovy_vybor_2018_09\2-VYSTUPY\2_Komentar\"/>
    </mc:Choice>
  </mc:AlternateContent>
  <bookViews>
    <workbookView xWindow="0" yWindow="0" windowWidth="24000" windowHeight="8610" tabRatio="836"/>
  </bookViews>
  <sheets>
    <sheet name="Graf_1" sheetId="6" r:id="rId1"/>
    <sheet name="Graf_2" sheetId="4" r:id="rId2"/>
    <sheet name="Graf_3" sheetId="3" r:id="rId3"/>
    <sheet name="Graf_4" sheetId="10" r:id="rId4"/>
    <sheet name="Graf_A" sheetId="42" r:id="rId5"/>
    <sheet name="Graf_B" sheetId="43" r:id="rId6"/>
    <sheet name="Graf_C" sheetId="44" r:id="rId7"/>
    <sheet name="Graf_5" sheetId="19" state="hidden" r:id="rId8"/>
    <sheet name="Tab 1" sheetId="40" r:id="rId9"/>
    <sheet name="DANE_ESA2010" sheetId="27" r:id="rId10"/>
    <sheet name="DANE_CASH" sheetId="28" r:id="rId11"/>
    <sheet name="DANE_FAKTORY" sheetId="2" r:id="rId12"/>
  </sheets>
  <definedNames>
    <definedName name="_ftn1" localSheetId="1">Graf_2!$A$5</definedName>
    <definedName name="_ftnref1" localSheetId="1">Graf_2!$A$2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3" l="1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8" i="43"/>
  <c r="E69" i="43"/>
  <c r="E70" i="43"/>
  <c r="E71" i="43"/>
  <c r="E72" i="43"/>
  <c r="E73" i="43"/>
  <c r="E74" i="43"/>
  <c r="E75" i="43"/>
  <c r="E76" i="43"/>
  <c r="E77" i="43"/>
  <c r="E78" i="43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96" i="43"/>
  <c r="E97" i="43"/>
  <c r="E98" i="43"/>
  <c r="E99" i="43"/>
  <c r="E100" i="43"/>
  <c r="E101" i="43"/>
  <c r="E102" i="43"/>
  <c r="E103" i="43"/>
  <c r="E104" i="43"/>
  <c r="E105" i="43"/>
  <c r="E106" i="43"/>
  <c r="E107" i="43"/>
  <c r="E108" i="43"/>
  <c r="E109" i="43"/>
  <c r="E110" i="43"/>
  <c r="E111" i="43"/>
  <c r="E112" i="43"/>
  <c r="E113" i="43"/>
  <c r="E114" i="43"/>
  <c r="E115" i="43"/>
  <c r="E116" i="43"/>
  <c r="E117" i="43"/>
  <c r="E118" i="43"/>
  <c r="E119" i="43"/>
  <c r="E120" i="43"/>
  <c r="E121" i="43"/>
  <c r="E122" i="43"/>
  <c r="E123" i="43"/>
  <c r="E124" i="43"/>
  <c r="E125" i="43"/>
  <c r="E126" i="43"/>
  <c r="E127" i="43"/>
  <c r="E128" i="43"/>
  <c r="E129" i="43"/>
  <c r="E130" i="43"/>
  <c r="E131" i="43"/>
  <c r="E132" i="43"/>
  <c r="E133" i="43"/>
  <c r="E134" i="43"/>
  <c r="E135" i="43"/>
  <c r="E136" i="43"/>
  <c r="E137" i="43"/>
  <c r="E138" i="43"/>
  <c r="E139" i="43"/>
  <c r="E140" i="43"/>
  <c r="E141" i="43"/>
  <c r="E142" i="43"/>
  <c r="E143" i="43"/>
  <c r="E144" i="43"/>
  <c r="E145" i="43"/>
  <c r="E146" i="43"/>
  <c r="E147" i="43"/>
  <c r="E148" i="43"/>
  <c r="E149" i="43"/>
  <c r="E150" i="43"/>
  <c r="E151" i="43"/>
  <c r="E152" i="43"/>
  <c r="E153" i="43"/>
  <c r="E154" i="43"/>
  <c r="E155" i="43"/>
  <c r="E156" i="43"/>
  <c r="E157" i="43"/>
  <c r="E158" i="43"/>
  <c r="E159" i="43"/>
  <c r="E160" i="43"/>
  <c r="E161" i="43"/>
  <c r="E162" i="43"/>
  <c r="E163" i="43"/>
  <c r="E164" i="43"/>
  <c r="E165" i="43"/>
  <c r="E166" i="43"/>
  <c r="E167" i="43"/>
  <c r="E168" i="43"/>
  <c r="E169" i="43"/>
  <c r="E170" i="43"/>
  <c r="E171" i="43"/>
  <c r="E172" i="43"/>
  <c r="E173" i="43"/>
  <c r="E174" i="43"/>
  <c r="E175" i="43"/>
  <c r="E176" i="43"/>
  <c r="E177" i="43"/>
  <c r="E178" i="43"/>
  <c r="E179" i="43"/>
  <c r="E180" i="43"/>
  <c r="E181" i="43"/>
  <c r="E182" i="43"/>
  <c r="E183" i="43"/>
  <c r="E184" i="43"/>
  <c r="E185" i="43"/>
  <c r="E186" i="43"/>
  <c r="E187" i="43"/>
  <c r="E188" i="43"/>
  <c r="E189" i="43"/>
  <c r="E190" i="43"/>
  <c r="E191" i="43"/>
  <c r="E192" i="43"/>
  <c r="E193" i="43"/>
  <c r="E194" i="43"/>
  <c r="E195" i="43"/>
  <c r="E196" i="43"/>
  <c r="E197" i="43"/>
  <c r="E198" i="43"/>
  <c r="E199" i="43"/>
  <c r="E200" i="43"/>
  <c r="E201" i="43"/>
  <c r="E202" i="43"/>
  <c r="E203" i="43"/>
  <c r="E204" i="43"/>
  <c r="E205" i="43"/>
  <c r="E206" i="43"/>
  <c r="E207" i="43"/>
  <c r="E208" i="43"/>
  <c r="E209" i="43"/>
  <c r="E210" i="43"/>
  <c r="E211" i="43"/>
  <c r="E212" i="43"/>
  <c r="E213" i="43"/>
  <c r="E214" i="43"/>
  <c r="E215" i="43"/>
  <c r="E216" i="43"/>
  <c r="E217" i="43"/>
  <c r="E218" i="43"/>
  <c r="E219" i="43"/>
  <c r="E220" i="43"/>
  <c r="E221" i="43"/>
  <c r="E222" i="43"/>
  <c r="E223" i="43"/>
  <c r="E224" i="43"/>
  <c r="E225" i="43"/>
  <c r="E226" i="43"/>
  <c r="E227" i="43"/>
  <c r="E228" i="43"/>
  <c r="E229" i="43"/>
  <c r="E230" i="43"/>
  <c r="E231" i="43"/>
  <c r="E232" i="43"/>
  <c r="E233" i="43"/>
  <c r="E234" i="43"/>
  <c r="E235" i="43"/>
  <c r="E236" i="43"/>
  <c r="E237" i="43"/>
  <c r="E238" i="43"/>
  <c r="E239" i="43"/>
  <c r="E240" i="43"/>
  <c r="E241" i="43"/>
  <c r="E242" i="43"/>
  <c r="E243" i="43"/>
  <c r="E244" i="43"/>
  <c r="E245" i="43"/>
  <c r="E246" i="43"/>
  <c r="E247" i="43"/>
  <c r="E248" i="43"/>
  <c r="E249" i="43"/>
  <c r="E250" i="43"/>
  <c r="E251" i="43"/>
  <c r="E252" i="43"/>
  <c r="E253" i="43"/>
  <c r="E254" i="43"/>
  <c r="E255" i="43"/>
  <c r="E256" i="43"/>
  <c r="E257" i="43"/>
  <c r="E258" i="43"/>
  <c r="E259" i="43"/>
  <c r="E260" i="43"/>
  <c r="E261" i="43"/>
  <c r="E262" i="43"/>
  <c r="E263" i="43"/>
  <c r="E264" i="43"/>
  <c r="E265" i="43"/>
  <c r="E266" i="43"/>
  <c r="E267" i="43"/>
  <c r="E268" i="43"/>
  <c r="E269" i="43"/>
  <c r="E270" i="43"/>
  <c r="E271" i="43"/>
  <c r="E272" i="43"/>
  <c r="E273" i="43"/>
  <c r="E274" i="43"/>
  <c r="E275" i="43"/>
  <c r="E276" i="43"/>
  <c r="E277" i="43"/>
  <c r="E278" i="43"/>
  <c r="E279" i="43"/>
  <c r="E280" i="43"/>
  <c r="E281" i="43"/>
  <c r="E282" i="43"/>
  <c r="E283" i="43"/>
  <c r="E284" i="43"/>
  <c r="E285" i="43"/>
  <c r="E286" i="43"/>
  <c r="E287" i="43"/>
  <c r="E288" i="43"/>
  <c r="E289" i="43"/>
  <c r="E290" i="43"/>
  <c r="E291" i="43"/>
  <c r="E292" i="43"/>
  <c r="E293" i="43"/>
  <c r="E294" i="43"/>
  <c r="E295" i="43"/>
  <c r="E296" i="43"/>
  <c r="E297" i="43"/>
  <c r="E298" i="43"/>
  <c r="E299" i="43"/>
  <c r="E300" i="43"/>
  <c r="E301" i="43"/>
  <c r="E302" i="43"/>
  <c r="E303" i="43"/>
  <c r="E304" i="43"/>
  <c r="E305" i="43"/>
  <c r="E306" i="43"/>
  <c r="E307" i="43"/>
  <c r="E308" i="43"/>
  <c r="E309" i="43"/>
  <c r="E310" i="43"/>
  <c r="E311" i="43"/>
  <c r="E312" i="43"/>
  <c r="E313" i="43"/>
  <c r="E314" i="43"/>
  <c r="E315" i="43"/>
  <c r="E316" i="43"/>
  <c r="E317" i="43"/>
  <c r="E318" i="43"/>
  <c r="E319" i="43"/>
  <c r="E320" i="43"/>
  <c r="E321" i="43"/>
  <c r="E322" i="43"/>
  <c r="E323" i="43"/>
  <c r="E324" i="43"/>
  <c r="E325" i="43"/>
  <c r="E326" i="43"/>
  <c r="E327" i="43"/>
  <c r="E328" i="43"/>
  <c r="E329" i="43"/>
  <c r="E330" i="43"/>
  <c r="E331" i="43"/>
  <c r="E332" i="43"/>
  <c r="E333" i="43"/>
  <c r="E334" i="43"/>
  <c r="E335" i="43"/>
  <c r="E336" i="43"/>
  <c r="E337" i="43"/>
  <c r="E338" i="43"/>
  <c r="E339" i="43"/>
  <c r="E340" i="43"/>
  <c r="E341" i="43"/>
  <c r="E342" i="43"/>
  <c r="E343" i="43"/>
  <c r="E344" i="43"/>
  <c r="E345" i="43"/>
  <c r="E346" i="43"/>
  <c r="E347" i="43"/>
  <c r="E348" i="43"/>
  <c r="E349" i="43"/>
  <c r="E350" i="43"/>
  <c r="E351" i="43"/>
  <c r="E352" i="43"/>
  <c r="E353" i="43"/>
  <c r="E354" i="43"/>
  <c r="E355" i="43"/>
  <c r="E356" i="43"/>
  <c r="E357" i="43"/>
  <c r="E358" i="43"/>
  <c r="E359" i="43"/>
  <c r="E360" i="43"/>
  <c r="E361" i="43"/>
  <c r="E362" i="43"/>
  <c r="E363" i="43"/>
  <c r="E364" i="43"/>
  <c r="E365" i="43"/>
  <c r="E366" i="43"/>
  <c r="E367" i="43"/>
  <c r="E368" i="43"/>
  <c r="E369" i="43"/>
  <c r="E370" i="43"/>
  <c r="E371" i="43"/>
  <c r="E372" i="43"/>
  <c r="E373" i="43"/>
  <c r="E374" i="43"/>
  <c r="E375" i="43"/>
  <c r="E376" i="43"/>
  <c r="E377" i="43"/>
  <c r="E378" i="43"/>
  <c r="E379" i="43"/>
  <c r="E380" i="43"/>
  <c r="E381" i="43"/>
  <c r="E382" i="43"/>
  <c r="E383" i="43"/>
  <c r="E384" i="43"/>
  <c r="E385" i="43"/>
  <c r="E386" i="43"/>
  <c r="E387" i="43"/>
  <c r="E388" i="43"/>
  <c r="E389" i="43"/>
  <c r="E390" i="43"/>
  <c r="E391" i="43"/>
  <c r="E392" i="43"/>
  <c r="E393" i="43"/>
  <c r="E394" i="43"/>
  <c r="E395" i="43"/>
  <c r="E396" i="43"/>
  <c r="E397" i="43"/>
  <c r="E398" i="43"/>
  <c r="E399" i="43"/>
  <c r="E400" i="43"/>
  <c r="E401" i="43"/>
  <c r="E402" i="43"/>
  <c r="E403" i="43"/>
  <c r="E4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57" i="43"/>
  <c r="D58" i="43"/>
  <c r="D59" i="43"/>
  <c r="D60" i="43"/>
  <c r="D61" i="43"/>
  <c r="D62" i="43"/>
  <c r="D63" i="43"/>
  <c r="D64" i="43"/>
  <c r="D65" i="43"/>
  <c r="D66" i="43"/>
  <c r="D67" i="43"/>
  <c r="D68" i="43"/>
  <c r="D69" i="43"/>
  <c r="D70" i="43"/>
  <c r="D71" i="43"/>
  <c r="D72" i="43"/>
  <c r="D73" i="43"/>
  <c r="D74" i="43"/>
  <c r="D75" i="43"/>
  <c r="D76" i="43"/>
  <c r="D77" i="43"/>
  <c r="D78" i="43"/>
  <c r="D79" i="43"/>
  <c r="D80" i="43"/>
  <c r="D81" i="43"/>
  <c r="D82" i="43"/>
  <c r="D83" i="43"/>
  <c r="D84" i="43"/>
  <c r="D85" i="43"/>
  <c r="D86" i="43"/>
  <c r="D87" i="43"/>
  <c r="D88" i="43"/>
  <c r="D89" i="43"/>
  <c r="D90" i="43"/>
  <c r="D91" i="43"/>
  <c r="D92" i="43"/>
  <c r="D93" i="43"/>
  <c r="D94" i="43"/>
  <c r="D95" i="43"/>
  <c r="D96" i="43"/>
  <c r="D97" i="43"/>
  <c r="D98" i="43"/>
  <c r="D99" i="43"/>
  <c r="D100" i="43"/>
  <c r="D101" i="43"/>
  <c r="D102" i="43"/>
  <c r="D103" i="43"/>
  <c r="D104" i="43"/>
  <c r="D105" i="43"/>
  <c r="D106" i="43"/>
  <c r="D107" i="43"/>
  <c r="D108" i="43"/>
  <c r="D109" i="43"/>
  <c r="D110" i="43"/>
  <c r="D111" i="43"/>
  <c r="D112" i="43"/>
  <c r="D113" i="43"/>
  <c r="D114" i="43"/>
  <c r="D115" i="43"/>
  <c r="D116" i="43"/>
  <c r="D117" i="43"/>
  <c r="D118" i="43"/>
  <c r="D119" i="43"/>
  <c r="D120" i="43"/>
  <c r="D121" i="43"/>
  <c r="D122" i="43"/>
  <c r="D123" i="43"/>
  <c r="D124" i="43"/>
  <c r="D125" i="43"/>
  <c r="D126" i="43"/>
  <c r="D127" i="43"/>
  <c r="D128" i="43"/>
  <c r="D129" i="43"/>
  <c r="D130" i="43"/>
  <c r="D131" i="43"/>
  <c r="D132" i="43"/>
  <c r="D133" i="43"/>
  <c r="D134" i="43"/>
  <c r="D135" i="43"/>
  <c r="D136" i="43"/>
  <c r="D137" i="43"/>
  <c r="D138" i="43"/>
  <c r="D139" i="43"/>
  <c r="D140" i="43"/>
  <c r="D141" i="43"/>
  <c r="D142" i="43"/>
  <c r="D143" i="43"/>
  <c r="D144" i="43"/>
  <c r="D145" i="43"/>
  <c r="D146" i="43"/>
  <c r="D147" i="43"/>
  <c r="D148" i="43"/>
  <c r="D149" i="43"/>
  <c r="D150" i="43"/>
  <c r="D151" i="43"/>
  <c r="D152" i="43"/>
  <c r="D153" i="43"/>
  <c r="D154" i="43"/>
  <c r="D155" i="43"/>
  <c r="D156" i="43"/>
  <c r="D157" i="43"/>
  <c r="D158" i="43"/>
  <c r="D159" i="43"/>
  <c r="D160" i="43"/>
  <c r="D161" i="43"/>
  <c r="D162" i="43"/>
  <c r="D163" i="43"/>
  <c r="D164" i="43"/>
  <c r="D165" i="43"/>
  <c r="D166" i="43"/>
  <c r="D167" i="43"/>
  <c r="D168" i="43"/>
  <c r="D169" i="43"/>
  <c r="D170" i="43"/>
  <c r="D171" i="43"/>
  <c r="D172" i="43"/>
  <c r="D173" i="43"/>
  <c r="D174" i="43"/>
  <c r="D175" i="43"/>
  <c r="D176" i="43"/>
  <c r="D177" i="43"/>
  <c r="D178" i="43"/>
  <c r="D179" i="43"/>
  <c r="D180" i="43"/>
  <c r="D181" i="43"/>
  <c r="D182" i="43"/>
  <c r="D183" i="43"/>
  <c r="D184" i="43"/>
  <c r="D185" i="43"/>
  <c r="D186" i="43"/>
  <c r="D187" i="43"/>
  <c r="D188" i="43"/>
  <c r="D189" i="43"/>
  <c r="D190" i="43"/>
  <c r="D191" i="43"/>
  <c r="D192" i="43"/>
  <c r="D193" i="43"/>
  <c r="D194" i="43"/>
  <c r="D195" i="43"/>
  <c r="D196" i="43"/>
  <c r="D197" i="43"/>
  <c r="D198" i="43"/>
  <c r="D199" i="43"/>
  <c r="D200" i="43"/>
  <c r="D201" i="43"/>
  <c r="D202" i="43"/>
  <c r="D203" i="43"/>
  <c r="D204" i="43"/>
  <c r="D205" i="43"/>
  <c r="D206" i="43"/>
  <c r="D207" i="43"/>
  <c r="D208" i="43"/>
  <c r="D209" i="43"/>
  <c r="D210" i="43"/>
  <c r="D211" i="43"/>
  <c r="D212" i="43"/>
  <c r="D213" i="43"/>
  <c r="D214" i="43"/>
  <c r="D215" i="43"/>
  <c r="D216" i="43"/>
  <c r="D217" i="43"/>
  <c r="D218" i="43"/>
  <c r="D219" i="43"/>
  <c r="D220" i="43"/>
  <c r="D221" i="43"/>
  <c r="D222" i="43"/>
  <c r="D223" i="43"/>
  <c r="D224" i="43"/>
  <c r="D225" i="43"/>
  <c r="D226" i="43"/>
  <c r="D227" i="43"/>
  <c r="D228" i="43"/>
  <c r="D229" i="43"/>
  <c r="D230" i="43"/>
  <c r="D231" i="43"/>
  <c r="D232" i="43"/>
  <c r="D233" i="43"/>
  <c r="D234" i="43"/>
  <c r="D235" i="43"/>
  <c r="D236" i="43"/>
  <c r="D237" i="43"/>
  <c r="D238" i="43"/>
  <c r="D239" i="43"/>
  <c r="D240" i="43"/>
  <c r="D241" i="43"/>
  <c r="D242" i="43"/>
  <c r="D243" i="43"/>
  <c r="D244" i="43"/>
  <c r="D245" i="43"/>
  <c r="D246" i="43"/>
  <c r="D247" i="43"/>
  <c r="D248" i="43"/>
  <c r="D249" i="43"/>
  <c r="D250" i="43"/>
  <c r="D251" i="43"/>
  <c r="D252" i="43"/>
  <c r="D253" i="43"/>
  <c r="D254" i="43"/>
  <c r="D255" i="43"/>
  <c r="D256" i="43"/>
  <c r="D257" i="43"/>
  <c r="D258" i="43"/>
  <c r="D259" i="43"/>
  <c r="D260" i="43"/>
  <c r="D261" i="43"/>
  <c r="D262" i="43"/>
  <c r="D263" i="43"/>
  <c r="D264" i="43"/>
  <c r="D265" i="43"/>
  <c r="D266" i="43"/>
  <c r="D267" i="43"/>
  <c r="D268" i="43"/>
  <c r="D269" i="43"/>
  <c r="D270" i="43"/>
  <c r="D271" i="43"/>
  <c r="D272" i="43"/>
  <c r="D273" i="43"/>
  <c r="D274" i="43"/>
  <c r="D275" i="43"/>
  <c r="D276" i="43"/>
  <c r="D277" i="43"/>
  <c r="D278" i="43"/>
  <c r="D279" i="43"/>
  <c r="D280" i="43"/>
  <c r="D281" i="43"/>
  <c r="D282" i="43"/>
  <c r="D283" i="43"/>
  <c r="D284" i="43"/>
  <c r="D285" i="43"/>
  <c r="D286" i="43"/>
  <c r="D287" i="43"/>
  <c r="D288" i="43"/>
  <c r="D289" i="43"/>
  <c r="D290" i="43"/>
  <c r="D291" i="43"/>
  <c r="D292" i="43"/>
  <c r="D293" i="43"/>
  <c r="D294" i="43"/>
  <c r="D295" i="43"/>
  <c r="D296" i="43"/>
  <c r="D297" i="43"/>
  <c r="D298" i="43"/>
  <c r="D299" i="43"/>
  <c r="D300" i="43"/>
  <c r="D301" i="43"/>
  <c r="D302" i="43"/>
  <c r="D303" i="43"/>
  <c r="D304" i="43"/>
  <c r="D305" i="43"/>
  <c r="D306" i="43"/>
  <c r="D307" i="43"/>
  <c r="D308" i="43"/>
  <c r="D309" i="43"/>
  <c r="D310" i="43"/>
  <c r="D311" i="43"/>
  <c r="D312" i="43"/>
  <c r="D313" i="43"/>
  <c r="D314" i="43"/>
  <c r="D315" i="43"/>
  <c r="D316" i="43"/>
  <c r="D317" i="43"/>
  <c r="D318" i="43"/>
  <c r="D319" i="43"/>
  <c r="D320" i="43"/>
  <c r="D321" i="43"/>
  <c r="D322" i="43"/>
  <c r="D323" i="43"/>
  <c r="D324" i="43"/>
  <c r="D325" i="43"/>
  <c r="D326" i="43"/>
  <c r="D327" i="43"/>
  <c r="D328" i="43"/>
  <c r="D329" i="43"/>
  <c r="D330" i="43"/>
  <c r="D331" i="43"/>
  <c r="D332" i="43"/>
  <c r="D333" i="43"/>
  <c r="D334" i="43"/>
  <c r="D335" i="43"/>
  <c r="D336" i="43"/>
  <c r="D337" i="43"/>
  <c r="D338" i="43"/>
  <c r="D339" i="43"/>
  <c r="D340" i="43"/>
  <c r="D341" i="43"/>
  <c r="D342" i="43"/>
  <c r="D343" i="43"/>
  <c r="D344" i="43"/>
  <c r="D345" i="43"/>
  <c r="D346" i="43"/>
  <c r="D347" i="43"/>
  <c r="D348" i="43"/>
  <c r="D349" i="43"/>
  <c r="D350" i="43"/>
  <c r="D351" i="43"/>
  <c r="D352" i="43"/>
  <c r="D353" i="43"/>
  <c r="D354" i="43"/>
  <c r="D355" i="43"/>
  <c r="D356" i="43"/>
  <c r="D357" i="43"/>
  <c r="D358" i="43"/>
  <c r="D359" i="43"/>
  <c r="D360" i="43"/>
  <c r="D361" i="43"/>
  <c r="D362" i="43"/>
  <c r="D363" i="43"/>
  <c r="D364" i="43"/>
  <c r="D365" i="43"/>
  <c r="D366" i="43"/>
  <c r="D367" i="43"/>
  <c r="D368" i="43"/>
  <c r="D369" i="43"/>
  <c r="D370" i="43"/>
  <c r="D371" i="43"/>
  <c r="D372" i="43"/>
  <c r="D373" i="43"/>
  <c r="D374" i="43"/>
  <c r="D375" i="43"/>
  <c r="D376" i="43"/>
  <c r="D377" i="43"/>
  <c r="D378" i="43"/>
  <c r="D379" i="43"/>
  <c r="D380" i="43"/>
  <c r="D381" i="43"/>
  <c r="D382" i="43"/>
  <c r="D383" i="43"/>
  <c r="D384" i="43"/>
  <c r="D385" i="43"/>
  <c r="D386" i="43"/>
  <c r="D387" i="43"/>
  <c r="D388" i="43"/>
  <c r="D389" i="43"/>
  <c r="D390" i="43"/>
  <c r="D391" i="43"/>
  <c r="D392" i="43"/>
  <c r="D393" i="43"/>
  <c r="D394" i="43"/>
  <c r="D395" i="43"/>
  <c r="D396" i="43"/>
  <c r="D397" i="43"/>
  <c r="D398" i="43"/>
  <c r="D399" i="43"/>
  <c r="D400" i="43"/>
  <c r="D401" i="43"/>
  <c r="D402" i="43"/>
  <c r="D403" i="43"/>
  <c r="D5" i="43"/>
  <c r="F32" i="28" l="1"/>
  <c r="E32" i="28"/>
  <c r="D32" i="28"/>
  <c r="C32" i="28"/>
  <c r="B32" i="28"/>
  <c r="B32" i="27"/>
  <c r="C32" i="27"/>
  <c r="D32" i="27"/>
  <c r="E32" i="27"/>
  <c r="F32" i="27"/>
  <c r="C10" i="3" l="1"/>
  <c r="D10" i="3"/>
  <c r="E10" i="3"/>
  <c r="F10" i="3"/>
  <c r="B10" i="3"/>
  <c r="C10" i="4" l="1"/>
  <c r="D10" i="4"/>
  <c r="E10" i="4"/>
  <c r="F10" i="4"/>
  <c r="B10" i="4"/>
  <c r="AC40" i="28" l="1"/>
  <c r="AB40" i="28"/>
  <c r="AA40" i="28"/>
  <c r="Z40" i="28"/>
  <c r="Y40" i="28"/>
  <c r="X40" i="28"/>
  <c r="AC39" i="28"/>
  <c r="AB39" i="28"/>
  <c r="AA39" i="28"/>
  <c r="Z39" i="28"/>
  <c r="Y39" i="28"/>
  <c r="X39" i="28"/>
  <c r="AC38" i="28"/>
  <c r="AB38" i="28"/>
  <c r="AA38" i="28"/>
  <c r="Z38" i="28"/>
  <c r="Y38" i="28"/>
  <c r="X38" i="28"/>
  <c r="AC37" i="28"/>
  <c r="AB37" i="28"/>
  <c r="AA37" i="28"/>
  <c r="Z37" i="28"/>
  <c r="Y37" i="28"/>
  <c r="X37" i="28"/>
  <c r="AC36" i="28"/>
  <c r="AB36" i="28"/>
  <c r="AA36" i="28"/>
  <c r="Z36" i="28"/>
  <c r="Y36" i="28"/>
  <c r="X36" i="28"/>
  <c r="AC35" i="28"/>
  <c r="AB35" i="28"/>
  <c r="AA35" i="28"/>
  <c r="Z35" i="28"/>
  <c r="Y35" i="28"/>
  <c r="X35" i="28"/>
  <c r="AC34" i="28"/>
  <c r="AB34" i="28"/>
  <c r="AA34" i="28"/>
  <c r="Z34" i="28"/>
  <c r="Y34" i="28"/>
  <c r="X34" i="28"/>
  <c r="AC30" i="28"/>
  <c r="AB30" i="28"/>
  <c r="AA30" i="28"/>
  <c r="Z30" i="28"/>
  <c r="Y30" i="28"/>
  <c r="X30" i="28"/>
  <c r="AC28" i="28"/>
  <c r="AB28" i="28"/>
  <c r="AA28" i="28"/>
  <c r="Z28" i="28"/>
  <c r="Y28" i="28"/>
  <c r="X28" i="28"/>
  <c r="AC27" i="28"/>
  <c r="AC26" i="28" s="1"/>
  <c r="AB27" i="28"/>
  <c r="AB26" i="28" s="1"/>
  <c r="AA27" i="28"/>
  <c r="Z27" i="28"/>
  <c r="Y27" i="28"/>
  <c r="X27" i="28"/>
  <c r="AC25" i="28"/>
  <c r="AB25" i="28"/>
  <c r="AA25" i="28"/>
  <c r="Z25" i="28"/>
  <c r="Y25" i="28"/>
  <c r="X25" i="28"/>
  <c r="AC24" i="28"/>
  <c r="AB24" i="28"/>
  <c r="AA24" i="28"/>
  <c r="Z24" i="28"/>
  <c r="Y24" i="28"/>
  <c r="X24" i="28"/>
  <c r="AC23" i="28"/>
  <c r="AB23" i="28"/>
  <c r="AA23" i="28"/>
  <c r="Z23" i="28"/>
  <c r="Y23" i="28"/>
  <c r="X23" i="28"/>
  <c r="AC22" i="28"/>
  <c r="AB22" i="28"/>
  <c r="AA22" i="28"/>
  <c r="Z22" i="28"/>
  <c r="Y22" i="28"/>
  <c r="X22" i="28"/>
  <c r="AC21" i="28"/>
  <c r="AB21" i="28"/>
  <c r="AA21" i="28"/>
  <c r="Z21" i="28"/>
  <c r="Y21" i="28"/>
  <c r="X21" i="28"/>
  <c r="AC20" i="28"/>
  <c r="AB20" i="28"/>
  <c r="AA20" i="28"/>
  <c r="Z20" i="28"/>
  <c r="Y20" i="28"/>
  <c r="X20" i="28"/>
  <c r="AC19" i="28"/>
  <c r="AB19" i="28"/>
  <c r="AA19" i="28"/>
  <c r="Z19" i="28"/>
  <c r="Y19" i="28"/>
  <c r="X19" i="28"/>
  <c r="AC18" i="28"/>
  <c r="AB18" i="28"/>
  <c r="AA18" i="28"/>
  <c r="Z18" i="28"/>
  <c r="Y18" i="28"/>
  <c r="X18" i="28"/>
  <c r="AC17" i="28"/>
  <c r="AB17" i="28"/>
  <c r="AA17" i="28"/>
  <c r="Z17" i="28"/>
  <c r="Y17" i="28"/>
  <c r="X17" i="28"/>
  <c r="AC16" i="28"/>
  <c r="AB16" i="28"/>
  <c r="AA16" i="28"/>
  <c r="Z16" i="28"/>
  <c r="Y16" i="28"/>
  <c r="X16" i="28"/>
  <c r="AC15" i="28"/>
  <c r="AB15" i="28"/>
  <c r="AA15" i="28"/>
  <c r="Z15" i="28"/>
  <c r="Y15" i="28"/>
  <c r="X15" i="28"/>
  <c r="AC14" i="28"/>
  <c r="AB14" i="28"/>
  <c r="AA14" i="28"/>
  <c r="Z14" i="28"/>
  <c r="Y14" i="28"/>
  <c r="X14" i="28"/>
  <c r="AC13" i="28"/>
  <c r="AB13" i="28"/>
  <c r="AA13" i="28"/>
  <c r="Z13" i="28"/>
  <c r="Y13" i="28"/>
  <c r="X13" i="28"/>
  <c r="X12" i="28" s="1"/>
  <c r="Y12" i="28"/>
  <c r="AC11" i="28"/>
  <c r="AB11" i="28"/>
  <c r="AA11" i="28"/>
  <c r="Z11" i="28"/>
  <c r="Y11" i="28"/>
  <c r="X11" i="28"/>
  <c r="AC10" i="28"/>
  <c r="AB10" i="28"/>
  <c r="AA10" i="28"/>
  <c r="Z10" i="28"/>
  <c r="Y10" i="28"/>
  <c r="X10" i="28"/>
  <c r="AC9" i="28"/>
  <c r="AB9" i="28"/>
  <c r="AA9" i="28"/>
  <c r="AA6" i="28" s="1"/>
  <c r="Z9" i="28"/>
  <c r="Y9" i="28"/>
  <c r="X9" i="28"/>
  <c r="AC8" i="28"/>
  <c r="AB8" i="28"/>
  <c r="AA8" i="28"/>
  <c r="Z8" i="28"/>
  <c r="Y8" i="28"/>
  <c r="Y6" i="28" s="1"/>
  <c r="X8" i="28"/>
  <c r="AC7" i="28"/>
  <c r="AB7" i="28"/>
  <c r="AA7" i="28"/>
  <c r="Z7" i="28"/>
  <c r="Y7" i="28"/>
  <c r="X7" i="28"/>
  <c r="AC6" i="28"/>
  <c r="W40" i="28"/>
  <c r="V40" i="28"/>
  <c r="U40" i="28"/>
  <c r="T40" i="28"/>
  <c r="S40" i="28"/>
  <c r="W39" i="28"/>
  <c r="V39" i="28"/>
  <c r="U39" i="28"/>
  <c r="T39" i="28"/>
  <c r="S39" i="28"/>
  <c r="W38" i="28"/>
  <c r="V38" i="28"/>
  <c r="U38" i="28"/>
  <c r="T38" i="28"/>
  <c r="S38" i="28"/>
  <c r="W37" i="28"/>
  <c r="V37" i="28"/>
  <c r="U37" i="28"/>
  <c r="T37" i="28"/>
  <c r="S37" i="28"/>
  <c r="W36" i="28"/>
  <c r="V36" i="28"/>
  <c r="U36" i="28"/>
  <c r="T36" i="28"/>
  <c r="S36" i="28"/>
  <c r="W35" i="28"/>
  <c r="V35" i="28"/>
  <c r="U35" i="28"/>
  <c r="T35" i="28"/>
  <c r="S35" i="28"/>
  <c r="W34" i="28"/>
  <c r="V34" i="28"/>
  <c r="U34" i="28"/>
  <c r="T34" i="28"/>
  <c r="S34" i="28"/>
  <c r="W30" i="28"/>
  <c r="V30" i="28"/>
  <c r="U30" i="28"/>
  <c r="T30" i="28"/>
  <c r="S30" i="28"/>
  <c r="W28" i="28"/>
  <c r="V28" i="28"/>
  <c r="U28" i="28"/>
  <c r="T28" i="28"/>
  <c r="S28" i="28"/>
  <c r="W27" i="28"/>
  <c r="V27" i="28"/>
  <c r="U27" i="28"/>
  <c r="T27" i="28"/>
  <c r="T26" i="28" s="1"/>
  <c r="S27" i="28"/>
  <c r="V26" i="28"/>
  <c r="W25" i="28"/>
  <c r="V25" i="28"/>
  <c r="U25" i="28"/>
  <c r="T25" i="28"/>
  <c r="S25" i="28"/>
  <c r="W24" i="28"/>
  <c r="V24" i="28"/>
  <c r="U24" i="28"/>
  <c r="T24" i="28"/>
  <c r="S24" i="28"/>
  <c r="W23" i="28"/>
  <c r="V23" i="28"/>
  <c r="U23" i="28"/>
  <c r="T23" i="28"/>
  <c r="S23" i="28"/>
  <c r="W22" i="28"/>
  <c r="V22" i="28"/>
  <c r="U22" i="28"/>
  <c r="T22" i="28"/>
  <c r="S22" i="28"/>
  <c r="W21" i="28"/>
  <c r="V21" i="28"/>
  <c r="U21" i="28"/>
  <c r="T21" i="28"/>
  <c r="S21" i="28"/>
  <c r="W20" i="28"/>
  <c r="V20" i="28"/>
  <c r="U20" i="28"/>
  <c r="T20" i="28"/>
  <c r="S20" i="28"/>
  <c r="W19" i="28"/>
  <c r="V19" i="28"/>
  <c r="U19" i="28"/>
  <c r="T19" i="28"/>
  <c r="S19" i="28"/>
  <c r="W18" i="28"/>
  <c r="V18" i="28"/>
  <c r="U18" i="28"/>
  <c r="T18" i="28"/>
  <c r="S18" i="28"/>
  <c r="W17" i="28"/>
  <c r="V17" i="28"/>
  <c r="U17" i="28"/>
  <c r="T17" i="28"/>
  <c r="S17" i="28"/>
  <c r="W16" i="28"/>
  <c r="V16" i="28"/>
  <c r="U16" i="28"/>
  <c r="T16" i="28"/>
  <c r="S16" i="28"/>
  <c r="W15" i="28"/>
  <c r="V15" i="28"/>
  <c r="U15" i="28"/>
  <c r="T15" i="28"/>
  <c r="S15" i="28"/>
  <c r="W14" i="28"/>
  <c r="V14" i="28"/>
  <c r="U14" i="28"/>
  <c r="T14" i="28"/>
  <c r="S14" i="28"/>
  <c r="W13" i="28"/>
  <c r="V13" i="28"/>
  <c r="U13" i="28"/>
  <c r="T13" i="28"/>
  <c r="S13" i="28"/>
  <c r="W11" i="28"/>
  <c r="V11" i="28"/>
  <c r="U11" i="28"/>
  <c r="T11" i="28"/>
  <c r="S11" i="28"/>
  <c r="W10" i="28"/>
  <c r="V10" i="28"/>
  <c r="U10" i="28"/>
  <c r="T10" i="28"/>
  <c r="S10" i="28"/>
  <c r="W9" i="28"/>
  <c r="V9" i="28"/>
  <c r="U9" i="28"/>
  <c r="T9" i="28"/>
  <c r="S9" i="28"/>
  <c r="W8" i="28"/>
  <c r="V8" i="28"/>
  <c r="U8" i="28"/>
  <c r="T8" i="28"/>
  <c r="S8" i="28"/>
  <c r="W7" i="28"/>
  <c r="V7" i="28"/>
  <c r="U7" i="28"/>
  <c r="T7" i="28"/>
  <c r="S7" i="28"/>
  <c r="AC43" i="27"/>
  <c r="AB43" i="27"/>
  <c r="AA43" i="27"/>
  <c r="Z43" i="27"/>
  <c r="Y43" i="27"/>
  <c r="X43" i="27"/>
  <c r="AC42" i="27"/>
  <c r="AC41" i="27" s="1"/>
  <c r="AB42" i="27"/>
  <c r="AA42" i="27"/>
  <c r="Z42" i="27"/>
  <c r="Y42" i="27"/>
  <c r="X42" i="27"/>
  <c r="AC40" i="27"/>
  <c r="AB40" i="27"/>
  <c r="AA40" i="27"/>
  <c r="Z40" i="27"/>
  <c r="Y40" i="27"/>
  <c r="X40" i="27"/>
  <c r="AC39" i="27"/>
  <c r="AB39" i="27"/>
  <c r="AA39" i="27"/>
  <c r="Z39" i="27"/>
  <c r="Y39" i="27"/>
  <c r="X39" i="27"/>
  <c r="AC38" i="27"/>
  <c r="AB38" i="27"/>
  <c r="AA38" i="27"/>
  <c r="Z38" i="27"/>
  <c r="Y38" i="27"/>
  <c r="X38" i="27"/>
  <c r="AC37" i="27"/>
  <c r="AB37" i="27"/>
  <c r="AA37" i="27"/>
  <c r="Z37" i="27"/>
  <c r="Y37" i="27"/>
  <c r="X37" i="27"/>
  <c r="AC36" i="27"/>
  <c r="AB36" i="27"/>
  <c r="AA36" i="27"/>
  <c r="Z36" i="27"/>
  <c r="Y36" i="27"/>
  <c r="X36" i="27"/>
  <c r="AC35" i="27"/>
  <c r="AB35" i="27"/>
  <c r="AA35" i="27"/>
  <c r="Z35" i="27"/>
  <c r="Y35" i="27"/>
  <c r="X35" i="27"/>
  <c r="AC34" i="27"/>
  <c r="AB34" i="27"/>
  <c r="AA34" i="27"/>
  <c r="Z34" i="27"/>
  <c r="Y34" i="27"/>
  <c r="X34" i="27"/>
  <c r="AC30" i="27"/>
  <c r="AB30" i="27"/>
  <c r="AA30" i="27"/>
  <c r="Z30" i="27"/>
  <c r="Y30" i="27"/>
  <c r="X30" i="27"/>
  <c r="AC28" i="27"/>
  <c r="AB28" i="27"/>
  <c r="AA28" i="27"/>
  <c r="Z28" i="27"/>
  <c r="Y28" i="27"/>
  <c r="X28" i="27"/>
  <c r="AC27" i="27"/>
  <c r="AB27" i="27"/>
  <c r="AA27" i="27"/>
  <c r="Z27" i="27"/>
  <c r="Y27" i="27"/>
  <c r="X27" i="27"/>
  <c r="AC26" i="27"/>
  <c r="AB26" i="27"/>
  <c r="AA26" i="27"/>
  <c r="Z26" i="27"/>
  <c r="Y26" i="27"/>
  <c r="X26" i="27"/>
  <c r="AC25" i="27"/>
  <c r="AB25" i="27"/>
  <c r="AA25" i="27"/>
  <c r="Z25" i="27"/>
  <c r="Y25" i="27"/>
  <c r="X25" i="27"/>
  <c r="AC24" i="27"/>
  <c r="AB24" i="27"/>
  <c r="AA24" i="27"/>
  <c r="Z24" i="27"/>
  <c r="Y24" i="27"/>
  <c r="X24" i="27"/>
  <c r="AC23" i="27"/>
  <c r="AB23" i="27"/>
  <c r="AA23" i="27"/>
  <c r="Z23" i="27"/>
  <c r="Y23" i="27"/>
  <c r="X23" i="27"/>
  <c r="AC22" i="27"/>
  <c r="AB22" i="27"/>
  <c r="AA22" i="27"/>
  <c r="Z22" i="27"/>
  <c r="Y22" i="27"/>
  <c r="X22" i="27"/>
  <c r="AC21" i="27"/>
  <c r="AB21" i="27"/>
  <c r="AA21" i="27"/>
  <c r="Z21" i="27"/>
  <c r="Y21" i="27"/>
  <c r="X21" i="27"/>
  <c r="AC20" i="27"/>
  <c r="AB20" i="27"/>
  <c r="AA20" i="27"/>
  <c r="Z20" i="27"/>
  <c r="Y20" i="27"/>
  <c r="X20" i="27"/>
  <c r="AC19" i="27"/>
  <c r="AB19" i="27"/>
  <c r="AA19" i="27"/>
  <c r="Z19" i="27"/>
  <c r="Y19" i="27"/>
  <c r="X19" i="27"/>
  <c r="AC18" i="27"/>
  <c r="AB18" i="27"/>
  <c r="AA18" i="27"/>
  <c r="Z18" i="27"/>
  <c r="Y18" i="27"/>
  <c r="X18" i="27"/>
  <c r="AC17" i="27"/>
  <c r="AB17" i="27"/>
  <c r="AA17" i="27"/>
  <c r="Z17" i="27"/>
  <c r="Y17" i="27"/>
  <c r="X17" i="27"/>
  <c r="AC16" i="27"/>
  <c r="AB16" i="27"/>
  <c r="AA16" i="27"/>
  <c r="Z16" i="27"/>
  <c r="Y16" i="27"/>
  <c r="X16" i="27"/>
  <c r="AC15" i="27"/>
  <c r="AB15" i="27"/>
  <c r="AA15" i="27"/>
  <c r="Z15" i="27"/>
  <c r="Y15" i="27"/>
  <c r="X15" i="27"/>
  <c r="AC14" i="27"/>
  <c r="AB14" i="27"/>
  <c r="AA14" i="27"/>
  <c r="Z14" i="27"/>
  <c r="Y14" i="27"/>
  <c r="X14" i="27"/>
  <c r="AC13" i="27"/>
  <c r="AB13" i="27"/>
  <c r="AA13" i="27"/>
  <c r="Z13" i="27"/>
  <c r="Y13" i="27"/>
  <c r="X13" i="27"/>
  <c r="AC11" i="27"/>
  <c r="AB11" i="27"/>
  <c r="AA11" i="27"/>
  <c r="Z11" i="27"/>
  <c r="Y11" i="27"/>
  <c r="X11" i="27"/>
  <c r="AC10" i="27"/>
  <c r="AB10" i="27"/>
  <c r="AA10" i="27"/>
  <c r="Z10" i="27"/>
  <c r="Y10" i="27"/>
  <c r="X10" i="27"/>
  <c r="AC9" i="27"/>
  <c r="AB9" i="27"/>
  <c r="AA9" i="27"/>
  <c r="Z9" i="27"/>
  <c r="Y9" i="27"/>
  <c r="X9" i="27"/>
  <c r="AC8" i="27"/>
  <c r="AB8" i="27"/>
  <c r="AA8" i="27"/>
  <c r="Z8" i="27"/>
  <c r="Y8" i="27"/>
  <c r="X8" i="27"/>
  <c r="AC7" i="27"/>
  <c r="AB7" i="27"/>
  <c r="AA7" i="27"/>
  <c r="Z7" i="27"/>
  <c r="Y7" i="27"/>
  <c r="X7" i="27"/>
  <c r="W43" i="27"/>
  <c r="V43" i="27"/>
  <c r="U43" i="27"/>
  <c r="T43" i="27"/>
  <c r="S43" i="27"/>
  <c r="W42" i="27"/>
  <c r="V42" i="27"/>
  <c r="U42" i="27"/>
  <c r="T42" i="27"/>
  <c r="S42" i="27"/>
  <c r="W41" i="27"/>
  <c r="V41" i="27"/>
  <c r="U41" i="27"/>
  <c r="T41" i="27"/>
  <c r="S41" i="27"/>
  <c r="W40" i="27"/>
  <c r="V40" i="27"/>
  <c r="U40" i="27"/>
  <c r="T40" i="27"/>
  <c r="S40" i="27"/>
  <c r="W39" i="27"/>
  <c r="V39" i="27"/>
  <c r="U39" i="27"/>
  <c r="T39" i="27"/>
  <c r="S39" i="27"/>
  <c r="W38" i="27"/>
  <c r="V38" i="27"/>
  <c r="U38" i="27"/>
  <c r="T38" i="27"/>
  <c r="S38" i="27"/>
  <c r="W37" i="27"/>
  <c r="V37" i="27"/>
  <c r="U37" i="27"/>
  <c r="T37" i="27"/>
  <c r="S37" i="27"/>
  <c r="W36" i="27"/>
  <c r="V36" i="27"/>
  <c r="U36" i="27"/>
  <c r="T36" i="27"/>
  <c r="S36" i="27"/>
  <c r="W35" i="27"/>
  <c r="V35" i="27"/>
  <c r="U35" i="27"/>
  <c r="T35" i="27"/>
  <c r="S35" i="27"/>
  <c r="W34" i="27"/>
  <c r="V34" i="27"/>
  <c r="U34" i="27"/>
  <c r="T34" i="27"/>
  <c r="S34" i="27"/>
  <c r="W31" i="27"/>
  <c r="W32" i="27" s="1"/>
  <c r="V31" i="27"/>
  <c r="V32" i="27" s="1"/>
  <c r="U31" i="27"/>
  <c r="U32" i="27" s="1"/>
  <c r="T31" i="27"/>
  <c r="T32" i="27" s="1"/>
  <c r="S31" i="27"/>
  <c r="S32" i="27" s="1"/>
  <c r="W30" i="27"/>
  <c r="V30" i="27"/>
  <c r="U30" i="27"/>
  <c r="T30" i="27"/>
  <c r="S30" i="27"/>
  <c r="W28" i="27"/>
  <c r="V28" i="27"/>
  <c r="U28" i="27"/>
  <c r="T28" i="27"/>
  <c r="S28" i="27"/>
  <c r="W27" i="27"/>
  <c r="W26" i="27" s="1"/>
  <c r="V27" i="27"/>
  <c r="U27" i="27"/>
  <c r="T27" i="27"/>
  <c r="S27" i="27"/>
  <c r="S26" i="27" s="1"/>
  <c r="W25" i="27"/>
  <c r="V25" i="27"/>
  <c r="U25" i="27"/>
  <c r="T25" i="27"/>
  <c r="S25" i="27"/>
  <c r="W24" i="27"/>
  <c r="V24" i="27"/>
  <c r="U24" i="27"/>
  <c r="T24" i="27"/>
  <c r="S24" i="27"/>
  <c r="W23" i="27"/>
  <c r="V23" i="27"/>
  <c r="U23" i="27"/>
  <c r="T23" i="27"/>
  <c r="S23" i="27"/>
  <c r="W22" i="27"/>
  <c r="V22" i="27"/>
  <c r="U22" i="27"/>
  <c r="T22" i="27"/>
  <c r="S22" i="27"/>
  <c r="W21" i="27"/>
  <c r="V21" i="27"/>
  <c r="U21" i="27"/>
  <c r="T21" i="27"/>
  <c r="S21" i="27"/>
  <c r="W20" i="27"/>
  <c r="V20" i="27"/>
  <c r="U20" i="27"/>
  <c r="T20" i="27"/>
  <c r="S20" i="27"/>
  <c r="W19" i="27"/>
  <c r="V19" i="27"/>
  <c r="U19" i="27"/>
  <c r="T19" i="27"/>
  <c r="S19" i="27"/>
  <c r="W18" i="27"/>
  <c r="V18" i="27"/>
  <c r="U18" i="27"/>
  <c r="T18" i="27"/>
  <c r="S18" i="27"/>
  <c r="W17" i="27"/>
  <c r="V17" i="27"/>
  <c r="U17" i="27"/>
  <c r="T17" i="27"/>
  <c r="S17" i="27"/>
  <c r="W16" i="27"/>
  <c r="V16" i="27"/>
  <c r="U16" i="27"/>
  <c r="T16" i="27"/>
  <c r="S16" i="27"/>
  <c r="W15" i="27"/>
  <c r="V15" i="27"/>
  <c r="U15" i="27"/>
  <c r="T15" i="27"/>
  <c r="S15" i="27"/>
  <c r="W13" i="27"/>
  <c r="V13" i="27"/>
  <c r="U13" i="27"/>
  <c r="T13" i="27"/>
  <c r="S13" i="27"/>
  <c r="W11" i="27"/>
  <c r="V11" i="27"/>
  <c r="U11" i="27"/>
  <c r="T11" i="27"/>
  <c r="S11" i="27"/>
  <c r="W10" i="27"/>
  <c r="V10" i="27"/>
  <c r="U10" i="27"/>
  <c r="T10" i="27"/>
  <c r="S10" i="27"/>
  <c r="W9" i="27"/>
  <c r="V9" i="27"/>
  <c r="U9" i="27"/>
  <c r="T9" i="27"/>
  <c r="S9" i="27"/>
  <c r="W8" i="27"/>
  <c r="V8" i="27"/>
  <c r="U8" i="27"/>
  <c r="T8" i="27"/>
  <c r="S8" i="27"/>
  <c r="W7" i="27"/>
  <c r="V7" i="27"/>
  <c r="U7" i="27"/>
  <c r="T7" i="27"/>
  <c r="S7" i="27"/>
  <c r="Y5" i="28" l="1"/>
  <c r="U26" i="28"/>
  <c r="AB6" i="28"/>
  <c r="AA26" i="28"/>
  <c r="Y26" i="28"/>
  <c r="S12" i="28"/>
  <c r="W12" i="28"/>
  <c r="X6" i="28"/>
  <c r="X5" i="28" s="1"/>
  <c r="X29" i="28" s="1"/>
  <c r="X31" i="28" s="1"/>
  <c r="X32" i="28" s="1"/>
  <c r="Z6" i="28"/>
  <c r="Z26" i="28"/>
  <c r="X26" i="28"/>
  <c r="Y12" i="27"/>
  <c r="Z6" i="27"/>
  <c r="V26" i="27"/>
  <c r="Y6" i="27"/>
  <c r="AC6" i="27"/>
  <c r="U6" i="28"/>
  <c r="S26" i="28"/>
  <c r="W26" i="28"/>
  <c r="AB12" i="28"/>
  <c r="AB5" i="28" s="1"/>
  <c r="AB29" i="28" s="1"/>
  <c r="AB31" i="28" s="1"/>
  <c r="AB32" i="28" s="1"/>
  <c r="T12" i="28"/>
  <c r="AC12" i="28"/>
  <c r="S6" i="28"/>
  <c r="W6" i="28"/>
  <c r="W5" i="28" s="1"/>
  <c r="V6" i="28"/>
  <c r="AC5" i="28"/>
  <c r="AC29" i="28" s="1"/>
  <c r="AC31" i="28" s="1"/>
  <c r="AC32" i="28" s="1"/>
  <c r="T6" i="28"/>
  <c r="Z12" i="28"/>
  <c r="V12" i="28"/>
  <c r="U12" i="28"/>
  <c r="U5" i="28" s="1"/>
  <c r="U29" i="28" s="1"/>
  <c r="U31" i="28" s="1"/>
  <c r="U32" i="28" s="1"/>
  <c r="AA12" i="28"/>
  <c r="AA5" i="28" s="1"/>
  <c r="S6" i="27"/>
  <c r="X12" i="27"/>
  <c r="AB12" i="27"/>
  <c r="Z12" i="27"/>
  <c r="AA41" i="27"/>
  <c r="Y41" i="27"/>
  <c r="W6" i="27"/>
  <c r="U26" i="27"/>
  <c r="S14" i="27"/>
  <c r="S12" i="27" s="1"/>
  <c r="W14" i="27"/>
  <c r="W12" i="27" s="1"/>
  <c r="T26" i="27"/>
  <c r="AC12" i="27"/>
  <c r="X41" i="27"/>
  <c r="AB41" i="27"/>
  <c r="Z41" i="27"/>
  <c r="Y29" i="28"/>
  <c r="Y31" i="28" s="1"/>
  <c r="Y32" i="28" s="1"/>
  <c r="W29" i="28"/>
  <c r="W31" i="28" s="1"/>
  <c r="W32" i="28" s="1"/>
  <c r="U6" i="27"/>
  <c r="T6" i="27"/>
  <c r="V14" i="27"/>
  <c r="V12" i="27" s="1"/>
  <c r="U14" i="27"/>
  <c r="U12" i="27" s="1"/>
  <c r="T14" i="27"/>
  <c r="T12" i="27" s="1"/>
  <c r="AA6" i="27"/>
  <c r="V6" i="27"/>
  <c r="V5" i="27" s="1"/>
  <c r="X6" i="27"/>
  <c r="AB6" i="27"/>
  <c r="AA12" i="27"/>
  <c r="AA29" i="28" l="1"/>
  <c r="AA31" i="28" s="1"/>
  <c r="AA32" i="28" s="1"/>
  <c r="X5" i="27"/>
  <c r="X29" i="27" s="1"/>
  <c r="X31" i="27" s="1"/>
  <c r="X32" i="27" s="1"/>
  <c r="Z5" i="27"/>
  <c r="Z29" i="27" s="1"/>
  <c r="Z31" i="27" s="1"/>
  <c r="Z32" i="27" s="1"/>
  <c r="Y5" i="27"/>
  <c r="Y29" i="27" s="1"/>
  <c r="Y31" i="27" s="1"/>
  <c r="Y32" i="27" s="1"/>
  <c r="W5" i="27"/>
  <c r="W29" i="27" s="1"/>
  <c r="Z5" i="28"/>
  <c r="Z29" i="28" s="1"/>
  <c r="Z31" i="28" s="1"/>
  <c r="Z32" i="28" s="1"/>
  <c r="T5" i="28"/>
  <c r="T29" i="28" s="1"/>
  <c r="T31" i="28" s="1"/>
  <c r="T32" i="28" s="1"/>
  <c r="S5" i="28"/>
  <c r="S29" i="28" s="1"/>
  <c r="S31" i="28" s="1"/>
  <c r="S32" i="28" s="1"/>
  <c r="V29" i="27"/>
  <c r="AC5" i="27"/>
  <c r="AC29" i="27" s="1"/>
  <c r="AC31" i="27" s="1"/>
  <c r="AC32" i="27" s="1"/>
  <c r="S5" i="27"/>
  <c r="S29" i="27" s="1"/>
  <c r="AB5" i="27"/>
  <c r="AB29" i="27" s="1"/>
  <c r="AB31" i="27" s="1"/>
  <c r="AB32" i="27" s="1"/>
  <c r="T5" i="27"/>
  <c r="T29" i="27" s="1"/>
  <c r="V5" i="28"/>
  <c r="V29" i="28" s="1"/>
  <c r="V31" i="28" s="1"/>
  <c r="V32" i="28" s="1"/>
  <c r="U5" i="27"/>
  <c r="U29" i="27" s="1"/>
  <c r="AA5" i="27"/>
  <c r="AA29" i="27" s="1"/>
  <c r="AA31" i="27" s="1"/>
  <c r="AA32" i="27" s="1"/>
  <c r="F4" i="40" l="1"/>
  <c r="C4" i="40"/>
  <c r="E4" i="40" l="1"/>
  <c r="D4" i="40"/>
  <c r="D8" i="40"/>
  <c r="E8" i="40"/>
  <c r="E13" i="40" s="1"/>
  <c r="D13" i="40" l="1"/>
  <c r="B8" i="40"/>
  <c r="B13" i="40" s="1"/>
  <c r="C8" i="40"/>
  <c r="C13" i="40" s="1"/>
  <c r="F8" i="40" l="1"/>
  <c r="F13" i="40" s="1"/>
</calcChain>
</file>

<file path=xl/sharedStrings.xml><?xml version="1.0" encoding="utf-8"?>
<sst xmlns="http://schemas.openxmlformats.org/spreadsheetml/2006/main" count="229" uniqueCount="166">
  <si>
    <t>Ukazovateľ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</si>
  <si>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</si>
  <si>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</si>
  <si>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</si>
  <si>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</si>
  <si>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</si>
  <si>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</si>
  <si>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</si>
  <si>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</si>
  <si>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</si>
  <si>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</si>
  <si>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</si>
  <si>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</si>
  <si>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</si>
  <si>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</si>
  <si>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</si>
  <si>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</si>
  <si>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</si>
  <si>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</si>
  <si>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</si>
  <si>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</si>
  <si>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</si>
  <si>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</si>
  <si>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</si>
  <si>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</si>
  <si>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</si>
  <si>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</si>
  <si>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</si>
  <si>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</si>
  <si>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</si>
  <si>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</si>
  <si>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</si>
  <si>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</si>
  <si>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</si>
  <si>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</si>
  <si>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</si>
  <si>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</si>
  <si>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</si>
  <si>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</si>
  <si>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</si>
  <si>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</si>
  <si>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</si>
  <si>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</si>
  <si>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</si>
  <si>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</si>
  <si>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</si>
  <si>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</si>
  <si>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</si>
  <si>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</si>
  <si>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</si>
  <si>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</si>
  <si>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</si>
  <si>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</si>
  <si>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</si>
  <si>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</si>
  <si>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</si>
  <si>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</si>
  <si>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</si>
  <si>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</si>
  <si>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</si>
  <si>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</si>
  <si>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</si>
  <si>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</si>
  <si>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</si>
  <si>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</si>
  <si>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</si>
  <si>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</si>
  <si>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</si>
  <si>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</si>
  <si>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</si>
  <si>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</si>
  <si>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</si>
  <si>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</si>
  <si>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</si>
  <si>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</si>
  <si>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</si>
  <si>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</si>
  <si>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</si>
  <si>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</si>
  <si>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</si>
  <si>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Horny interval</t>
  </si>
  <si>
    <t>Dolny interval</t>
  </si>
  <si>
    <t>FSZP* spolu</t>
  </si>
  <si>
    <t>z toho JEDNORAZOVÉ VPLYVY</t>
  </si>
  <si>
    <t>z toho INÉ VPLYVY</t>
  </si>
  <si>
    <t>CELKOVÁ ZMENA</t>
  </si>
  <si>
    <t>* Fondy sociálneho a zdravotného poistenia</t>
  </si>
  <si>
    <t>2 Q 2016</t>
  </si>
  <si>
    <t>Graf 3: Vplyv zmeny odhadu úspešnosti výberu (EDS) na prognózu daní (v mil. eur)</t>
  </si>
  <si>
    <t>Graf 2: Vplyv makroekonomickej prognózy na odhad daní (mil. eur)</t>
  </si>
  <si>
    <r>
      <t>Sociálna poisťovňa</t>
    </r>
    <r>
      <rPr>
        <sz val="8"/>
        <rFont val="Arial Narrow"/>
        <family val="2"/>
        <charset val="238"/>
      </rPr>
      <t xml:space="preserve"> (EAO + dlžné)</t>
    </r>
  </si>
  <si>
    <r>
      <t>Zdravotné poisťovne</t>
    </r>
    <r>
      <rPr>
        <sz val="8"/>
        <rFont val="Arial Narrow"/>
        <family val="2"/>
        <charset val="238"/>
      </rPr>
      <t xml:space="preserve"> (EAO + dlžné)</t>
    </r>
  </si>
  <si>
    <t>Daňové príjmy ŠR</t>
  </si>
  <si>
    <t>z toho FO</t>
  </si>
  <si>
    <t xml:space="preserve">                         PO</t>
  </si>
  <si>
    <t>HDP, b.c.</t>
  </si>
  <si>
    <t>3 Q 2016</t>
  </si>
  <si>
    <t>4 Q 2016</t>
  </si>
  <si>
    <t>1 Q 2017</t>
  </si>
  <si>
    <t>Mimorozpočtový účet ŠR</t>
  </si>
  <si>
    <t>2 Q 2017</t>
  </si>
  <si>
    <t>September 2017</t>
  </si>
  <si>
    <r>
      <t xml:space="preserve">Miestne dane </t>
    </r>
    <r>
      <rPr>
        <sz val="8"/>
        <rFont val="Arial Narrow"/>
        <family val="2"/>
        <charset val="238"/>
      </rPr>
      <t>(vrátane dane z motorových vozidiel do r. 2015)</t>
    </r>
  </si>
  <si>
    <t>FSZP spolu</t>
  </si>
  <si>
    <t>FSZP spolu *</t>
  </si>
  <si>
    <t>HDP</t>
  </si>
  <si>
    <t>Graf 5: Spotrebná daň z minerálnych olejov, vývoj EDS (v %)</t>
  </si>
  <si>
    <t>Graf 4: Efektívna daňová sadzba DPH (%)</t>
  </si>
  <si>
    <t>3 Q 2017</t>
  </si>
  <si>
    <t>Február 2018</t>
  </si>
  <si>
    <t>Schválený RVS na roky 2018 - 2020</t>
  </si>
  <si>
    <t>1. Nová legislatíva</t>
  </si>
  <si>
    <t>Rozdiel oproti RVS 18-20</t>
  </si>
  <si>
    <t>4 Q 2017</t>
  </si>
  <si>
    <t>1 Q 2018</t>
  </si>
  <si>
    <t>EDS jún</t>
  </si>
  <si>
    <t xml:space="preserve">Opatrenia </t>
  </si>
  <si>
    <t>2. Aktualizovaná legislatíva</t>
  </si>
  <si>
    <t>Zníženie sadzby dane z 22% na 21%</t>
  </si>
  <si>
    <t>Zdvojnásobenie sadzby OO v reg. odvetviach</t>
  </si>
  <si>
    <t>3=1+2. Vplyvy legislatívy celkom</t>
  </si>
  <si>
    <t>Tabuľka 1: Legislatívne opatrenia zapracované v daňovej prognóze (v mil. eur)</t>
  </si>
  <si>
    <t>Graf 1: Zmena prognózy daní oproti júnu 2018 (v mil. eur)</t>
  </si>
  <si>
    <t>Tabuľka: Rozdiel aktuálnej prognózy daňových príjmov oproti prognóze z júna 2018 (ESA2010, mil. Eur)</t>
  </si>
  <si>
    <t>Aktuálna prognóza (september 2018)</t>
  </si>
  <si>
    <t>Tabuľka: Aktuálna prognóza IFP a porovnanie s rozpočtom VS na roky 2018 - 2020, s prognózou VpDP z júna 2018 (mil. eur, cash)</t>
  </si>
  <si>
    <t>EDS sept</t>
  </si>
  <si>
    <t>2 Q 2018</t>
  </si>
  <si>
    <t>Zavedenie 13. a 14. platu (od 1.5.2018)</t>
  </si>
  <si>
    <t>marginálne zdanenie</t>
  </si>
  <si>
    <t>Podiel zaplatenej dane</t>
  </si>
  <si>
    <t>A</t>
  </si>
  <si>
    <t>B</t>
  </si>
  <si>
    <t>C</t>
  </si>
  <si>
    <t>D</t>
  </si>
  <si>
    <t>Hrubá mzda</t>
  </si>
  <si>
    <t>Daň z príjmu</t>
  </si>
  <si>
    <t>Kohorty</t>
  </si>
  <si>
    <t>A –základ dane je nižší ako NČZD</t>
  </si>
  <si>
    <t>B - poberajú plnú NČZD</t>
  </si>
  <si>
    <t>C – NČZD začína klesať z dôvodu vysokého príjmu</t>
  </si>
  <si>
    <t>D – uplatňuje sa na nich druhé pásmo dane vo výške 25 %</t>
  </si>
  <si>
    <t>Poznámka</t>
  </si>
  <si>
    <t>výnos dane</t>
  </si>
  <si>
    <t>počet ľudí</t>
  </si>
  <si>
    <t>Graf C:  Medziročný rast daňovej povinnosti a daňovníkov (1-2Q 2018)</t>
  </si>
  <si>
    <t>Graf B: Marginálne zdanenia pri rôznych pásmach (percento priemernej mzdy)</t>
  </si>
  <si>
    <t>Poznámka ku kohortám:</t>
  </si>
  <si>
    <t>16_Q1</t>
  </si>
  <si>
    <t>16_Q2</t>
  </si>
  <si>
    <t>16_Q3</t>
  </si>
  <si>
    <t>16_Q4</t>
  </si>
  <si>
    <t>17_Q1</t>
  </si>
  <si>
    <t>17_Q2</t>
  </si>
  <si>
    <t>17_Q3</t>
  </si>
  <si>
    <t>17_Q4</t>
  </si>
  <si>
    <t>18_Q1</t>
  </si>
  <si>
    <t>18_Q2</t>
  </si>
  <si>
    <t>mzdová báza</t>
  </si>
  <si>
    <t>Graf A: Medziročný rast mzdovej bázy a výnosu z DPFO (% rastu)</t>
  </si>
  <si>
    <t>% priemernej mzda</t>
  </si>
  <si>
    <t>Poplatok za uloženie odpadu</t>
  </si>
  <si>
    <t>Domáce pálenie</t>
  </si>
  <si>
    <t>Prognóza VpDP (jún18)</t>
  </si>
  <si>
    <t>Rozdiel oproti VpDP (jún 18)</t>
  </si>
  <si>
    <t>Tabuľka: Aktuálna prognóza IFP a porovnanie s rozpočtom VS na roky 2018 - 2020 a s prognózou VpDP z júna 2018 (mil. eur, ESA2010)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</si>
</sst>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"/>
    <numFmt numFmtId="165" formatCode="#,##0.000"/>
    <numFmt numFmtId="166" formatCode="_-* #,##0.00\ _S_k_-;\-* #,##0.00\ _S_k_-;_-* &quot;-&quot;??\ _S_k_-;_-@_-"/>
    <numFmt numFmtId="167" formatCode="0.000"/>
    <numFmt numFmtId="168" formatCode="0.0%"/>
  </numFmts>
  <fonts count="33">
    <font>
      <sz val="11"/>
      <color theme="1"/>
      <name val="Garamond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8"/>
      <name val="Calibri"/>
      <family val="2"/>
      <charset val="238"/>
    </font>
    <font>
      <sz val="10"/>
      <name val="Arial "/>
    </font>
    <font>
      <b/>
      <i/>
      <sz val="10"/>
      <name val="Arial "/>
    </font>
    <font>
      <i/>
      <sz val="8"/>
      <color theme="1"/>
      <name val="Arial Narrow"/>
      <family val="2"/>
      <charset val="238"/>
    </font>
    <font>
      <sz val="10"/>
      <color rgb="FF2C9ADC"/>
      <name val="Arial Narrow"/>
      <family val="2"/>
      <charset val="238"/>
    </font>
    <font>
      <i/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3" fillId="0" borderId="0"/>
    <xf numFmtId="9" fontId="18" fillId="0" borderId="0" applyFont="0" applyFill="0" applyBorder="0" applyAlignment="0" applyProtection="0"/>
    <xf numFmtId="0" fontId="24" fillId="0" borderId="0"/>
    <xf numFmtId="166" fontId="11" fillId="0" borderId="0" applyFont="0" applyFill="0" applyBorder="0" applyAlignment="0" applyProtection="0"/>
    <xf numFmtId="0" fontId="28" fillId="0" borderId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</cellStyleXfs>
  <cellXfs count="193">
    <xf numFmtId="0" fontId="0" fillId="0" borderId="0" xfId="0"/>
    <xf numFmtId="0" fontId="12" fillId="0" borderId="0" xfId="3" applyFont="1" applyFill="1" applyBorder="1" applyAlignment="1">
      <alignment vertical="center"/>
    </xf>
    <xf numFmtId="0" fontId="17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/>
    <xf numFmtId="10" fontId="9" fillId="0" borderId="0" xfId="5" applyNumberFormat="1" applyFont="1"/>
    <xf numFmtId="0" fontId="11" fillId="0" borderId="0" xfId="0" applyFont="1"/>
    <xf numFmtId="0" fontId="15" fillId="5" borderId="19" xfId="4" applyFont="1" applyFill="1" applyBorder="1" applyAlignment="1">
      <alignment horizontal="left" vertical="center"/>
    </xf>
    <xf numFmtId="0" fontId="19" fillId="0" borderId="0" xfId="4" applyFont="1" applyAlignment="1">
      <alignment horizontal="left"/>
    </xf>
    <xf numFmtId="0" fontId="15" fillId="0" borderId="0" xfId="4" applyFont="1" applyAlignment="1">
      <alignment horizontal="left" vertical="center"/>
    </xf>
    <xf numFmtId="0" fontId="19" fillId="6" borderId="19" xfId="4" applyFont="1" applyFill="1" applyBorder="1"/>
    <xf numFmtId="0" fontId="19" fillId="0" borderId="0" xfId="4" applyFont="1" applyFill="1"/>
    <xf numFmtId="3" fontId="19" fillId="0" borderId="0" xfId="4" applyNumberFormat="1" applyFont="1"/>
    <xf numFmtId="3" fontId="19" fillId="0" borderId="0" xfId="4" applyNumberFormat="1" applyFont="1" applyAlignment="1">
      <alignment horizontal="right" vertical="center"/>
    </xf>
    <xf numFmtId="0" fontId="19" fillId="0" borderId="0" xfId="4" applyFont="1"/>
    <xf numFmtId="0" fontId="14" fillId="0" borderId="19" xfId="4" applyFont="1" applyBorder="1" applyAlignment="1">
      <alignment vertical="center"/>
    </xf>
    <xf numFmtId="3" fontId="20" fillId="0" borderId="19" xfId="4" applyNumberFormat="1" applyFont="1" applyBorder="1"/>
    <xf numFmtId="0" fontId="14" fillId="5" borderId="19" xfId="4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3" fontId="20" fillId="0" borderId="19" xfId="4" applyNumberFormat="1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20" fillId="0" borderId="19" xfId="4" applyFont="1" applyBorder="1" applyAlignment="1">
      <alignment horizontal="left" vertical="center"/>
    </xf>
    <xf numFmtId="0" fontId="16" fillId="0" borderId="0" xfId="3" applyFont="1" applyAlignment="1">
      <alignment vertical="center"/>
    </xf>
    <xf numFmtId="0" fontId="22" fillId="0" borderId="0" xfId="3" applyFont="1"/>
    <xf numFmtId="0" fontId="21" fillId="2" borderId="12" xfId="3" applyFont="1" applyFill="1" applyBorder="1"/>
    <xf numFmtId="3" fontId="21" fillId="0" borderId="0" xfId="3" applyNumberFormat="1" applyFont="1" applyFill="1" applyBorder="1" applyAlignment="1">
      <alignment horizontal="right" vertical="center"/>
    </xf>
    <xf numFmtId="0" fontId="21" fillId="2" borderId="3" xfId="3" applyFont="1" applyFill="1" applyBorder="1"/>
    <xf numFmtId="0" fontId="23" fillId="2" borderId="13" xfId="3" applyFont="1" applyFill="1" applyBorder="1" applyAlignment="1">
      <alignment horizontal="left" indent="2"/>
    </xf>
    <xf numFmtId="3" fontId="23" fillId="0" borderId="0" xfId="3" applyNumberFormat="1" applyFont="1" applyFill="1" applyBorder="1" applyAlignment="1">
      <alignment horizontal="right" vertical="center"/>
    </xf>
    <xf numFmtId="0" fontId="23" fillId="2" borderId="13" xfId="3" applyFont="1" applyFill="1" applyBorder="1" applyAlignment="1">
      <alignment horizontal="left" indent="4"/>
    </xf>
    <xf numFmtId="0" fontId="21" fillId="2" borderId="13" xfId="3" applyFont="1" applyFill="1" applyBorder="1"/>
    <xf numFmtId="3" fontId="23" fillId="0" borderId="8" xfId="3" applyNumberFormat="1" applyFont="1" applyFill="1" applyBorder="1" applyAlignment="1">
      <alignment horizontal="right" vertical="center"/>
    </xf>
    <xf numFmtId="3" fontId="23" fillId="0" borderId="9" xfId="3" applyNumberFormat="1" applyFont="1" applyFill="1" applyBorder="1" applyAlignment="1">
      <alignment horizontal="right" vertical="center"/>
    </xf>
    <xf numFmtId="3" fontId="21" fillId="0" borderId="9" xfId="3" applyNumberFormat="1" applyFont="1" applyFill="1" applyBorder="1" applyAlignment="1">
      <alignment horizontal="right" vertical="center"/>
    </xf>
    <xf numFmtId="3" fontId="21" fillId="0" borderId="1" xfId="3" applyNumberFormat="1" applyFont="1" applyFill="1" applyBorder="1" applyAlignment="1">
      <alignment horizontal="right" vertical="center"/>
    </xf>
    <xf numFmtId="3" fontId="21" fillId="0" borderId="2" xfId="3" applyNumberFormat="1" applyFont="1" applyFill="1" applyBorder="1" applyAlignment="1">
      <alignment horizontal="right" vertical="center"/>
    </xf>
    <xf numFmtId="3" fontId="21" fillId="0" borderId="15" xfId="3" applyNumberFormat="1" applyFont="1" applyFill="1" applyBorder="1" applyAlignment="1">
      <alignment horizontal="right" vertical="center"/>
    </xf>
    <xf numFmtId="0" fontId="22" fillId="2" borderId="0" xfId="3" applyFont="1" applyFill="1"/>
    <xf numFmtId="0" fontId="23" fillId="2" borderId="0" xfId="3" applyFont="1" applyFill="1"/>
    <xf numFmtId="0" fontId="23" fillId="0" borderId="0" xfId="3" applyFont="1" applyFill="1" applyBorder="1" applyAlignment="1">
      <alignment horizontal="right" vertical="center"/>
    </xf>
    <xf numFmtId="0" fontId="23" fillId="2" borderId="3" xfId="3" applyFont="1" applyFill="1" applyBorder="1" applyAlignment="1">
      <alignment horizontal="left" indent="2"/>
    </xf>
    <xf numFmtId="0" fontId="23" fillId="2" borderId="14" xfId="3" applyFont="1" applyFill="1" applyBorder="1" applyAlignment="1">
      <alignment horizontal="left" indent="2"/>
    </xf>
    <xf numFmtId="0" fontId="23" fillId="2" borderId="14" xfId="3" applyFont="1" applyFill="1" applyBorder="1" applyAlignment="1">
      <alignment horizontal="left"/>
    </xf>
    <xf numFmtId="165" fontId="22" fillId="0" borderId="0" xfId="3" applyNumberFormat="1" applyFont="1"/>
    <xf numFmtId="0" fontId="23" fillId="2" borderId="16" xfId="3" applyFont="1" applyFill="1" applyBorder="1" applyAlignment="1">
      <alignment horizontal="left" indent="2"/>
    </xf>
    <xf numFmtId="0" fontId="7" fillId="0" borderId="0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right"/>
    </xf>
    <xf numFmtId="0" fontId="17" fillId="2" borderId="2" xfId="4" applyFont="1" applyFill="1" applyBorder="1"/>
    <xf numFmtId="0" fontId="19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2" fontId="7" fillId="0" borderId="0" xfId="0" applyNumberFormat="1" applyFont="1"/>
    <xf numFmtId="3" fontId="23" fillId="0" borderId="10" xfId="3" applyNumberFormat="1" applyFont="1" applyFill="1" applyBorder="1" applyAlignment="1">
      <alignment horizontal="right" vertical="center"/>
    </xf>
    <xf numFmtId="3" fontId="23" fillId="0" borderId="11" xfId="3" applyNumberFormat="1" applyFont="1" applyFill="1" applyBorder="1" applyAlignment="1">
      <alignment horizontal="right" vertical="center"/>
    </xf>
    <xf numFmtId="0" fontId="15" fillId="2" borderId="0" xfId="6" applyFont="1" applyFill="1"/>
    <xf numFmtId="0" fontId="22" fillId="0" borderId="0" xfId="3" quotePrefix="1" applyFont="1"/>
    <xf numFmtId="0" fontId="27" fillId="2" borderId="0" xfId="3" applyFont="1" applyFill="1"/>
    <xf numFmtId="3" fontId="21" fillId="0" borderId="5" xfId="3" applyNumberFormat="1" applyFont="1" applyFill="1" applyBorder="1" applyAlignment="1">
      <alignment horizontal="right" vertical="center"/>
    </xf>
    <xf numFmtId="3" fontId="21" fillId="0" borderId="6" xfId="3" applyNumberFormat="1" applyFont="1" applyFill="1" applyBorder="1" applyAlignment="1">
      <alignment horizontal="right" vertical="center"/>
    </xf>
    <xf numFmtId="3" fontId="21" fillId="0" borderId="4" xfId="3" applyNumberFormat="1" applyFont="1" applyFill="1" applyBorder="1" applyAlignment="1">
      <alignment horizontal="right" vertical="center"/>
    </xf>
    <xf numFmtId="3" fontId="21" fillId="0" borderId="8" xfId="3" applyNumberFormat="1" applyFont="1" applyFill="1" applyBorder="1" applyAlignment="1">
      <alignment horizontal="right" vertical="center"/>
    </xf>
    <xf numFmtId="3" fontId="21" fillId="0" borderId="11" xfId="3" applyNumberFormat="1" applyFont="1" applyFill="1" applyBorder="1" applyAlignment="1">
      <alignment horizontal="right" vertical="center"/>
    </xf>
    <xf numFmtId="3" fontId="21" fillId="0" borderId="10" xfId="3" applyNumberFormat="1" applyFont="1" applyFill="1" applyBorder="1" applyAlignment="1">
      <alignment horizontal="right" vertical="center"/>
    </xf>
    <xf numFmtId="0" fontId="25" fillId="0" borderId="0" xfId="3" applyFont="1" applyFill="1" applyBorder="1" applyAlignment="1">
      <alignment horizontal="right" vertical="center"/>
    </xf>
    <xf numFmtId="0" fontId="25" fillId="0" borderId="9" xfId="3" applyFont="1" applyFill="1" applyBorder="1" applyAlignment="1">
      <alignment horizontal="right" vertical="center"/>
    </xf>
    <xf numFmtId="0" fontId="23" fillId="0" borderId="8" xfId="3" applyFont="1" applyFill="1" applyBorder="1" applyAlignment="1">
      <alignment horizontal="right" vertical="center"/>
    </xf>
    <xf numFmtId="0" fontId="23" fillId="0" borderId="6" xfId="3" applyFont="1" applyFill="1" applyBorder="1" applyAlignment="1">
      <alignment horizontal="right" vertical="center"/>
    </xf>
    <xf numFmtId="3" fontId="23" fillId="0" borderId="17" xfId="3" applyNumberFormat="1" applyFont="1" applyFill="1" applyBorder="1" applyAlignment="1">
      <alignment horizontal="right" vertical="center"/>
    </xf>
    <xf numFmtId="3" fontId="23" fillId="0" borderId="2" xfId="3" applyNumberFormat="1" applyFont="1" applyFill="1" applyBorder="1" applyAlignment="1">
      <alignment horizontal="right" vertical="center"/>
    </xf>
    <xf numFmtId="3" fontId="23" fillId="0" borderId="15" xfId="3" applyNumberFormat="1" applyFont="1" applyFill="1" applyBorder="1" applyAlignment="1">
      <alignment horizontal="right" vertical="center"/>
    </xf>
    <xf numFmtId="3" fontId="23" fillId="0" borderId="1" xfId="3" applyNumberFormat="1" applyFont="1" applyFill="1" applyBorder="1" applyAlignment="1">
      <alignment horizontal="right" vertical="center"/>
    </xf>
    <xf numFmtId="0" fontId="17" fillId="0" borderId="2" xfId="4" applyFont="1" applyFill="1" applyBorder="1"/>
    <xf numFmtId="0" fontId="12" fillId="0" borderId="2" xfId="3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vertical="center"/>
    </xf>
    <xf numFmtId="0" fontId="15" fillId="2" borderId="0" xfId="6" applyFont="1" applyFill="1" applyAlignment="1">
      <alignment horizontal="left" vertical="top" wrapText="1"/>
    </xf>
    <xf numFmtId="0" fontId="26" fillId="0" borderId="2" xfId="3" applyFont="1" applyFill="1" applyBorder="1" applyAlignment="1">
      <alignment vertical="center"/>
    </xf>
    <xf numFmtId="0" fontId="21" fillId="2" borderId="13" xfId="3" applyFont="1" applyFill="1" applyBorder="1" applyAlignment="1">
      <alignment vertical="center"/>
    </xf>
    <xf numFmtId="0" fontId="21" fillId="2" borderId="14" xfId="3" applyFont="1" applyFill="1" applyBorder="1" applyAlignment="1">
      <alignment vertical="center"/>
    </xf>
    <xf numFmtId="0" fontId="21" fillId="2" borderId="16" xfId="3" applyFont="1" applyFill="1" applyBorder="1" applyAlignment="1">
      <alignment vertical="center"/>
    </xf>
    <xf numFmtId="0" fontId="21" fillId="3" borderId="16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167" fontId="22" fillId="0" borderId="0" xfId="3" applyNumberFormat="1" applyFont="1"/>
    <xf numFmtId="2" fontId="22" fillId="0" borderId="0" xfId="3" applyNumberFormat="1" applyFont="1"/>
    <xf numFmtId="1" fontId="22" fillId="0" borderId="0" xfId="3" applyNumberFormat="1" applyFont="1"/>
    <xf numFmtId="3" fontId="21" fillId="4" borderId="2" xfId="3" applyNumberFormat="1" applyFont="1" applyFill="1" applyBorder="1" applyAlignment="1">
      <alignment horizontal="right" vertical="center"/>
    </xf>
    <xf numFmtId="3" fontId="21" fillId="4" borderId="15" xfId="3" applyNumberFormat="1" applyFont="1" applyFill="1" applyBorder="1" applyAlignment="1">
      <alignment horizontal="right" vertical="center"/>
    </xf>
    <xf numFmtId="3" fontId="21" fillId="4" borderId="1" xfId="3" applyNumberFormat="1" applyFont="1" applyFill="1" applyBorder="1" applyAlignment="1">
      <alignment horizontal="right" vertical="center"/>
    </xf>
    <xf numFmtId="1" fontId="21" fillId="0" borderId="0" xfId="3" applyNumberFormat="1" applyFont="1" applyFill="1" applyBorder="1" applyAlignment="1">
      <alignment horizontal="right" vertical="center"/>
    </xf>
    <xf numFmtId="1" fontId="21" fillId="0" borderId="10" xfId="3" applyNumberFormat="1" applyFont="1" applyFill="1" applyBorder="1" applyAlignment="1">
      <alignment horizontal="right" vertical="center"/>
    </xf>
    <xf numFmtId="1" fontId="21" fillId="0" borderId="11" xfId="3" applyNumberFormat="1" applyFont="1" applyFill="1" applyBorder="1" applyAlignment="1">
      <alignment horizontal="right" vertical="center"/>
    </xf>
    <xf numFmtId="1" fontId="21" fillId="0" borderId="17" xfId="3" applyNumberFormat="1" applyFont="1" applyFill="1" applyBorder="1" applyAlignment="1">
      <alignment horizontal="right" vertical="center"/>
    </xf>
    <xf numFmtId="1" fontId="21" fillId="0" borderId="8" xfId="3" applyNumberFormat="1" applyFont="1" applyFill="1" applyBorder="1" applyAlignment="1">
      <alignment horizontal="right" vertical="center"/>
    </xf>
    <xf numFmtId="3" fontId="23" fillId="0" borderId="5" xfId="3" applyNumberFormat="1" applyFont="1" applyFill="1" applyBorder="1" applyAlignment="1">
      <alignment horizontal="right" vertical="center"/>
    </xf>
    <xf numFmtId="3" fontId="23" fillId="0" borderId="6" xfId="3" applyNumberFormat="1" applyFont="1" applyFill="1" applyBorder="1" applyAlignment="1">
      <alignment horizontal="right" vertical="center"/>
    </xf>
    <xf numFmtId="3" fontId="23" fillId="0" borderId="4" xfId="3" applyNumberFormat="1" applyFont="1" applyFill="1" applyBorder="1" applyAlignment="1">
      <alignment horizontal="right" vertical="center"/>
    </xf>
    <xf numFmtId="0" fontId="21" fillId="2" borderId="33" xfId="3" applyFont="1" applyFill="1" applyBorder="1"/>
    <xf numFmtId="0" fontId="21" fillId="2" borderId="17" xfId="3" applyFont="1" applyFill="1" applyBorder="1" applyAlignment="1">
      <alignment horizontal="right" vertical="center"/>
    </xf>
    <xf numFmtId="0" fontId="21" fillId="2" borderId="10" xfId="3" applyFont="1" applyFill="1" applyBorder="1" applyAlignment="1">
      <alignment horizontal="right" vertical="center"/>
    </xf>
    <xf numFmtId="0" fontId="21" fillId="2" borderId="11" xfId="3" applyFont="1" applyFill="1" applyBorder="1" applyAlignment="1">
      <alignment horizontal="right" vertical="center"/>
    </xf>
    <xf numFmtId="0" fontId="21" fillId="0" borderId="0" xfId="3" applyFont="1" applyFill="1" applyBorder="1" applyAlignment="1">
      <alignment horizontal="right" vertical="center"/>
    </xf>
    <xf numFmtId="0" fontId="21" fillId="0" borderId="11" xfId="3" applyFont="1" applyFill="1" applyBorder="1" applyAlignment="1">
      <alignment horizontal="right" vertical="center"/>
    </xf>
    <xf numFmtId="0" fontId="21" fillId="2" borderId="8" xfId="3" applyFont="1" applyFill="1" applyBorder="1" applyAlignment="1">
      <alignment horizontal="right" vertical="center"/>
    </xf>
    <xf numFmtId="0" fontId="21" fillId="2" borderId="0" xfId="3" applyFont="1" applyFill="1" applyBorder="1" applyAlignment="1">
      <alignment horizontal="right" vertical="center"/>
    </xf>
    <xf numFmtId="0" fontId="21" fillId="2" borderId="9" xfId="3" applyFont="1" applyFill="1" applyBorder="1" applyAlignment="1">
      <alignment horizontal="right" vertical="center"/>
    </xf>
    <xf numFmtId="3" fontId="21" fillId="0" borderId="17" xfId="3" applyNumberFormat="1" applyFont="1" applyFill="1" applyBorder="1" applyAlignment="1">
      <alignment horizontal="right" vertical="center"/>
    </xf>
    <xf numFmtId="0" fontId="27" fillId="0" borderId="4" xfId="3" applyFont="1" applyFill="1" applyBorder="1" applyAlignment="1">
      <alignment horizontal="right" vertical="center"/>
    </xf>
    <xf numFmtId="0" fontId="27" fillId="0" borderId="5" xfId="3" applyFont="1" applyFill="1" applyBorder="1" applyAlignment="1">
      <alignment horizontal="right" vertical="center"/>
    </xf>
    <xf numFmtId="0" fontId="27" fillId="0" borderId="6" xfId="3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164" fontId="21" fillId="0" borderId="2" xfId="3" applyNumberFormat="1" applyFont="1" applyFill="1" applyBorder="1" applyAlignment="1">
      <alignment horizontal="right" vertical="center"/>
    </xf>
    <xf numFmtId="164" fontId="21" fillId="0" borderId="15" xfId="3" applyNumberFormat="1" applyFont="1" applyFill="1" applyBorder="1" applyAlignment="1">
      <alignment horizontal="right" vertical="center"/>
    </xf>
    <xf numFmtId="164" fontId="21" fillId="0" borderId="1" xfId="3" applyNumberFormat="1" applyFont="1" applyFill="1" applyBorder="1" applyAlignment="1">
      <alignment horizontal="right" vertical="center"/>
    </xf>
    <xf numFmtId="3" fontId="23" fillId="0" borderId="0" xfId="3" applyNumberFormat="1" applyFont="1" applyFill="1" applyAlignment="1">
      <alignment horizontal="right" vertical="center"/>
    </xf>
    <xf numFmtId="3" fontId="21" fillId="4" borderId="4" xfId="3" applyNumberFormat="1" applyFont="1" applyFill="1" applyBorder="1" applyAlignment="1">
      <alignment horizontal="right" vertical="center"/>
    </xf>
    <xf numFmtId="3" fontId="21" fillId="4" borderId="5" xfId="3" applyNumberFormat="1" applyFont="1" applyFill="1" applyBorder="1" applyAlignment="1">
      <alignment horizontal="right" vertical="center"/>
    </xf>
    <xf numFmtId="3" fontId="21" fillId="4" borderId="6" xfId="3" applyNumberFormat="1" applyFont="1" applyFill="1" applyBorder="1" applyAlignment="1">
      <alignment horizontal="right" vertical="center"/>
    </xf>
    <xf numFmtId="168" fontId="3" fillId="0" borderId="0" xfId="5" applyNumberFormat="1" applyFont="1"/>
    <xf numFmtId="10" fontId="3" fillId="0" borderId="0" xfId="5" applyNumberFormat="1" applyFont="1"/>
    <xf numFmtId="9" fontId="3" fillId="0" borderId="0" xfId="0" applyNumberFormat="1" applyFont="1"/>
    <xf numFmtId="9" fontId="3" fillId="0" borderId="0" xfId="5" applyFont="1"/>
    <xf numFmtId="1" fontId="3" fillId="0" borderId="0" xfId="5" applyNumberFormat="1" applyFont="1"/>
    <xf numFmtId="1" fontId="3" fillId="0" borderId="0" xfId="0" applyNumberFormat="1" applyFont="1"/>
    <xf numFmtId="0" fontId="3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27" xfId="0" applyFont="1" applyBorder="1"/>
    <xf numFmtId="0" fontId="3" fillId="0" borderId="24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8" fontId="3" fillId="0" borderId="0" xfId="5" applyNumberFormat="1" applyFont="1" applyFill="1"/>
    <xf numFmtId="168" fontId="3" fillId="0" borderId="0" xfId="5" applyNumberFormat="1" applyFont="1" applyFill="1" applyAlignment="1"/>
    <xf numFmtId="0" fontId="3" fillId="0" borderId="27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7" xfId="0" applyFont="1" applyFill="1" applyBorder="1"/>
    <xf numFmtId="0" fontId="3" fillId="0" borderId="0" xfId="0" applyFont="1" applyFill="1" applyBorder="1" applyAlignment="1">
      <alignment horizontal="right"/>
    </xf>
    <xf numFmtId="168" fontId="3" fillId="0" borderId="23" xfId="5" applyNumberFormat="1" applyFont="1" applyFill="1" applyBorder="1"/>
    <xf numFmtId="0" fontId="3" fillId="0" borderId="27" xfId="0" applyFont="1" applyFill="1" applyBorder="1" applyAlignment="1">
      <alignment horizontal="right"/>
    </xf>
    <xf numFmtId="168" fontId="3" fillId="0" borderId="27" xfId="5" applyNumberFormat="1" applyFont="1" applyFill="1" applyBorder="1"/>
    <xf numFmtId="0" fontId="1" fillId="0" borderId="0" xfId="0" applyFont="1"/>
    <xf numFmtId="0" fontId="17" fillId="0" borderId="19" xfId="0" applyFont="1" applyFill="1" applyBorder="1"/>
    <xf numFmtId="0" fontId="17" fillId="0" borderId="19" xfId="0" applyFont="1" applyFill="1" applyBorder="1" applyAlignment="1">
      <alignment horizontal="center"/>
    </xf>
    <xf numFmtId="0" fontId="20" fillId="0" borderId="19" xfId="0" applyFont="1" applyBorder="1"/>
    <xf numFmtId="1" fontId="20" fillId="0" borderId="19" xfId="0" applyNumberFormat="1" applyFont="1" applyBorder="1" applyAlignment="1">
      <alignment horizontal="center"/>
    </xf>
    <xf numFmtId="0" fontId="19" fillId="0" borderId="0" xfId="0" applyFont="1" applyAlignment="1"/>
    <xf numFmtId="1" fontId="19" fillId="0" borderId="0" xfId="0" applyNumberFormat="1" applyFont="1" applyAlignment="1">
      <alignment horizont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wrapText="1"/>
    </xf>
    <xf numFmtId="1" fontId="19" fillId="0" borderId="0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32" fillId="0" borderId="0" xfId="0" applyFont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0" fontId="20" fillId="0" borderId="21" xfId="0" applyFont="1" applyBorder="1"/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/>
    <xf numFmtId="0" fontId="19" fillId="0" borderId="29" xfId="0" applyFont="1" applyBorder="1" applyAlignment="1">
      <alignment vertical="center"/>
    </xf>
    <xf numFmtId="3" fontId="19" fillId="0" borderId="3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24" xfId="0" applyNumberFormat="1" applyFont="1" applyFill="1" applyBorder="1" applyAlignment="1">
      <alignment vertical="center"/>
    </xf>
    <xf numFmtId="3" fontId="19" fillId="0" borderId="3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0" fontId="19" fillId="0" borderId="29" xfId="0" applyFont="1" applyBorder="1" applyAlignment="1">
      <alignment horizontal="left" vertical="center" indent="2"/>
    </xf>
    <xf numFmtId="0" fontId="19" fillId="0" borderId="29" xfId="0" applyFont="1" applyBorder="1" applyAlignment="1">
      <alignment horizontal="left" vertical="center"/>
    </xf>
    <xf numFmtId="0" fontId="20" fillId="4" borderId="32" xfId="0" applyFont="1" applyFill="1" applyBorder="1" applyAlignment="1">
      <alignment vertical="center"/>
    </xf>
    <xf numFmtId="3" fontId="20" fillId="4" borderId="18" xfId="0" applyNumberFormat="1" applyFont="1" applyFill="1" applyBorder="1" applyAlignment="1">
      <alignment vertical="center"/>
    </xf>
    <xf numFmtId="3" fontId="20" fillId="4" borderId="19" xfId="0" applyNumberFormat="1" applyFont="1" applyFill="1" applyBorder="1" applyAlignment="1">
      <alignment vertical="center"/>
    </xf>
    <xf numFmtId="3" fontId="20" fillId="4" borderId="20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vertical="center"/>
    </xf>
    <xf numFmtId="20" fontId="19" fillId="2" borderId="0" xfId="0" applyNumberFormat="1" applyFont="1" applyFill="1"/>
    <xf numFmtId="0" fontId="31" fillId="0" borderId="27" xfId="4" applyFont="1" applyBorder="1" applyAlignment="1">
      <alignment vertical="center"/>
    </xf>
    <xf numFmtId="0" fontId="3" fillId="0" borderId="34" xfId="0" applyFont="1" applyBorder="1" applyAlignment="1">
      <alignment horizontal="center"/>
    </xf>
    <xf numFmtId="0" fontId="21" fillId="2" borderId="4" xfId="3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/>
    </xf>
    <xf numFmtId="0" fontId="21" fillId="2" borderId="3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21" fillId="0" borderId="4" xfId="3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</cellXfs>
  <cellStyles count="14">
    <cellStyle name="čárky 2" xfId="7"/>
    <cellStyle name="Čiarka 2" xfId="11"/>
    <cellStyle name="Normálna 2 4" xfId="4"/>
    <cellStyle name="Normálne" xfId="0" builtinId="0"/>
    <cellStyle name="Normálne 2" xfId="1"/>
    <cellStyle name="Normálne 2 2" xfId="8"/>
    <cellStyle name="Normálne 3" xfId="6"/>
    <cellStyle name="Normálne 4" xfId="12"/>
    <cellStyle name="Normálne 5" xfId="13"/>
    <cellStyle name="normální 2" xfId="3"/>
    <cellStyle name="Percentá" xfId="5" builtinId="5"/>
    <cellStyle name="Percentá 2" xfId="2"/>
    <cellStyle name="Percentá 2 2" xfId="10"/>
    <cellStyle name="Percentá 3" xfId="9"/>
  </cellStyles>
  <dxfs count="0"/>
  <tableStyles count="0" defaultTableStyle="TableStyleMedium2" defaultPivotStyle="PivotStyleLight16"/>
  <colors>
    <mruColors>
      <color rgb="FFD9D9D9"/>
      <color rgb="FF1F497D"/>
      <color rgb="FFD5EBF8"/>
      <color rgb="FF2C9ADC"/>
      <color rgb="FFA6A6A6"/>
      <color rgb="FFD6D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7.3787517396992491E-2"/>
          <c:w val="0.56340467747714662"/>
          <c:h val="0.82460466234544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DANE_FAKTORY!$B$4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DANE_FAKTORY!$L$3:$P$3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DANE_FAKTORY!$B$17:$F$17</c:f>
              <c:numCache>
                <c:formatCode>#,##0</c:formatCode>
                <c:ptCount val="5"/>
                <c:pt idx="0">
                  <c:v>140.90644901447251</c:v>
                </c:pt>
                <c:pt idx="1">
                  <c:v>252.65713851161658</c:v>
                </c:pt>
                <c:pt idx="2">
                  <c:v>247.14805292496564</c:v>
                </c:pt>
                <c:pt idx="3">
                  <c:v>259.55771434355063</c:v>
                </c:pt>
                <c:pt idx="4">
                  <c:v>258.83977414007398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880-4E96-971A-A6DEF052FD06}"/>
            </c:ext>
          </c:extLst>
        </c:ser>
        <c:ser>
          <c:idx val="5"/>
          <c:order val="1"/>
          <c:tx>
            <c:strRef>
              <c:f>DANE_FAKTORY!$L$4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DANE_FAKTORY!$L$3:$P$3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DANE_FAKTORY!$L$17:$P$17</c:f>
              <c:numCache>
                <c:formatCode>#,##0</c:formatCode>
                <c:ptCount val="5"/>
                <c:pt idx="0">
                  <c:v>0</c:v>
                </c:pt>
                <c:pt idx="1">
                  <c:v>200.23927428915107</c:v>
                </c:pt>
                <c:pt idx="2">
                  <c:v>4.6080604029941172</c:v>
                </c:pt>
                <c:pt idx="3">
                  <c:v>18.908060402994117</c:v>
                </c:pt>
                <c:pt idx="4">
                  <c:v>9.778060402994118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80-4E96-971A-A6DEF052FD06}"/>
            </c:ext>
          </c:extLst>
        </c:ser>
        <c:ser>
          <c:idx val="0"/>
          <c:order val="2"/>
          <c:tx>
            <c:strRef>
              <c:f>DANE_FAKTORY!$G$4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DANE_FAKTORY!$L$3:$P$3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DANE_FAKTORY!$G$17:$K$17</c:f>
              <c:numCache>
                <c:formatCode>#,##0</c:formatCode>
                <c:ptCount val="5"/>
                <c:pt idx="0">
                  <c:v>2.142353214311195E-12</c:v>
                </c:pt>
                <c:pt idx="1">
                  <c:v>82.864362331272801</c:v>
                </c:pt>
                <c:pt idx="2">
                  <c:v>207.64105203070363</c:v>
                </c:pt>
                <c:pt idx="3">
                  <c:v>315.59202719143707</c:v>
                </c:pt>
                <c:pt idx="4">
                  <c:v>362.36730080081611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80-4E96-971A-A6DEF052FD06}"/>
            </c:ext>
          </c:extLst>
        </c:ser>
        <c:ser>
          <c:idx val="8"/>
          <c:order val="3"/>
          <c:tx>
            <c:strRef>
              <c:f>DANE_FAKTORY!$Q$4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DANE_FAKTORY!$L$3:$P$3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DANE_FAKTORY!$Q$17:$U$17</c:f>
              <c:numCache>
                <c:formatCode>#,##0</c:formatCode>
                <c:ptCount val="5"/>
                <c:pt idx="0">
                  <c:v>-7.1005818244736583</c:v>
                </c:pt>
                <c:pt idx="1">
                  <c:v>24.468224867960377</c:v>
                </c:pt>
                <c:pt idx="2">
                  <c:v>33.929834641335788</c:v>
                </c:pt>
                <c:pt idx="3">
                  <c:v>31.081198062018281</c:v>
                </c:pt>
                <c:pt idx="4">
                  <c:v>22.822864656114604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880-4E96-971A-A6DEF052FD06}"/>
            </c:ext>
          </c:extLst>
        </c:ser>
        <c:ser>
          <c:idx val="3"/>
          <c:order val="4"/>
          <c:tx>
            <c:strRef>
              <c:f>DANE_FAKTORY!$V$4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cat>
            <c:numRef>
              <c:f>DANE_FAKTORY!$L$3:$P$3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DANE_FAKTORY!$V$17:$Z$17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411936"/>
        <c:axId val="751412328"/>
      </c:barChart>
      <c:lineChart>
        <c:grouping val="standard"/>
        <c:varyColors val="0"/>
        <c:ser>
          <c:idx val="2"/>
          <c:order val="5"/>
          <c:tx>
            <c:strRef>
              <c:f>DANE_FAKTORY!$AA$4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397260273972587E-2"/>
                  <c:y val="-0.135616452984192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050228310502283E-2"/>
                  <c:y val="-8.94838840992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138640204221049E-2"/>
                  <c:y val="-0.113577727707661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223744292237511E-2"/>
                  <c:y val="-4.52054843280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744292237442923E-2"/>
                  <c:y val="-7.932802063725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10-6880-4E96-971A-A6DEF052FD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DANE_FAKTORY!$B$3:$F$3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DANE_FAKTORY!$AA$17:$AE$17</c:f>
              <c:numCache>
                <c:formatCode>#,##0</c:formatCode>
                <c:ptCount val="5"/>
                <c:pt idx="0">
                  <c:v>133.80586719000101</c:v>
                </c:pt>
                <c:pt idx="1">
                  <c:v>560.22900000000084</c:v>
                </c:pt>
                <c:pt idx="2">
                  <c:v>493.32699999999926</c:v>
                </c:pt>
                <c:pt idx="3">
                  <c:v>625.1389999999999</c:v>
                </c:pt>
                <c:pt idx="4">
                  <c:v>653.80799999999897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411936"/>
        <c:axId val="751412328"/>
      </c:lineChart>
      <c:catAx>
        <c:axId val="7514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51412328"/>
        <c:crosses val="autoZero"/>
        <c:auto val="1"/>
        <c:lblAlgn val="ctr"/>
        <c:lblOffset val="100"/>
        <c:noMultiLvlLbl val="0"/>
      </c:catAx>
      <c:valAx>
        <c:axId val="7514123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75141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900707933258176E-2"/>
          <c:y val="4.4471257288457078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Graf_2!$A$4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Graf_2!$B$4:$F$4</c:f>
              <c:numCache>
                <c:formatCode>#,##0</c:formatCode>
                <c:ptCount val="5"/>
                <c:pt idx="0">
                  <c:v>0</c:v>
                </c:pt>
                <c:pt idx="1">
                  <c:v>100.66927859112407</c:v>
                </c:pt>
                <c:pt idx="2">
                  <c:v>210.83868062486022</c:v>
                </c:pt>
                <c:pt idx="3">
                  <c:v>315.15130434707737</c:v>
                </c:pt>
                <c:pt idx="4">
                  <c:v>355.68001541918738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28-4617-BF7E-8510EDA69EAA}"/>
            </c:ext>
          </c:extLst>
        </c:ser>
        <c:ser>
          <c:idx val="5"/>
          <c:order val="1"/>
          <c:tx>
            <c:strRef>
              <c:f>Graf_2!$A$5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Graf_2!$B$5:$F$5</c:f>
              <c:numCache>
                <c:formatCode>#,##0</c:formatCode>
                <c:ptCount val="5"/>
                <c:pt idx="0">
                  <c:v>0</c:v>
                </c:pt>
                <c:pt idx="1">
                  <c:v>-7.9782845904212545</c:v>
                </c:pt>
                <c:pt idx="2">
                  <c:v>-11.388692239782134</c:v>
                </c:pt>
                <c:pt idx="3">
                  <c:v>-19.444552631393954</c:v>
                </c:pt>
                <c:pt idx="4">
                  <c:v>-20.527298226185223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28-4617-BF7E-8510EDA69EAA}"/>
            </c:ext>
          </c:extLst>
        </c:ser>
        <c:ser>
          <c:idx val="1"/>
          <c:order val="2"/>
          <c:tx>
            <c:strRef>
              <c:f>Graf_2!$A$6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Graf_2!$B$6:$F$6</c:f>
              <c:numCache>
                <c:formatCode>#,##0</c:formatCode>
                <c:ptCount val="5"/>
                <c:pt idx="0">
                  <c:v>2.142353214311195E-12</c:v>
                </c:pt>
                <c:pt idx="1">
                  <c:v>-5.2663469579742923</c:v>
                </c:pt>
                <c:pt idx="2">
                  <c:v>11.490625429950565</c:v>
                </c:pt>
                <c:pt idx="3">
                  <c:v>23.515180327851517</c:v>
                </c:pt>
                <c:pt idx="4">
                  <c:v>31.616588635889133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28-4617-BF7E-8510EDA69EAA}"/>
            </c:ext>
          </c:extLst>
        </c:ser>
        <c:ser>
          <c:idx val="8"/>
          <c:order val="3"/>
          <c:tx>
            <c:strRef>
              <c:f>Graf_2!$A$7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</c:spPr>
          <c:invertIfNegative val="0"/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Graf_2!$B$7:$F$7</c:f>
              <c:numCache>
                <c:formatCode>#,##0</c:formatCode>
                <c:ptCount val="5"/>
                <c:pt idx="0">
                  <c:v>0</c:v>
                </c:pt>
                <c:pt idx="1">
                  <c:v>-4.5007251264317771</c:v>
                </c:pt>
                <c:pt idx="2">
                  <c:v>-4.1441804356164527</c:v>
                </c:pt>
                <c:pt idx="3">
                  <c:v>-4.0643841242299645</c:v>
                </c:pt>
                <c:pt idx="4">
                  <c:v>-4.5964658502230735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28-4617-BF7E-8510EDA69EAA}"/>
            </c:ext>
          </c:extLst>
        </c:ser>
        <c:ser>
          <c:idx val="3"/>
          <c:order val="4"/>
          <c:tx>
            <c:strRef>
              <c:f>Graf_2!$A$8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Graf_2!$B$8:$F$8</c:f>
              <c:numCache>
                <c:formatCode>#,##0</c:formatCode>
                <c:ptCount val="5"/>
                <c:pt idx="0">
                  <c:v>0</c:v>
                </c:pt>
                <c:pt idx="1">
                  <c:v>-0.117405530412082</c:v>
                </c:pt>
                <c:pt idx="2">
                  <c:v>-0.1248247303868435</c:v>
                </c:pt>
                <c:pt idx="3">
                  <c:v>-0.16245509927908153</c:v>
                </c:pt>
                <c:pt idx="4">
                  <c:v>-0.18478834761467575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28-4617-BF7E-8510EDA69EAA}"/>
            </c:ext>
          </c:extLst>
        </c:ser>
        <c:ser>
          <c:idx val="2"/>
          <c:order val="5"/>
          <c:tx>
            <c:strRef>
              <c:f>Graf_2!$A$9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Graf_2!$B$9:$F$9</c:f>
              <c:numCache>
                <c:formatCode>#,##0</c:formatCode>
                <c:ptCount val="5"/>
                <c:pt idx="0">
                  <c:v>0</c:v>
                </c:pt>
                <c:pt idx="1">
                  <c:v>5.7845945388143923E-2</c:v>
                </c:pt>
                <c:pt idx="2">
                  <c:v>0.9694433816783028</c:v>
                </c:pt>
                <c:pt idx="3">
                  <c:v>0.59693437141114247</c:v>
                </c:pt>
                <c:pt idx="4">
                  <c:v>0.37924916976254403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5820840"/>
        <c:axId val="695821232"/>
      </c:barChart>
      <c:lineChart>
        <c:grouping val="standard"/>
        <c:varyColors val="0"/>
        <c:ser>
          <c:idx val="4"/>
          <c:order val="6"/>
          <c:tx>
            <c:strRef>
              <c:f>Graf_2!$A$10</c:f>
              <c:strCache>
                <c:ptCount val="1"/>
                <c:pt idx="0">
                  <c:v>Vplyv zmeny makroekonomických údajov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249751257090461E-2"/>
                  <c:y val="-0.129167761155870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21117099147022E-2"/>
                  <c:y val="-0.12916776115587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44297082006374E-2"/>
                  <c:y val="-0.1184243392345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83401027909785E-2"/>
                  <c:y val="-0.121984641361235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E28-4617-BF7E-8510EDA69EAA}"/>
                </c:ext>
                <c:ext xmlns:c15="http://schemas.microsoft.com/office/drawing/2012/chart" uri="{CE6537A1-D6FC-4f65-9D91-7224C49458BB}">
                  <c15:layout>
                    <c:manualLayout>
                      <c:w val="3.4824146670049648E-2"/>
                      <c:h val="5.1535513453036114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2.5374911750432522E-2"/>
                  <c:y val="-6.1459505207712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Graf_2!$B$3:$F$3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Graf_2!$B$10:$F$10</c:f>
              <c:numCache>
                <c:formatCode>#,##0</c:formatCode>
                <c:ptCount val="5"/>
                <c:pt idx="0">
                  <c:v>2.142353214311195E-12</c:v>
                </c:pt>
                <c:pt idx="1">
                  <c:v>82.864362331272801</c:v>
                </c:pt>
                <c:pt idx="2">
                  <c:v>207.64105203070366</c:v>
                </c:pt>
                <c:pt idx="3">
                  <c:v>315.59202719143701</c:v>
                </c:pt>
                <c:pt idx="4">
                  <c:v>362.36730080081605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820840"/>
        <c:axId val="695821232"/>
      </c:lineChart>
      <c:catAx>
        <c:axId val="69582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95821232"/>
        <c:crosses val="autoZero"/>
        <c:auto val="1"/>
        <c:lblAlgn val="ctr"/>
        <c:lblOffset val="100"/>
        <c:noMultiLvlLbl val="0"/>
      </c:catAx>
      <c:valAx>
        <c:axId val="6958212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695820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Graf_3!$A$4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Graf_3!$B$4:$F$4</c:f>
              <c:numCache>
                <c:formatCode>#,##0</c:formatCode>
                <c:ptCount val="5"/>
                <c:pt idx="0">
                  <c:v>0</c:v>
                </c:pt>
                <c:pt idx="1">
                  <c:v>10.196392921011586</c:v>
                </c:pt>
                <c:pt idx="2">
                  <c:v>4.554854265388677</c:v>
                </c:pt>
                <c:pt idx="3">
                  <c:v>16.807514948492269</c:v>
                </c:pt>
                <c:pt idx="4">
                  <c:v>11.937341964443185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4-4290-8E67-7BD3ADA128E1}"/>
            </c:ext>
          </c:extLst>
        </c:ser>
        <c:ser>
          <c:idx val="5"/>
          <c:order val="1"/>
          <c:tx>
            <c:strRef>
              <c:f>Graf_3!$A$5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D5EBF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Graf_3!$B$5:$F$5</c:f>
              <c:numCache>
                <c:formatCode>#,##0</c:formatCode>
                <c:ptCount val="5"/>
                <c:pt idx="0">
                  <c:v>140.90634413447358</c:v>
                </c:pt>
                <c:pt idx="1">
                  <c:v>166.4663882103259</c:v>
                </c:pt>
                <c:pt idx="2">
                  <c:v>162.70295887647478</c:v>
                </c:pt>
                <c:pt idx="3">
                  <c:v>153.91545075209399</c:v>
                </c:pt>
                <c:pt idx="4">
                  <c:v>153.67317630452581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D4-4290-8E67-7BD3ADA128E1}"/>
            </c:ext>
          </c:extLst>
        </c:ser>
        <c:ser>
          <c:idx val="1"/>
          <c:order val="2"/>
          <c:tx>
            <c:strRef>
              <c:f>Graf_3!$A$6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D4-4290-8E67-7BD3ADA128E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Graf_3!$B$6:$F$6</c:f>
              <c:numCache>
                <c:formatCode>#,##0</c:formatCode>
                <c:ptCount val="5"/>
                <c:pt idx="0">
                  <c:v>-1.0985560208683728E-12</c:v>
                </c:pt>
                <c:pt idx="1">
                  <c:v>69.496072668823359</c:v>
                </c:pt>
                <c:pt idx="2">
                  <c:v>73.414314167055394</c:v>
                </c:pt>
                <c:pt idx="3">
                  <c:v>77.248759269155357</c:v>
                </c:pt>
                <c:pt idx="4">
                  <c:v>81.097350961115225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D4-4290-8E67-7BD3ADA128E1}"/>
            </c:ext>
          </c:extLst>
        </c:ser>
        <c:ser>
          <c:idx val="8"/>
          <c:order val="3"/>
          <c:tx>
            <c:strRef>
              <c:f>Graf_3!$A$7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Graf_3!$B$7:$F$7</c:f>
              <c:numCache>
                <c:formatCode>#,##0</c:formatCode>
                <c:ptCount val="5"/>
                <c:pt idx="0">
                  <c:v>0</c:v>
                </c:pt>
                <c:pt idx="1">
                  <c:v>7.2147251264318832</c:v>
                </c:pt>
                <c:pt idx="2">
                  <c:v>7.056180435616505</c:v>
                </c:pt>
                <c:pt idx="3">
                  <c:v>12.070384124229989</c:v>
                </c:pt>
                <c:pt idx="4">
                  <c:v>12.485465850223072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D4-4290-8E67-7BD3ADA128E1}"/>
            </c:ext>
          </c:extLst>
        </c:ser>
        <c:ser>
          <c:idx val="3"/>
          <c:order val="4"/>
          <c:tx>
            <c:strRef>
              <c:f>Graf_3!$A$8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Graf_3!$B$8:$F$8</c:f>
              <c:numCache>
                <c:formatCode>#,##0</c:formatCode>
                <c:ptCount val="5"/>
                <c:pt idx="0">
                  <c:v>0</c:v>
                </c:pt>
                <c:pt idx="1">
                  <c:v>-0.43159446958791936</c:v>
                </c:pt>
                <c:pt idx="2">
                  <c:v>-0.43517526961315689</c:v>
                </c:pt>
                <c:pt idx="3">
                  <c:v>-0.40954490072091748</c:v>
                </c:pt>
                <c:pt idx="4">
                  <c:v>-0.39821165238532519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D4-4290-8E67-7BD3ADA128E1}"/>
            </c:ext>
          </c:extLst>
        </c:ser>
        <c:ser>
          <c:idx val="2"/>
          <c:order val="5"/>
          <c:tx>
            <c:strRef>
              <c:f>Graf_3!$A$9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Graf_3!$B$9:$F$9</c:f>
              <c:numCache>
                <c:formatCode>#,##0</c:formatCode>
                <c:ptCount val="5"/>
                <c:pt idx="0">
                  <c:v>1.0488000004966206E-4</c:v>
                </c:pt>
                <c:pt idx="1">
                  <c:v>-0.28484594538815294</c:v>
                </c:pt>
                <c:pt idx="2">
                  <c:v>-0.14467954995651783</c:v>
                </c:pt>
                <c:pt idx="3">
                  <c:v>-7.4449849700010007E-2</c:v>
                </c:pt>
                <c:pt idx="4">
                  <c:v>4.4750712152112952E-2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5822016"/>
        <c:axId val="630088624"/>
      </c:barChart>
      <c:lineChart>
        <c:grouping val="standard"/>
        <c:varyColors val="0"/>
        <c:ser>
          <c:idx val="4"/>
          <c:order val="6"/>
          <c:tx>
            <c:strRef>
              <c:f>Graf_3!$A$10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Graf_3!$B$3:$F$3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Graf_3!$B$10:$F$10</c:f>
              <c:numCache>
                <c:formatCode>#,##0</c:formatCode>
                <c:ptCount val="5"/>
                <c:pt idx="0">
                  <c:v>140.90644901447251</c:v>
                </c:pt>
                <c:pt idx="1">
                  <c:v>252.65713851161667</c:v>
                </c:pt>
                <c:pt idx="2">
                  <c:v>247.14845292496568</c:v>
                </c:pt>
                <c:pt idx="3">
                  <c:v>259.5581143435507</c:v>
                </c:pt>
                <c:pt idx="4">
                  <c:v>258.83987414007407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822016"/>
        <c:axId val="630088624"/>
      </c:lineChart>
      <c:catAx>
        <c:axId val="6958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30088624"/>
        <c:crosses val="autoZero"/>
        <c:auto val="1"/>
        <c:lblAlgn val="ctr"/>
        <c:lblOffset val="100"/>
        <c:noMultiLvlLbl val="0"/>
      </c:catAx>
      <c:valAx>
        <c:axId val="630088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69582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886161101795866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Graf_4!$B$3</c:f>
              <c:strCache>
                <c:ptCount val="1"/>
                <c:pt idx="0">
                  <c:v>EDS sept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3.9707412483661629E-2"/>
                  <c:y val="-0.1824561403508772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baseline="0"/>
                      <a:t>EDS september; </a:t>
                    </a:r>
                    <a:fld id="{8ED94AD1-F762-4D99-915E-D4C0DDE76779}" type="VALUE">
                      <a:rPr lang="en-US" baseline="0"/>
                      <a:pPr>
                        <a:defRPr/>
                      </a:pPr>
                      <a:t>[HODNOTA]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1"/>
              </c:ext>
            </c:extLst>
          </c:dLbls>
          <c:cat>
            <c:strRef>
              <c:f>Graf_4!$A$4:$A$45</c:f>
              <c:strCache>
                <c:ptCount val="42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  <c:pt idx="39">
                  <c:v>4 Q 2017</c:v>
                </c:pt>
                <c:pt idx="40">
                  <c:v>1 Q 2018</c:v>
                </c:pt>
                <c:pt idx="41">
                  <c:v>2 Q 2018</c:v>
                </c:pt>
              </c:strCache>
            </c:strRef>
          </c:cat>
          <c:val>
            <c:numRef>
              <c:f>Graf_4!$B$4:$B$45</c:f>
              <c:numCache>
                <c:formatCode>0.0%</c:formatCode>
                <c:ptCount val="42"/>
                <c:pt idx="0">
                  <c:v>0.14682864908100199</c:v>
                </c:pt>
                <c:pt idx="1">
                  <c:v>0.14399097460455795</c:v>
                </c:pt>
                <c:pt idx="2">
                  <c:v>0.14648425592433503</c:v>
                </c:pt>
                <c:pt idx="3">
                  <c:v>0.14672595023399207</c:v>
                </c:pt>
                <c:pt idx="4">
                  <c:v>0.134502155711136</c:v>
                </c:pt>
                <c:pt idx="5">
                  <c:v>0.1325389182860312</c:v>
                </c:pt>
                <c:pt idx="6">
                  <c:v>0.13489737419383152</c:v>
                </c:pt>
                <c:pt idx="7">
                  <c:v>0.13845853435525049</c:v>
                </c:pt>
                <c:pt idx="8">
                  <c:v>0.13331167153665507</c:v>
                </c:pt>
                <c:pt idx="9">
                  <c:v>0.13508104041276589</c:v>
                </c:pt>
                <c:pt idx="10">
                  <c:v>0.13491725296750748</c:v>
                </c:pt>
                <c:pt idx="11">
                  <c:v>0.13038257442437812</c:v>
                </c:pt>
                <c:pt idx="12">
                  <c:v>0.13234920741895598</c:v>
                </c:pt>
                <c:pt idx="13">
                  <c:v>0.12640896325684367</c:v>
                </c:pt>
                <c:pt idx="14">
                  <c:v>0.12887279744228791</c:v>
                </c:pt>
                <c:pt idx="15">
                  <c:v>0.12713488851492094</c:v>
                </c:pt>
                <c:pt idx="16">
                  <c:v>0.12707691398875728</c:v>
                </c:pt>
                <c:pt idx="17">
                  <c:v>0.11933123187960469</c:v>
                </c:pt>
                <c:pt idx="18">
                  <c:v>0.11913744565109755</c:v>
                </c:pt>
                <c:pt idx="19">
                  <c:v>0.12289097774193794</c:v>
                </c:pt>
                <c:pt idx="20">
                  <c:v>0.12407851680641001</c:v>
                </c:pt>
                <c:pt idx="21">
                  <c:v>0.12852137287991025</c:v>
                </c:pt>
                <c:pt idx="22">
                  <c:v>0.12882387954892588</c:v>
                </c:pt>
                <c:pt idx="23">
                  <c:v>0.13043442165249736</c:v>
                </c:pt>
                <c:pt idx="24">
                  <c:v>0.13972211591766862</c:v>
                </c:pt>
                <c:pt idx="25">
                  <c:v>0.13921173477554813</c:v>
                </c:pt>
                <c:pt idx="26">
                  <c:v>0.13864953724591797</c:v>
                </c:pt>
                <c:pt idx="27">
                  <c:v>0.14297695062480131</c:v>
                </c:pt>
                <c:pt idx="28">
                  <c:v>0.14294188974770608</c:v>
                </c:pt>
                <c:pt idx="29">
                  <c:v>0.14224471256333834</c:v>
                </c:pt>
                <c:pt idx="30">
                  <c:v>0.14332346898991008</c:v>
                </c:pt>
                <c:pt idx="31">
                  <c:v>0.13855460387251456</c:v>
                </c:pt>
                <c:pt idx="32">
                  <c:v>0.14465308001670127</c:v>
                </c:pt>
                <c:pt idx="33">
                  <c:v>0.14871197710574111</c:v>
                </c:pt>
                <c:pt idx="34">
                  <c:v>0.1477957236581591</c:v>
                </c:pt>
                <c:pt idx="35">
                  <c:v>0.15029896163104722</c:v>
                </c:pt>
                <c:pt idx="36">
                  <c:v>0.15099693868324329</c:v>
                </c:pt>
                <c:pt idx="37">
                  <c:v>0.15065306798085065</c:v>
                </c:pt>
                <c:pt idx="38">
                  <c:v>0.15281075631252461</c:v>
                </c:pt>
                <c:pt idx="39">
                  <c:v>0.15632374698042129</c:v>
                </c:pt>
                <c:pt idx="40">
                  <c:v>0.15202263710647682</c:v>
                </c:pt>
                <c:pt idx="41" formatCode="0.00%">
                  <c:v>0.15419602741632371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6B-426B-B3B9-BF36F4D0B935}"/>
            </c:ext>
          </c:extLst>
        </c:ser>
        <c:ser>
          <c:idx val="5"/>
          <c:order val="1"/>
          <c:tx>
            <c:strRef>
              <c:f>Graf_4!$C$3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Graf_4!$A$4:$A$45</c:f>
              <c:strCache>
                <c:ptCount val="42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  <c:pt idx="39">
                  <c:v>4 Q 2017</c:v>
                </c:pt>
                <c:pt idx="40">
                  <c:v>1 Q 2018</c:v>
                </c:pt>
                <c:pt idx="41">
                  <c:v>2 Q 2018</c:v>
                </c:pt>
              </c:strCache>
            </c:strRef>
          </c:cat>
          <c:val>
            <c:numRef>
              <c:f>Graf_4!$C$4:$C$45</c:f>
              <c:numCache>
                <c:formatCode>0.0%</c:formatCode>
                <c:ptCount val="42"/>
                <c:pt idx="0">
                  <c:v>0.13921161304743135</c:v>
                </c:pt>
                <c:pt idx="1">
                  <c:v>0.13789614489368066</c:v>
                </c:pt>
                <c:pt idx="2">
                  <c:v>0.13658067673992993</c:v>
                </c:pt>
                <c:pt idx="3">
                  <c:v>0.13526520858617924</c:v>
                </c:pt>
                <c:pt idx="4">
                  <c:v>0.13394974043242852</c:v>
                </c:pt>
                <c:pt idx="5">
                  <c:v>0.13263427227867783</c:v>
                </c:pt>
                <c:pt idx="6">
                  <c:v>0.13131880412492711</c:v>
                </c:pt>
                <c:pt idx="7">
                  <c:v>0.13000333597117641</c:v>
                </c:pt>
                <c:pt idx="8">
                  <c:v>0.12868786781742569</c:v>
                </c:pt>
                <c:pt idx="9">
                  <c:v>0.127372399663675</c:v>
                </c:pt>
                <c:pt idx="10">
                  <c:v>0.12605693150992428</c:v>
                </c:pt>
                <c:pt idx="11">
                  <c:v>0.12474146335617357</c:v>
                </c:pt>
                <c:pt idx="12">
                  <c:v>0.12342599520242285</c:v>
                </c:pt>
                <c:pt idx="13">
                  <c:v>0.12211052704867215</c:v>
                </c:pt>
                <c:pt idx="14">
                  <c:v>0.12079505889492143</c:v>
                </c:pt>
                <c:pt idx="15">
                  <c:v>0.11947959074117075</c:v>
                </c:pt>
                <c:pt idx="16">
                  <c:v>0.11816412258742001</c:v>
                </c:pt>
                <c:pt idx="17">
                  <c:v>0.11684865443366931</c:v>
                </c:pt>
                <c:pt idx="18">
                  <c:v>0.11837999929369597</c:v>
                </c:pt>
                <c:pt idx="19">
                  <c:v>0.11981425037820231</c:v>
                </c:pt>
                <c:pt idx="20">
                  <c:v>0.12124850146270873</c:v>
                </c:pt>
                <c:pt idx="21">
                  <c:v>0.12268275254721511</c:v>
                </c:pt>
                <c:pt idx="22">
                  <c:v>0.12411700363172146</c:v>
                </c:pt>
                <c:pt idx="23">
                  <c:v>0.12555125471622786</c:v>
                </c:pt>
                <c:pt idx="24">
                  <c:v>0.12698550580073423</c:v>
                </c:pt>
                <c:pt idx="25">
                  <c:v>0.12841975688524063</c:v>
                </c:pt>
                <c:pt idx="26">
                  <c:v>0.129854007969747</c:v>
                </c:pt>
                <c:pt idx="27">
                  <c:v>0.13128825905425337</c:v>
                </c:pt>
                <c:pt idx="28">
                  <c:v>0.13272251013875974</c:v>
                </c:pt>
                <c:pt idx="29">
                  <c:v>0.13415676122326611</c:v>
                </c:pt>
                <c:pt idx="30">
                  <c:v>0.13559101230777248</c:v>
                </c:pt>
                <c:pt idx="31">
                  <c:v>0.13702526339227888</c:v>
                </c:pt>
                <c:pt idx="32">
                  <c:v>0.13845951447678526</c:v>
                </c:pt>
                <c:pt idx="33">
                  <c:v>0.13989376556129163</c:v>
                </c:pt>
                <c:pt idx="34">
                  <c:v>0.141328016645798</c:v>
                </c:pt>
                <c:pt idx="35">
                  <c:v>0.14276226773030437</c:v>
                </c:pt>
                <c:pt idx="36">
                  <c:v>0.14419651881481077</c:v>
                </c:pt>
                <c:pt idx="37">
                  <c:v>0.14563076989931714</c:v>
                </c:pt>
                <c:pt idx="38">
                  <c:v>0.14706502098382351</c:v>
                </c:pt>
                <c:pt idx="39">
                  <c:v>0.14849927206832989</c:v>
                </c:pt>
                <c:pt idx="40">
                  <c:v>0.14993352315283626</c:v>
                </c:pt>
                <c:pt idx="41">
                  <c:v>0.15136777423734266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6B-426B-B3B9-BF36F4D0B935}"/>
            </c:ext>
          </c:extLst>
        </c:ser>
        <c:ser>
          <c:idx val="0"/>
          <c:order val="2"/>
          <c:tx>
            <c:strRef>
              <c:f>Graf_4!$D$3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76B-426B-B3B9-BF36F4D0B935}"/>
              </c:ext>
            </c:extLst>
          </c:dPt>
          <c:cat>
            <c:strRef>
              <c:f>Graf_4!$A$4:$A$45</c:f>
              <c:strCache>
                <c:ptCount val="42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  <c:pt idx="39">
                  <c:v>4 Q 2017</c:v>
                </c:pt>
                <c:pt idx="40">
                  <c:v>1 Q 2018</c:v>
                </c:pt>
                <c:pt idx="41">
                  <c:v>2 Q 2018</c:v>
                </c:pt>
              </c:strCache>
            </c:strRef>
          </c:cat>
          <c:val>
            <c:numRef>
              <c:f>Graf_4!$D$4:$D$45</c:f>
              <c:numCache>
                <c:formatCode>0.0%</c:formatCode>
                <c:ptCount val="42"/>
                <c:pt idx="0">
                  <c:v>0.15196171825886551</c:v>
                </c:pt>
                <c:pt idx="1">
                  <c:v>0.15064625010511482</c:v>
                </c:pt>
                <c:pt idx="2">
                  <c:v>0.14933078195136409</c:v>
                </c:pt>
                <c:pt idx="3">
                  <c:v>0.1480153137976134</c:v>
                </c:pt>
                <c:pt idx="4">
                  <c:v>0.14669984564386268</c:v>
                </c:pt>
                <c:pt idx="5">
                  <c:v>0.14538437749011199</c:v>
                </c:pt>
                <c:pt idx="6">
                  <c:v>0.14406890933636127</c:v>
                </c:pt>
                <c:pt idx="7">
                  <c:v>0.14275344118261057</c:v>
                </c:pt>
                <c:pt idx="8">
                  <c:v>0.14143797302885985</c:v>
                </c:pt>
                <c:pt idx="9">
                  <c:v>0.14012250487510916</c:v>
                </c:pt>
                <c:pt idx="10">
                  <c:v>0.13880703672135844</c:v>
                </c:pt>
                <c:pt idx="11">
                  <c:v>0.13749156856760775</c:v>
                </c:pt>
                <c:pt idx="12">
                  <c:v>0.13617610041385703</c:v>
                </c:pt>
                <c:pt idx="13">
                  <c:v>0.13486063226010631</c:v>
                </c:pt>
                <c:pt idx="14">
                  <c:v>0.13354516410635561</c:v>
                </c:pt>
                <c:pt idx="15">
                  <c:v>0.13222969595260492</c:v>
                </c:pt>
                <c:pt idx="16">
                  <c:v>0.1309142277988542</c:v>
                </c:pt>
                <c:pt idx="17">
                  <c:v>0.12959875964510351</c:v>
                </c:pt>
                <c:pt idx="18">
                  <c:v>0.13113010450513013</c:v>
                </c:pt>
                <c:pt idx="19">
                  <c:v>0.1325643555896365</c:v>
                </c:pt>
                <c:pt idx="20">
                  <c:v>0.1339986066741429</c:v>
                </c:pt>
                <c:pt idx="21">
                  <c:v>0.13543285775864927</c:v>
                </c:pt>
                <c:pt idx="22">
                  <c:v>0.13686710884315564</c:v>
                </c:pt>
                <c:pt idx="23">
                  <c:v>0.13830135992766202</c:v>
                </c:pt>
                <c:pt idx="24">
                  <c:v>0.13973561101216839</c:v>
                </c:pt>
                <c:pt idx="25">
                  <c:v>0.14116986209667479</c:v>
                </c:pt>
                <c:pt idx="26">
                  <c:v>0.14260411318118116</c:v>
                </c:pt>
                <c:pt idx="27">
                  <c:v>0.14403836426568753</c:v>
                </c:pt>
                <c:pt idx="28">
                  <c:v>0.1454726153501939</c:v>
                </c:pt>
                <c:pt idx="29">
                  <c:v>0.14690686643470027</c:v>
                </c:pt>
                <c:pt idx="30">
                  <c:v>0.14834111751920664</c:v>
                </c:pt>
                <c:pt idx="31">
                  <c:v>0.14977536860371304</c:v>
                </c:pt>
                <c:pt idx="32">
                  <c:v>0.15120961968821942</c:v>
                </c:pt>
                <c:pt idx="33">
                  <c:v>0.15264387077272579</c:v>
                </c:pt>
                <c:pt idx="34">
                  <c:v>0.15407812185723216</c:v>
                </c:pt>
                <c:pt idx="35">
                  <c:v>0.15551237294173853</c:v>
                </c:pt>
                <c:pt idx="36">
                  <c:v>0.15694662402624493</c:v>
                </c:pt>
                <c:pt idx="37">
                  <c:v>0.1583808751107513</c:v>
                </c:pt>
                <c:pt idx="38">
                  <c:v>0.15981512619525767</c:v>
                </c:pt>
                <c:pt idx="39">
                  <c:v>0.16124937727976404</c:v>
                </c:pt>
                <c:pt idx="40">
                  <c:v>0.16268362836427042</c:v>
                </c:pt>
                <c:pt idx="41">
                  <c:v>0.16411787944877682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6B-426B-B3B9-BF36F4D0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292680"/>
        <c:axId val="750293072"/>
      </c:lineChart>
      <c:scatterChart>
        <c:scatterStyle val="lineMarker"/>
        <c:varyColors val="0"/>
        <c:ser>
          <c:idx val="1"/>
          <c:order val="3"/>
          <c:spPr>
            <a:ln w="28575">
              <a:noFill/>
            </a:ln>
          </c:spPr>
          <c:dPt>
            <c:idx val="40"/>
            <c:marker>
              <c:symbol val="circle"/>
              <c:size val="7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spPr>
              <a:ln w="28575">
                <a:solidFill>
                  <a:sysClr val="windowText" lastClr="000000"/>
                </a:solidFill>
              </a:ln>
            </c:spPr>
          </c:dPt>
          <c:dLbls>
            <c:dLbl>
              <c:idx val="40"/>
              <c:layout>
                <c:manualLayout>
                  <c:x val="-2.359882005899705E-3"/>
                  <c:y val="0.235087719298245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EDS júnr. </a:t>
                    </a:r>
                    <a:fld id="{C404C3F1-4141-4F75-9919-1C69B44F15F5}" type="YVALUE">
                      <a:rPr lang="en-US"/>
                      <a:pPr/>
                      <a:t>[HODNOTA Y]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Graf_4!$E$4:$E$44</c:f>
              <c:numCache>
                <c:formatCode>General</c:formatCode>
                <c:ptCount val="41"/>
                <c:pt idx="40" formatCode="0.00%">
                  <c:v>0.15140000000000001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292680"/>
        <c:axId val="750293072"/>
      </c:scatterChart>
      <c:catAx>
        <c:axId val="750292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50293072"/>
        <c:crosses val="autoZero"/>
        <c:auto val="1"/>
        <c:lblAlgn val="ctr"/>
        <c:lblOffset val="100"/>
        <c:noMultiLvlLbl val="0"/>
      </c:catAx>
      <c:valAx>
        <c:axId val="750293072"/>
        <c:scaling>
          <c:orientation val="minMax"/>
          <c:max val="0.16500000000000004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50292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2825896762904"/>
          <c:y val="5.0925925925925923E-2"/>
          <c:w val="0.86601618547681536"/>
          <c:h val="0.80521580635753864"/>
        </c:manualLayout>
      </c:layout>
      <c:lineChart>
        <c:grouping val="standard"/>
        <c:varyColors val="0"/>
        <c:ser>
          <c:idx val="0"/>
          <c:order val="0"/>
          <c:tx>
            <c:strRef>
              <c:f>Graf_A!$A$4</c:f>
              <c:strCache>
                <c:ptCount val="1"/>
                <c:pt idx="0">
                  <c:v>mzdová báza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2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Graf_A!$B$3:$K$3</c:f>
              <c:strCache>
                <c:ptCount val="10"/>
                <c:pt idx="0">
                  <c:v>16_Q1</c:v>
                </c:pt>
                <c:pt idx="1">
                  <c:v>16_Q2</c:v>
                </c:pt>
                <c:pt idx="2">
                  <c:v>16_Q3</c:v>
                </c:pt>
                <c:pt idx="3">
                  <c:v>16_Q4</c:v>
                </c:pt>
                <c:pt idx="4">
                  <c:v>17_Q1</c:v>
                </c:pt>
                <c:pt idx="5">
                  <c:v>17_Q2</c:v>
                </c:pt>
                <c:pt idx="6">
                  <c:v>17_Q3</c:v>
                </c:pt>
                <c:pt idx="7">
                  <c:v>17_Q4</c:v>
                </c:pt>
                <c:pt idx="8">
                  <c:v>18_Q1</c:v>
                </c:pt>
                <c:pt idx="9">
                  <c:v>18_Q2</c:v>
                </c:pt>
              </c:strCache>
            </c:strRef>
          </c:cat>
          <c:val>
            <c:numRef>
              <c:f>Graf_A!$B$4:$K$4</c:f>
              <c:numCache>
                <c:formatCode>0.0%</c:formatCode>
                <c:ptCount val="10"/>
                <c:pt idx="0">
                  <c:v>5.6985167390634528E-2</c:v>
                </c:pt>
                <c:pt idx="1">
                  <c:v>5.155337125306203E-2</c:v>
                </c:pt>
                <c:pt idx="2">
                  <c:v>5.7841551762325416E-2</c:v>
                </c:pt>
                <c:pt idx="3">
                  <c:v>6.3888395603726833E-2</c:v>
                </c:pt>
                <c:pt idx="4">
                  <c:v>5.2757102565477165E-2</c:v>
                </c:pt>
                <c:pt idx="5">
                  <c:v>6.5228624320599726E-2</c:v>
                </c:pt>
                <c:pt idx="6">
                  <c:v>7.2565357425336874E-2</c:v>
                </c:pt>
                <c:pt idx="7">
                  <c:v>7.1168477502560279E-2</c:v>
                </c:pt>
                <c:pt idx="8">
                  <c:v>8.651733968948494E-2</c:v>
                </c:pt>
                <c:pt idx="9">
                  <c:v>8.6446977489918364E-2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Graf_A!$A$5</c:f>
              <c:strCache>
                <c:ptCount val="1"/>
                <c:pt idx="0">
                  <c:v>výnos dane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2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Graf_A!$B$3:$K$3</c:f>
              <c:strCache>
                <c:ptCount val="10"/>
                <c:pt idx="0">
                  <c:v>16_Q1</c:v>
                </c:pt>
                <c:pt idx="1">
                  <c:v>16_Q2</c:v>
                </c:pt>
                <c:pt idx="2">
                  <c:v>16_Q3</c:v>
                </c:pt>
                <c:pt idx="3">
                  <c:v>16_Q4</c:v>
                </c:pt>
                <c:pt idx="4">
                  <c:v>17_Q1</c:v>
                </c:pt>
                <c:pt idx="5">
                  <c:v>17_Q2</c:v>
                </c:pt>
                <c:pt idx="6">
                  <c:v>17_Q3</c:v>
                </c:pt>
                <c:pt idx="7">
                  <c:v>17_Q4</c:v>
                </c:pt>
                <c:pt idx="8">
                  <c:v>18_Q1</c:v>
                </c:pt>
                <c:pt idx="9">
                  <c:v>18_Q2</c:v>
                </c:pt>
              </c:strCache>
            </c:strRef>
          </c:cat>
          <c:val>
            <c:numRef>
              <c:f>Graf_A!$B$5:$K$5</c:f>
              <c:numCache>
                <c:formatCode>0.0%</c:formatCode>
                <c:ptCount val="10"/>
                <c:pt idx="0">
                  <c:v>0.14028331864778187</c:v>
                </c:pt>
                <c:pt idx="1">
                  <c:v>8.9000662655584373E-2</c:v>
                </c:pt>
                <c:pt idx="2">
                  <c:v>0.10322659853932525</c:v>
                </c:pt>
                <c:pt idx="3">
                  <c:v>9.6128291730032567E-2</c:v>
                </c:pt>
                <c:pt idx="4">
                  <c:v>6.5658171832722934E-2</c:v>
                </c:pt>
                <c:pt idx="5">
                  <c:v>0.10309396933818737</c:v>
                </c:pt>
                <c:pt idx="6">
                  <c:v>0.10176188128195385</c:v>
                </c:pt>
                <c:pt idx="7">
                  <c:v>7.6157467448536353E-2</c:v>
                </c:pt>
                <c:pt idx="8">
                  <c:v>0.15234830618645923</c:v>
                </c:pt>
                <c:pt idx="9">
                  <c:v>0.14267103441114681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293856"/>
        <c:axId val="750294248"/>
      </c:lineChart>
      <c:catAx>
        <c:axId val="7502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50294248"/>
        <c:crosses val="autoZero"/>
        <c:auto val="1"/>
        <c:lblAlgn val="ctr"/>
        <c:lblOffset val="100"/>
        <c:noMultiLvlLbl val="0"/>
      </c:catAx>
      <c:valAx>
        <c:axId val="75029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5029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970255892974119"/>
          <c:y val="0.75346397843767288"/>
          <c:w val="0.2691173457539448"/>
          <c:h val="0.102910207972882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2"/>
          <c:tx>
            <c:strRef>
              <c:f>Graf_B!$F$3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Graf_B!$A$4:$A$403</c:f>
              <c:numCache>
                <c:formatCode>0%</c:formatCode>
                <c:ptCount val="4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  <c:pt idx="345">
                  <c:v>3.4599999999999702</c:v>
                </c:pt>
                <c:pt idx="346">
                  <c:v>3.46999999999997</c:v>
                </c:pt>
                <c:pt idx="347">
                  <c:v>3.4799999999999698</c:v>
                </c:pt>
                <c:pt idx="348">
                  <c:v>3.4899999999999696</c:v>
                </c:pt>
                <c:pt idx="349">
                  <c:v>3.4999999999999694</c:v>
                </c:pt>
                <c:pt idx="350">
                  <c:v>3.5099999999999691</c:v>
                </c:pt>
                <c:pt idx="351">
                  <c:v>3.5199999999999689</c:v>
                </c:pt>
                <c:pt idx="352">
                  <c:v>3.5299999999999687</c:v>
                </c:pt>
                <c:pt idx="353">
                  <c:v>3.5399999999999685</c:v>
                </c:pt>
                <c:pt idx="354">
                  <c:v>3.5499999999999683</c:v>
                </c:pt>
                <c:pt idx="355">
                  <c:v>3.5599999999999681</c:v>
                </c:pt>
                <c:pt idx="356">
                  <c:v>3.5699999999999679</c:v>
                </c:pt>
                <c:pt idx="357">
                  <c:v>3.5799999999999677</c:v>
                </c:pt>
                <c:pt idx="358">
                  <c:v>3.5899999999999674</c:v>
                </c:pt>
                <c:pt idx="359">
                  <c:v>3.5999999999999672</c:v>
                </c:pt>
                <c:pt idx="360">
                  <c:v>3.609999999999967</c:v>
                </c:pt>
                <c:pt idx="361">
                  <c:v>3.6199999999999668</c:v>
                </c:pt>
                <c:pt idx="362">
                  <c:v>3.6299999999999666</c:v>
                </c:pt>
                <c:pt idx="363">
                  <c:v>3.6399999999999664</c:v>
                </c:pt>
                <c:pt idx="364">
                  <c:v>3.6499999999999662</c:v>
                </c:pt>
                <c:pt idx="365">
                  <c:v>3.6599999999999659</c:v>
                </c:pt>
                <c:pt idx="366">
                  <c:v>3.6699999999999657</c:v>
                </c:pt>
                <c:pt idx="367">
                  <c:v>3.6799999999999655</c:v>
                </c:pt>
                <c:pt idx="368">
                  <c:v>3.6899999999999653</c:v>
                </c:pt>
                <c:pt idx="369">
                  <c:v>3.6999999999999651</c:v>
                </c:pt>
                <c:pt idx="370">
                  <c:v>3.7099999999999649</c:v>
                </c:pt>
                <c:pt idx="371">
                  <c:v>3.7199999999999647</c:v>
                </c:pt>
                <c:pt idx="372">
                  <c:v>3.7299999999999645</c:v>
                </c:pt>
                <c:pt idx="373">
                  <c:v>3.7399999999999642</c:v>
                </c:pt>
                <c:pt idx="374">
                  <c:v>3.749999999999964</c:v>
                </c:pt>
                <c:pt idx="375">
                  <c:v>3.7599999999999638</c:v>
                </c:pt>
                <c:pt idx="376">
                  <c:v>3.7699999999999636</c:v>
                </c:pt>
                <c:pt idx="377">
                  <c:v>3.7799999999999634</c:v>
                </c:pt>
                <c:pt idx="378">
                  <c:v>3.7899999999999632</c:v>
                </c:pt>
                <c:pt idx="379">
                  <c:v>3.799999999999963</c:v>
                </c:pt>
                <c:pt idx="380">
                  <c:v>3.8099999999999627</c:v>
                </c:pt>
                <c:pt idx="381">
                  <c:v>3.8199999999999625</c:v>
                </c:pt>
                <c:pt idx="382">
                  <c:v>3.8299999999999623</c:v>
                </c:pt>
                <c:pt idx="383">
                  <c:v>3.8399999999999621</c:v>
                </c:pt>
                <c:pt idx="384">
                  <c:v>3.8499999999999619</c:v>
                </c:pt>
                <c:pt idx="385">
                  <c:v>3.8599999999999617</c:v>
                </c:pt>
                <c:pt idx="386">
                  <c:v>3.8699999999999615</c:v>
                </c:pt>
                <c:pt idx="387">
                  <c:v>3.8799999999999613</c:v>
                </c:pt>
                <c:pt idx="388">
                  <c:v>3.889999999999961</c:v>
                </c:pt>
                <c:pt idx="389">
                  <c:v>3.8999999999999608</c:v>
                </c:pt>
                <c:pt idx="390">
                  <c:v>3.9099999999999606</c:v>
                </c:pt>
                <c:pt idx="391">
                  <c:v>3.9199999999999604</c:v>
                </c:pt>
                <c:pt idx="392">
                  <c:v>3.9299999999999602</c:v>
                </c:pt>
                <c:pt idx="393">
                  <c:v>3.93999999999996</c:v>
                </c:pt>
                <c:pt idx="394">
                  <c:v>3.9499999999999598</c:v>
                </c:pt>
                <c:pt idx="395">
                  <c:v>3.9599999999999596</c:v>
                </c:pt>
                <c:pt idx="396">
                  <c:v>3.9699999999999593</c:v>
                </c:pt>
                <c:pt idx="397">
                  <c:v>3.9799999999999591</c:v>
                </c:pt>
                <c:pt idx="398">
                  <c:v>3.9899999999999589</c:v>
                </c:pt>
                <c:pt idx="399">
                  <c:v>3.9999999999999587</c:v>
                </c:pt>
              </c:numCache>
            </c:numRef>
          </c:cat>
          <c:val>
            <c:numRef>
              <c:f>Graf_B!$F$4:$F$403</c:f>
              <c:numCache>
                <c:formatCode>0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Graf_B!$G$3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Graf_B!$A$4:$A$403</c:f>
              <c:numCache>
                <c:formatCode>0%</c:formatCode>
                <c:ptCount val="4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  <c:pt idx="345">
                  <c:v>3.4599999999999702</c:v>
                </c:pt>
                <c:pt idx="346">
                  <c:v>3.46999999999997</c:v>
                </c:pt>
                <c:pt idx="347">
                  <c:v>3.4799999999999698</c:v>
                </c:pt>
                <c:pt idx="348">
                  <c:v>3.4899999999999696</c:v>
                </c:pt>
                <c:pt idx="349">
                  <c:v>3.4999999999999694</c:v>
                </c:pt>
                <c:pt idx="350">
                  <c:v>3.5099999999999691</c:v>
                </c:pt>
                <c:pt idx="351">
                  <c:v>3.5199999999999689</c:v>
                </c:pt>
                <c:pt idx="352">
                  <c:v>3.5299999999999687</c:v>
                </c:pt>
                <c:pt idx="353">
                  <c:v>3.5399999999999685</c:v>
                </c:pt>
                <c:pt idx="354">
                  <c:v>3.5499999999999683</c:v>
                </c:pt>
                <c:pt idx="355">
                  <c:v>3.5599999999999681</c:v>
                </c:pt>
                <c:pt idx="356">
                  <c:v>3.5699999999999679</c:v>
                </c:pt>
                <c:pt idx="357">
                  <c:v>3.5799999999999677</c:v>
                </c:pt>
                <c:pt idx="358">
                  <c:v>3.5899999999999674</c:v>
                </c:pt>
                <c:pt idx="359">
                  <c:v>3.5999999999999672</c:v>
                </c:pt>
                <c:pt idx="360">
                  <c:v>3.609999999999967</c:v>
                </c:pt>
                <c:pt idx="361">
                  <c:v>3.6199999999999668</c:v>
                </c:pt>
                <c:pt idx="362">
                  <c:v>3.6299999999999666</c:v>
                </c:pt>
                <c:pt idx="363">
                  <c:v>3.6399999999999664</c:v>
                </c:pt>
                <c:pt idx="364">
                  <c:v>3.6499999999999662</c:v>
                </c:pt>
                <c:pt idx="365">
                  <c:v>3.6599999999999659</c:v>
                </c:pt>
                <c:pt idx="366">
                  <c:v>3.6699999999999657</c:v>
                </c:pt>
                <c:pt idx="367">
                  <c:v>3.6799999999999655</c:v>
                </c:pt>
                <c:pt idx="368">
                  <c:v>3.6899999999999653</c:v>
                </c:pt>
                <c:pt idx="369">
                  <c:v>3.6999999999999651</c:v>
                </c:pt>
                <c:pt idx="370">
                  <c:v>3.7099999999999649</c:v>
                </c:pt>
                <c:pt idx="371">
                  <c:v>3.7199999999999647</c:v>
                </c:pt>
                <c:pt idx="372">
                  <c:v>3.7299999999999645</c:v>
                </c:pt>
                <c:pt idx="373">
                  <c:v>3.7399999999999642</c:v>
                </c:pt>
                <c:pt idx="374">
                  <c:v>3.749999999999964</c:v>
                </c:pt>
                <c:pt idx="375">
                  <c:v>3.7599999999999638</c:v>
                </c:pt>
                <c:pt idx="376">
                  <c:v>3.7699999999999636</c:v>
                </c:pt>
                <c:pt idx="377">
                  <c:v>3.7799999999999634</c:v>
                </c:pt>
                <c:pt idx="378">
                  <c:v>3.7899999999999632</c:v>
                </c:pt>
                <c:pt idx="379">
                  <c:v>3.799999999999963</c:v>
                </c:pt>
                <c:pt idx="380">
                  <c:v>3.8099999999999627</c:v>
                </c:pt>
                <c:pt idx="381">
                  <c:v>3.8199999999999625</c:v>
                </c:pt>
                <c:pt idx="382">
                  <c:v>3.8299999999999623</c:v>
                </c:pt>
                <c:pt idx="383">
                  <c:v>3.8399999999999621</c:v>
                </c:pt>
                <c:pt idx="384">
                  <c:v>3.8499999999999619</c:v>
                </c:pt>
                <c:pt idx="385">
                  <c:v>3.8599999999999617</c:v>
                </c:pt>
                <c:pt idx="386">
                  <c:v>3.8699999999999615</c:v>
                </c:pt>
                <c:pt idx="387">
                  <c:v>3.8799999999999613</c:v>
                </c:pt>
                <c:pt idx="388">
                  <c:v>3.889999999999961</c:v>
                </c:pt>
                <c:pt idx="389">
                  <c:v>3.8999999999999608</c:v>
                </c:pt>
                <c:pt idx="390">
                  <c:v>3.9099999999999606</c:v>
                </c:pt>
                <c:pt idx="391">
                  <c:v>3.9199999999999604</c:v>
                </c:pt>
                <c:pt idx="392">
                  <c:v>3.9299999999999602</c:v>
                </c:pt>
                <c:pt idx="393">
                  <c:v>3.93999999999996</c:v>
                </c:pt>
                <c:pt idx="394">
                  <c:v>3.9499999999999598</c:v>
                </c:pt>
                <c:pt idx="395">
                  <c:v>3.9599999999999596</c:v>
                </c:pt>
                <c:pt idx="396">
                  <c:v>3.9699999999999593</c:v>
                </c:pt>
                <c:pt idx="397">
                  <c:v>3.9799999999999591</c:v>
                </c:pt>
                <c:pt idx="398">
                  <c:v>3.9899999999999589</c:v>
                </c:pt>
                <c:pt idx="399">
                  <c:v>3.9999999999999587</c:v>
                </c:pt>
              </c:numCache>
            </c:numRef>
          </c:cat>
          <c:val>
            <c:numRef>
              <c:f>Graf_B!$G$4:$G$403</c:f>
              <c:numCache>
                <c:formatCode>0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Graf_B!$H$3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numRef>
              <c:f>Graf_B!$A$4:$A$403</c:f>
              <c:numCache>
                <c:formatCode>0%</c:formatCode>
                <c:ptCount val="4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  <c:pt idx="345">
                  <c:v>3.4599999999999702</c:v>
                </c:pt>
                <c:pt idx="346">
                  <c:v>3.46999999999997</c:v>
                </c:pt>
                <c:pt idx="347">
                  <c:v>3.4799999999999698</c:v>
                </c:pt>
                <c:pt idx="348">
                  <c:v>3.4899999999999696</c:v>
                </c:pt>
                <c:pt idx="349">
                  <c:v>3.4999999999999694</c:v>
                </c:pt>
                <c:pt idx="350">
                  <c:v>3.5099999999999691</c:v>
                </c:pt>
                <c:pt idx="351">
                  <c:v>3.5199999999999689</c:v>
                </c:pt>
                <c:pt idx="352">
                  <c:v>3.5299999999999687</c:v>
                </c:pt>
                <c:pt idx="353">
                  <c:v>3.5399999999999685</c:v>
                </c:pt>
                <c:pt idx="354">
                  <c:v>3.5499999999999683</c:v>
                </c:pt>
                <c:pt idx="355">
                  <c:v>3.5599999999999681</c:v>
                </c:pt>
                <c:pt idx="356">
                  <c:v>3.5699999999999679</c:v>
                </c:pt>
                <c:pt idx="357">
                  <c:v>3.5799999999999677</c:v>
                </c:pt>
                <c:pt idx="358">
                  <c:v>3.5899999999999674</c:v>
                </c:pt>
                <c:pt idx="359">
                  <c:v>3.5999999999999672</c:v>
                </c:pt>
                <c:pt idx="360">
                  <c:v>3.609999999999967</c:v>
                </c:pt>
                <c:pt idx="361">
                  <c:v>3.6199999999999668</c:v>
                </c:pt>
                <c:pt idx="362">
                  <c:v>3.6299999999999666</c:v>
                </c:pt>
                <c:pt idx="363">
                  <c:v>3.6399999999999664</c:v>
                </c:pt>
                <c:pt idx="364">
                  <c:v>3.6499999999999662</c:v>
                </c:pt>
                <c:pt idx="365">
                  <c:v>3.6599999999999659</c:v>
                </c:pt>
                <c:pt idx="366">
                  <c:v>3.6699999999999657</c:v>
                </c:pt>
                <c:pt idx="367">
                  <c:v>3.6799999999999655</c:v>
                </c:pt>
                <c:pt idx="368">
                  <c:v>3.6899999999999653</c:v>
                </c:pt>
                <c:pt idx="369">
                  <c:v>3.6999999999999651</c:v>
                </c:pt>
                <c:pt idx="370">
                  <c:v>3.7099999999999649</c:v>
                </c:pt>
                <c:pt idx="371">
                  <c:v>3.7199999999999647</c:v>
                </c:pt>
                <c:pt idx="372">
                  <c:v>3.7299999999999645</c:v>
                </c:pt>
                <c:pt idx="373">
                  <c:v>3.7399999999999642</c:v>
                </c:pt>
                <c:pt idx="374">
                  <c:v>3.749999999999964</c:v>
                </c:pt>
                <c:pt idx="375">
                  <c:v>3.7599999999999638</c:v>
                </c:pt>
                <c:pt idx="376">
                  <c:v>3.7699999999999636</c:v>
                </c:pt>
                <c:pt idx="377">
                  <c:v>3.7799999999999634</c:v>
                </c:pt>
                <c:pt idx="378">
                  <c:v>3.7899999999999632</c:v>
                </c:pt>
                <c:pt idx="379">
                  <c:v>3.799999999999963</c:v>
                </c:pt>
                <c:pt idx="380">
                  <c:v>3.8099999999999627</c:v>
                </c:pt>
                <c:pt idx="381">
                  <c:v>3.8199999999999625</c:v>
                </c:pt>
                <c:pt idx="382">
                  <c:v>3.8299999999999623</c:v>
                </c:pt>
                <c:pt idx="383">
                  <c:v>3.8399999999999621</c:v>
                </c:pt>
                <c:pt idx="384">
                  <c:v>3.8499999999999619</c:v>
                </c:pt>
                <c:pt idx="385">
                  <c:v>3.8599999999999617</c:v>
                </c:pt>
                <c:pt idx="386">
                  <c:v>3.8699999999999615</c:v>
                </c:pt>
                <c:pt idx="387">
                  <c:v>3.8799999999999613</c:v>
                </c:pt>
                <c:pt idx="388">
                  <c:v>3.889999999999961</c:v>
                </c:pt>
                <c:pt idx="389">
                  <c:v>3.8999999999999608</c:v>
                </c:pt>
                <c:pt idx="390">
                  <c:v>3.9099999999999606</c:v>
                </c:pt>
                <c:pt idx="391">
                  <c:v>3.9199999999999604</c:v>
                </c:pt>
                <c:pt idx="392">
                  <c:v>3.9299999999999602</c:v>
                </c:pt>
                <c:pt idx="393">
                  <c:v>3.93999999999996</c:v>
                </c:pt>
                <c:pt idx="394">
                  <c:v>3.9499999999999598</c:v>
                </c:pt>
                <c:pt idx="395">
                  <c:v>3.9599999999999596</c:v>
                </c:pt>
                <c:pt idx="396">
                  <c:v>3.9699999999999593</c:v>
                </c:pt>
                <c:pt idx="397">
                  <c:v>3.9799999999999591</c:v>
                </c:pt>
                <c:pt idx="398">
                  <c:v>3.9899999999999589</c:v>
                </c:pt>
                <c:pt idx="399">
                  <c:v>3.9999999999999587</c:v>
                </c:pt>
              </c:numCache>
            </c:numRef>
          </c:cat>
          <c:val>
            <c:numRef>
              <c:f>Graf_B!$H$4:$H$403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Graf_B!$I$3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Graf_B!$A$4:$A$403</c:f>
              <c:numCache>
                <c:formatCode>0%</c:formatCode>
                <c:ptCount val="4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  <c:pt idx="345">
                  <c:v>3.4599999999999702</c:v>
                </c:pt>
                <c:pt idx="346">
                  <c:v>3.46999999999997</c:v>
                </c:pt>
                <c:pt idx="347">
                  <c:v>3.4799999999999698</c:v>
                </c:pt>
                <c:pt idx="348">
                  <c:v>3.4899999999999696</c:v>
                </c:pt>
                <c:pt idx="349">
                  <c:v>3.4999999999999694</c:v>
                </c:pt>
                <c:pt idx="350">
                  <c:v>3.5099999999999691</c:v>
                </c:pt>
                <c:pt idx="351">
                  <c:v>3.5199999999999689</c:v>
                </c:pt>
                <c:pt idx="352">
                  <c:v>3.5299999999999687</c:v>
                </c:pt>
                <c:pt idx="353">
                  <c:v>3.5399999999999685</c:v>
                </c:pt>
                <c:pt idx="354">
                  <c:v>3.5499999999999683</c:v>
                </c:pt>
                <c:pt idx="355">
                  <c:v>3.5599999999999681</c:v>
                </c:pt>
                <c:pt idx="356">
                  <c:v>3.5699999999999679</c:v>
                </c:pt>
                <c:pt idx="357">
                  <c:v>3.5799999999999677</c:v>
                </c:pt>
                <c:pt idx="358">
                  <c:v>3.5899999999999674</c:v>
                </c:pt>
                <c:pt idx="359">
                  <c:v>3.5999999999999672</c:v>
                </c:pt>
                <c:pt idx="360">
                  <c:v>3.609999999999967</c:v>
                </c:pt>
                <c:pt idx="361">
                  <c:v>3.6199999999999668</c:v>
                </c:pt>
                <c:pt idx="362">
                  <c:v>3.6299999999999666</c:v>
                </c:pt>
                <c:pt idx="363">
                  <c:v>3.6399999999999664</c:v>
                </c:pt>
                <c:pt idx="364">
                  <c:v>3.6499999999999662</c:v>
                </c:pt>
                <c:pt idx="365">
                  <c:v>3.6599999999999659</c:v>
                </c:pt>
                <c:pt idx="366">
                  <c:v>3.6699999999999657</c:v>
                </c:pt>
                <c:pt idx="367">
                  <c:v>3.6799999999999655</c:v>
                </c:pt>
                <c:pt idx="368">
                  <c:v>3.6899999999999653</c:v>
                </c:pt>
                <c:pt idx="369">
                  <c:v>3.6999999999999651</c:v>
                </c:pt>
                <c:pt idx="370">
                  <c:v>3.7099999999999649</c:v>
                </c:pt>
                <c:pt idx="371">
                  <c:v>3.7199999999999647</c:v>
                </c:pt>
                <c:pt idx="372">
                  <c:v>3.7299999999999645</c:v>
                </c:pt>
                <c:pt idx="373">
                  <c:v>3.7399999999999642</c:v>
                </c:pt>
                <c:pt idx="374">
                  <c:v>3.749999999999964</c:v>
                </c:pt>
                <c:pt idx="375">
                  <c:v>3.7599999999999638</c:v>
                </c:pt>
                <c:pt idx="376">
                  <c:v>3.7699999999999636</c:v>
                </c:pt>
                <c:pt idx="377">
                  <c:v>3.7799999999999634</c:v>
                </c:pt>
                <c:pt idx="378">
                  <c:v>3.7899999999999632</c:v>
                </c:pt>
                <c:pt idx="379">
                  <c:v>3.799999999999963</c:v>
                </c:pt>
                <c:pt idx="380">
                  <c:v>3.8099999999999627</c:v>
                </c:pt>
                <c:pt idx="381">
                  <c:v>3.8199999999999625</c:v>
                </c:pt>
                <c:pt idx="382">
                  <c:v>3.8299999999999623</c:v>
                </c:pt>
                <c:pt idx="383">
                  <c:v>3.8399999999999621</c:v>
                </c:pt>
                <c:pt idx="384">
                  <c:v>3.8499999999999619</c:v>
                </c:pt>
                <c:pt idx="385">
                  <c:v>3.8599999999999617</c:v>
                </c:pt>
                <c:pt idx="386">
                  <c:v>3.8699999999999615</c:v>
                </c:pt>
                <c:pt idx="387">
                  <c:v>3.8799999999999613</c:v>
                </c:pt>
                <c:pt idx="388">
                  <c:v>3.889999999999961</c:v>
                </c:pt>
                <c:pt idx="389">
                  <c:v>3.8999999999999608</c:v>
                </c:pt>
                <c:pt idx="390">
                  <c:v>3.9099999999999606</c:v>
                </c:pt>
                <c:pt idx="391">
                  <c:v>3.9199999999999604</c:v>
                </c:pt>
                <c:pt idx="392">
                  <c:v>3.9299999999999602</c:v>
                </c:pt>
                <c:pt idx="393">
                  <c:v>3.93999999999996</c:v>
                </c:pt>
                <c:pt idx="394">
                  <c:v>3.9499999999999598</c:v>
                </c:pt>
                <c:pt idx="395">
                  <c:v>3.9599999999999596</c:v>
                </c:pt>
                <c:pt idx="396">
                  <c:v>3.9699999999999593</c:v>
                </c:pt>
                <c:pt idx="397">
                  <c:v>3.9799999999999591</c:v>
                </c:pt>
                <c:pt idx="398">
                  <c:v>3.9899999999999589</c:v>
                </c:pt>
                <c:pt idx="399">
                  <c:v>3.9999999999999587</c:v>
                </c:pt>
              </c:numCache>
            </c:numRef>
          </c:cat>
          <c:val>
            <c:numRef>
              <c:f>Graf_B!$I$4:$I$403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70256"/>
        <c:axId val="329069864"/>
      </c:areaChart>
      <c:lineChart>
        <c:grouping val="standard"/>
        <c:varyColors val="0"/>
        <c:ser>
          <c:idx val="0"/>
          <c:order val="0"/>
          <c:tx>
            <c:strRef>
              <c:f>Graf_B!$D$3</c:f>
              <c:strCache>
                <c:ptCount val="1"/>
                <c:pt idx="0">
                  <c:v>marginálne zdanenie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Graf_B!$A$4:$A$403</c:f>
              <c:numCache>
                <c:formatCode>0%</c:formatCode>
                <c:ptCount val="4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  <c:pt idx="345">
                  <c:v>3.4599999999999702</c:v>
                </c:pt>
                <c:pt idx="346">
                  <c:v>3.46999999999997</c:v>
                </c:pt>
                <c:pt idx="347">
                  <c:v>3.4799999999999698</c:v>
                </c:pt>
                <c:pt idx="348">
                  <c:v>3.4899999999999696</c:v>
                </c:pt>
                <c:pt idx="349">
                  <c:v>3.4999999999999694</c:v>
                </c:pt>
                <c:pt idx="350">
                  <c:v>3.5099999999999691</c:v>
                </c:pt>
                <c:pt idx="351">
                  <c:v>3.5199999999999689</c:v>
                </c:pt>
                <c:pt idx="352">
                  <c:v>3.5299999999999687</c:v>
                </c:pt>
                <c:pt idx="353">
                  <c:v>3.5399999999999685</c:v>
                </c:pt>
                <c:pt idx="354">
                  <c:v>3.5499999999999683</c:v>
                </c:pt>
                <c:pt idx="355">
                  <c:v>3.5599999999999681</c:v>
                </c:pt>
                <c:pt idx="356">
                  <c:v>3.5699999999999679</c:v>
                </c:pt>
                <c:pt idx="357">
                  <c:v>3.5799999999999677</c:v>
                </c:pt>
                <c:pt idx="358">
                  <c:v>3.5899999999999674</c:v>
                </c:pt>
                <c:pt idx="359">
                  <c:v>3.5999999999999672</c:v>
                </c:pt>
                <c:pt idx="360">
                  <c:v>3.609999999999967</c:v>
                </c:pt>
                <c:pt idx="361">
                  <c:v>3.6199999999999668</c:v>
                </c:pt>
                <c:pt idx="362">
                  <c:v>3.6299999999999666</c:v>
                </c:pt>
                <c:pt idx="363">
                  <c:v>3.6399999999999664</c:v>
                </c:pt>
                <c:pt idx="364">
                  <c:v>3.6499999999999662</c:v>
                </c:pt>
                <c:pt idx="365">
                  <c:v>3.6599999999999659</c:v>
                </c:pt>
                <c:pt idx="366">
                  <c:v>3.6699999999999657</c:v>
                </c:pt>
                <c:pt idx="367">
                  <c:v>3.6799999999999655</c:v>
                </c:pt>
                <c:pt idx="368">
                  <c:v>3.6899999999999653</c:v>
                </c:pt>
                <c:pt idx="369">
                  <c:v>3.6999999999999651</c:v>
                </c:pt>
                <c:pt idx="370">
                  <c:v>3.7099999999999649</c:v>
                </c:pt>
                <c:pt idx="371">
                  <c:v>3.7199999999999647</c:v>
                </c:pt>
                <c:pt idx="372">
                  <c:v>3.7299999999999645</c:v>
                </c:pt>
                <c:pt idx="373">
                  <c:v>3.7399999999999642</c:v>
                </c:pt>
                <c:pt idx="374">
                  <c:v>3.749999999999964</c:v>
                </c:pt>
                <c:pt idx="375">
                  <c:v>3.7599999999999638</c:v>
                </c:pt>
                <c:pt idx="376">
                  <c:v>3.7699999999999636</c:v>
                </c:pt>
                <c:pt idx="377">
                  <c:v>3.7799999999999634</c:v>
                </c:pt>
                <c:pt idx="378">
                  <c:v>3.7899999999999632</c:v>
                </c:pt>
                <c:pt idx="379">
                  <c:v>3.799999999999963</c:v>
                </c:pt>
                <c:pt idx="380">
                  <c:v>3.8099999999999627</c:v>
                </c:pt>
                <c:pt idx="381">
                  <c:v>3.8199999999999625</c:v>
                </c:pt>
                <c:pt idx="382">
                  <c:v>3.8299999999999623</c:v>
                </c:pt>
                <c:pt idx="383">
                  <c:v>3.8399999999999621</c:v>
                </c:pt>
                <c:pt idx="384">
                  <c:v>3.8499999999999619</c:v>
                </c:pt>
                <c:pt idx="385">
                  <c:v>3.8599999999999617</c:v>
                </c:pt>
                <c:pt idx="386">
                  <c:v>3.8699999999999615</c:v>
                </c:pt>
                <c:pt idx="387">
                  <c:v>3.8799999999999613</c:v>
                </c:pt>
                <c:pt idx="388">
                  <c:v>3.889999999999961</c:v>
                </c:pt>
                <c:pt idx="389">
                  <c:v>3.8999999999999608</c:v>
                </c:pt>
                <c:pt idx="390">
                  <c:v>3.9099999999999606</c:v>
                </c:pt>
                <c:pt idx="391">
                  <c:v>3.9199999999999604</c:v>
                </c:pt>
                <c:pt idx="392">
                  <c:v>3.9299999999999602</c:v>
                </c:pt>
                <c:pt idx="393">
                  <c:v>3.93999999999996</c:v>
                </c:pt>
                <c:pt idx="394">
                  <c:v>3.9499999999999598</c:v>
                </c:pt>
                <c:pt idx="395">
                  <c:v>3.9599999999999596</c:v>
                </c:pt>
                <c:pt idx="396">
                  <c:v>3.9699999999999593</c:v>
                </c:pt>
                <c:pt idx="397">
                  <c:v>3.9799999999999591</c:v>
                </c:pt>
                <c:pt idx="398">
                  <c:v>3.9899999999999589</c:v>
                </c:pt>
                <c:pt idx="399">
                  <c:v>3.9999999999999587</c:v>
                </c:pt>
              </c:numCache>
            </c:numRef>
          </c:cat>
          <c:val>
            <c:numRef>
              <c:f>Graf_B!$D$4:$D$403</c:f>
              <c:numCache>
                <c:formatCode>0%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3.8530799605136709E-2</c:v>
                </c:pt>
                <c:pt idx="35">
                  <c:v>0.1721399999999999</c:v>
                </c:pt>
                <c:pt idx="36">
                  <c:v>0.17213999999999977</c:v>
                </c:pt>
                <c:pt idx="37">
                  <c:v>0.16102134254688996</c:v>
                </c:pt>
                <c:pt idx="38">
                  <c:v>0.14933999999999992</c:v>
                </c:pt>
                <c:pt idx="39">
                  <c:v>0.14934000000000014</c:v>
                </c:pt>
                <c:pt idx="40">
                  <c:v>0.14933999999999983</c:v>
                </c:pt>
                <c:pt idx="41">
                  <c:v>0.14933999999999983</c:v>
                </c:pt>
                <c:pt idx="42">
                  <c:v>0.14934</c:v>
                </c:pt>
                <c:pt idx="43">
                  <c:v>0.14934000000000003</c:v>
                </c:pt>
                <c:pt idx="44">
                  <c:v>0.14933999999999983</c:v>
                </c:pt>
                <c:pt idx="45">
                  <c:v>0.14934000000000089</c:v>
                </c:pt>
                <c:pt idx="46">
                  <c:v>0.14934000000000017</c:v>
                </c:pt>
                <c:pt idx="47">
                  <c:v>0.14933999999999947</c:v>
                </c:pt>
                <c:pt idx="48">
                  <c:v>0.14934000000000003</c:v>
                </c:pt>
                <c:pt idx="49">
                  <c:v>0.14934000000000103</c:v>
                </c:pt>
                <c:pt idx="50">
                  <c:v>0.14933999999999983</c:v>
                </c:pt>
                <c:pt idx="51">
                  <c:v>0.14933999999999911</c:v>
                </c:pt>
                <c:pt idx="52">
                  <c:v>0.14933999999999947</c:v>
                </c:pt>
                <c:pt idx="53">
                  <c:v>0.14933999999999983</c:v>
                </c:pt>
                <c:pt idx="54">
                  <c:v>0.14934000000000061</c:v>
                </c:pt>
                <c:pt idx="55">
                  <c:v>0.14933999999999947</c:v>
                </c:pt>
                <c:pt idx="56">
                  <c:v>0.16045865745311025</c:v>
                </c:pt>
                <c:pt idx="57">
                  <c:v>0.16453999999999949</c:v>
                </c:pt>
                <c:pt idx="58">
                  <c:v>0.16454000000000299</c:v>
                </c:pt>
                <c:pt idx="59">
                  <c:v>0.1645399999999988</c:v>
                </c:pt>
                <c:pt idx="60">
                  <c:v>0.16453999999999949</c:v>
                </c:pt>
                <c:pt idx="61">
                  <c:v>0.16454000000000091</c:v>
                </c:pt>
                <c:pt idx="62">
                  <c:v>0.16453999999999905</c:v>
                </c:pt>
                <c:pt idx="63">
                  <c:v>0.16453999999999949</c:v>
                </c:pt>
                <c:pt idx="64">
                  <c:v>0.16454000000000091</c:v>
                </c:pt>
                <c:pt idx="65">
                  <c:v>0.16453999999999949</c:v>
                </c:pt>
                <c:pt idx="66">
                  <c:v>0.16453999999999808</c:v>
                </c:pt>
                <c:pt idx="67">
                  <c:v>0.1645400000000023</c:v>
                </c:pt>
                <c:pt idx="68">
                  <c:v>0.1645399999999988</c:v>
                </c:pt>
                <c:pt idx="69">
                  <c:v>0.1645400000000016</c:v>
                </c:pt>
                <c:pt idx="70">
                  <c:v>0.16453999999999808</c:v>
                </c:pt>
                <c:pt idx="71">
                  <c:v>0.16454000000000185</c:v>
                </c:pt>
                <c:pt idx="72">
                  <c:v>0.16453999999999949</c:v>
                </c:pt>
                <c:pt idx="73">
                  <c:v>0.16453999999999949</c:v>
                </c:pt>
                <c:pt idx="74">
                  <c:v>0.1645400000000016</c:v>
                </c:pt>
                <c:pt idx="75">
                  <c:v>0.16453999999999808</c:v>
                </c:pt>
                <c:pt idx="76">
                  <c:v>0.16453999999999949</c:v>
                </c:pt>
                <c:pt idx="77">
                  <c:v>0.1645400000000023</c:v>
                </c:pt>
                <c:pt idx="78">
                  <c:v>0.16453999999999808</c:v>
                </c:pt>
                <c:pt idx="79">
                  <c:v>0.16453999999999905</c:v>
                </c:pt>
                <c:pt idx="80">
                  <c:v>0.16454000000000371</c:v>
                </c:pt>
                <c:pt idx="81">
                  <c:v>0.16453999999999808</c:v>
                </c:pt>
                <c:pt idx="82">
                  <c:v>0.16454000000000091</c:v>
                </c:pt>
                <c:pt idx="83">
                  <c:v>0.16454000000000091</c:v>
                </c:pt>
                <c:pt idx="84">
                  <c:v>0.16453999999999808</c:v>
                </c:pt>
                <c:pt idx="85">
                  <c:v>0.16453999999999949</c:v>
                </c:pt>
                <c:pt idx="86">
                  <c:v>0.16453999999999949</c:v>
                </c:pt>
                <c:pt idx="87">
                  <c:v>0.16454000000000185</c:v>
                </c:pt>
                <c:pt idx="88">
                  <c:v>0.16453999999999808</c:v>
                </c:pt>
                <c:pt idx="89">
                  <c:v>0.16453999999999949</c:v>
                </c:pt>
                <c:pt idx="90">
                  <c:v>0.1645400000000023</c:v>
                </c:pt>
                <c:pt idx="91">
                  <c:v>0.16453999999999949</c:v>
                </c:pt>
                <c:pt idx="92">
                  <c:v>0.16453999999999949</c:v>
                </c:pt>
                <c:pt idx="93">
                  <c:v>0.16454000000000091</c:v>
                </c:pt>
                <c:pt idx="94">
                  <c:v>0.16453999999999808</c:v>
                </c:pt>
                <c:pt idx="95">
                  <c:v>0.16454000000000091</c:v>
                </c:pt>
                <c:pt idx="96">
                  <c:v>0.16454000000000046</c:v>
                </c:pt>
                <c:pt idx="97">
                  <c:v>0.1645400000000023</c:v>
                </c:pt>
                <c:pt idx="98">
                  <c:v>0.16453999999999527</c:v>
                </c:pt>
                <c:pt idx="99">
                  <c:v>0.1645400000000023</c:v>
                </c:pt>
                <c:pt idx="100">
                  <c:v>0.16453999999999949</c:v>
                </c:pt>
                <c:pt idx="101">
                  <c:v>0.1645400000000023</c:v>
                </c:pt>
                <c:pt idx="102">
                  <c:v>0.16454000000000046</c:v>
                </c:pt>
                <c:pt idx="103">
                  <c:v>0.16453999999999713</c:v>
                </c:pt>
                <c:pt idx="104">
                  <c:v>0.16454000000000046</c:v>
                </c:pt>
                <c:pt idx="105">
                  <c:v>0.16454000000000135</c:v>
                </c:pt>
                <c:pt idx="106">
                  <c:v>0.16454000000000046</c:v>
                </c:pt>
                <c:pt idx="107">
                  <c:v>0.16453999999999852</c:v>
                </c:pt>
                <c:pt idx="108">
                  <c:v>0.16453999999999905</c:v>
                </c:pt>
                <c:pt idx="109">
                  <c:v>0.16454000000000046</c:v>
                </c:pt>
                <c:pt idx="110">
                  <c:v>0.16453999999999852</c:v>
                </c:pt>
                <c:pt idx="111">
                  <c:v>0.16453999999999905</c:v>
                </c:pt>
                <c:pt idx="112">
                  <c:v>0.16454000000000416</c:v>
                </c:pt>
                <c:pt idx="113">
                  <c:v>0.16453999999999905</c:v>
                </c:pt>
                <c:pt idx="114">
                  <c:v>0.16453999999999994</c:v>
                </c:pt>
                <c:pt idx="115">
                  <c:v>0.16453999999999624</c:v>
                </c:pt>
                <c:pt idx="116">
                  <c:v>0.16454000000000274</c:v>
                </c:pt>
                <c:pt idx="117">
                  <c:v>0.16454000000000185</c:v>
                </c:pt>
                <c:pt idx="118">
                  <c:v>0.16453999999999905</c:v>
                </c:pt>
                <c:pt idx="119">
                  <c:v>0.16454000000000274</c:v>
                </c:pt>
                <c:pt idx="120">
                  <c:v>0.16453999999999905</c:v>
                </c:pt>
                <c:pt idx="121">
                  <c:v>0.16453999999999713</c:v>
                </c:pt>
                <c:pt idx="122">
                  <c:v>0.16454000000000185</c:v>
                </c:pt>
                <c:pt idx="123">
                  <c:v>0.16454000000000274</c:v>
                </c:pt>
                <c:pt idx="124">
                  <c:v>0.16453999999999624</c:v>
                </c:pt>
                <c:pt idx="125">
                  <c:v>0.16454000000000185</c:v>
                </c:pt>
                <c:pt idx="126">
                  <c:v>0.16453999999999994</c:v>
                </c:pt>
                <c:pt idx="127">
                  <c:v>0.16453999999999905</c:v>
                </c:pt>
                <c:pt idx="128">
                  <c:v>0.16453999999999713</c:v>
                </c:pt>
                <c:pt idx="129">
                  <c:v>0.16454000000000185</c:v>
                </c:pt>
                <c:pt idx="130">
                  <c:v>0.16454000000000274</c:v>
                </c:pt>
                <c:pt idx="131">
                  <c:v>0.16453999999999905</c:v>
                </c:pt>
                <c:pt idx="132">
                  <c:v>0.16453999999999713</c:v>
                </c:pt>
                <c:pt idx="133">
                  <c:v>0.16454000000000185</c:v>
                </c:pt>
                <c:pt idx="134">
                  <c:v>0.16454000000000185</c:v>
                </c:pt>
                <c:pt idx="135">
                  <c:v>0.16453999999999713</c:v>
                </c:pt>
                <c:pt idx="136">
                  <c:v>0.16454000000000185</c:v>
                </c:pt>
                <c:pt idx="137">
                  <c:v>0.16453999999999713</c:v>
                </c:pt>
                <c:pt idx="138">
                  <c:v>0.16454000000000185</c:v>
                </c:pt>
                <c:pt idx="139">
                  <c:v>0.16454000000000554</c:v>
                </c:pt>
                <c:pt idx="140">
                  <c:v>0.16453999999999344</c:v>
                </c:pt>
                <c:pt idx="141">
                  <c:v>0.16454000000000274</c:v>
                </c:pt>
                <c:pt idx="142">
                  <c:v>0.16453999999999905</c:v>
                </c:pt>
                <c:pt idx="143">
                  <c:v>0.16454000000000465</c:v>
                </c:pt>
                <c:pt idx="144">
                  <c:v>0.16453999999999433</c:v>
                </c:pt>
                <c:pt idx="145">
                  <c:v>0.16454000000000185</c:v>
                </c:pt>
                <c:pt idx="146">
                  <c:v>0.16453999999999713</c:v>
                </c:pt>
                <c:pt idx="147">
                  <c:v>0.16453999999999905</c:v>
                </c:pt>
                <c:pt idx="148">
                  <c:v>0.16453999999999713</c:v>
                </c:pt>
                <c:pt idx="149">
                  <c:v>0.16454000000001026</c:v>
                </c:pt>
                <c:pt idx="150">
                  <c:v>0.16453999999999344</c:v>
                </c:pt>
                <c:pt idx="151">
                  <c:v>0.16454000000000274</c:v>
                </c:pt>
                <c:pt idx="152">
                  <c:v>0.16454000000000185</c:v>
                </c:pt>
                <c:pt idx="153">
                  <c:v>0.16453999999999433</c:v>
                </c:pt>
                <c:pt idx="154">
                  <c:v>0.16454000000000465</c:v>
                </c:pt>
                <c:pt idx="155">
                  <c:v>0.16453999999999994</c:v>
                </c:pt>
                <c:pt idx="156">
                  <c:v>0.16453999999999624</c:v>
                </c:pt>
                <c:pt idx="157">
                  <c:v>0.16454000000000274</c:v>
                </c:pt>
                <c:pt idx="158">
                  <c:v>0.16454000000000185</c:v>
                </c:pt>
                <c:pt idx="159">
                  <c:v>0.16453999999999344</c:v>
                </c:pt>
                <c:pt idx="160">
                  <c:v>0.16454000000000554</c:v>
                </c:pt>
                <c:pt idx="161">
                  <c:v>0.16453999999999905</c:v>
                </c:pt>
                <c:pt idx="162">
                  <c:v>0.16453999999999713</c:v>
                </c:pt>
                <c:pt idx="163">
                  <c:v>0.16453999999999905</c:v>
                </c:pt>
                <c:pt idx="164">
                  <c:v>0.16454000000000554</c:v>
                </c:pt>
                <c:pt idx="165">
                  <c:v>0.16454000000000185</c:v>
                </c:pt>
                <c:pt idx="166">
                  <c:v>0.16453999999999713</c:v>
                </c:pt>
                <c:pt idx="167">
                  <c:v>0.16453999999999905</c:v>
                </c:pt>
                <c:pt idx="168">
                  <c:v>0.16453999999999905</c:v>
                </c:pt>
                <c:pt idx="169">
                  <c:v>0.16453999999999994</c:v>
                </c:pt>
                <c:pt idx="170">
                  <c:v>0.16454000000000185</c:v>
                </c:pt>
                <c:pt idx="171">
                  <c:v>0.16453999999999994</c:v>
                </c:pt>
                <c:pt idx="172">
                  <c:v>0.16453999999999624</c:v>
                </c:pt>
                <c:pt idx="173">
                  <c:v>0.16454000000000274</c:v>
                </c:pt>
                <c:pt idx="174">
                  <c:v>0.16454000000000185</c:v>
                </c:pt>
                <c:pt idx="175">
                  <c:v>0.16453999999999713</c:v>
                </c:pt>
                <c:pt idx="176">
                  <c:v>0.16454000000000185</c:v>
                </c:pt>
                <c:pt idx="177">
                  <c:v>0.16453999999999905</c:v>
                </c:pt>
                <c:pt idx="178">
                  <c:v>0.16454000000000274</c:v>
                </c:pt>
                <c:pt idx="179">
                  <c:v>0.16453999999999344</c:v>
                </c:pt>
                <c:pt idx="180">
                  <c:v>0.16454000000000554</c:v>
                </c:pt>
                <c:pt idx="181">
                  <c:v>0.16453999999999905</c:v>
                </c:pt>
                <c:pt idx="182">
                  <c:v>0.16453999999999994</c:v>
                </c:pt>
                <c:pt idx="183">
                  <c:v>0.16453999999999905</c:v>
                </c:pt>
                <c:pt idx="184">
                  <c:v>0.16454000000000185</c:v>
                </c:pt>
                <c:pt idx="185">
                  <c:v>0.16453999999999433</c:v>
                </c:pt>
                <c:pt idx="186">
                  <c:v>0.16454000000000465</c:v>
                </c:pt>
                <c:pt idx="187">
                  <c:v>0.16454000000000274</c:v>
                </c:pt>
                <c:pt idx="188">
                  <c:v>0.16453999999999344</c:v>
                </c:pt>
                <c:pt idx="189">
                  <c:v>0.18543843698585966</c:v>
                </c:pt>
                <c:pt idx="190">
                  <c:v>0.20567499999999952</c:v>
                </c:pt>
                <c:pt idx="191">
                  <c:v>0.20567499999999853</c:v>
                </c:pt>
                <c:pt idx="192">
                  <c:v>0.20567499999999952</c:v>
                </c:pt>
                <c:pt idx="193">
                  <c:v>0.20567500000000513</c:v>
                </c:pt>
                <c:pt idx="194">
                  <c:v>0.20567499999999292</c:v>
                </c:pt>
                <c:pt idx="195">
                  <c:v>0.20567500000000513</c:v>
                </c:pt>
                <c:pt idx="196">
                  <c:v>0.20567500000000413</c:v>
                </c:pt>
                <c:pt idx="197">
                  <c:v>0.20567499999999389</c:v>
                </c:pt>
                <c:pt idx="198">
                  <c:v>0.20567500000000413</c:v>
                </c:pt>
                <c:pt idx="199">
                  <c:v>0.20567499999999292</c:v>
                </c:pt>
                <c:pt idx="200">
                  <c:v>0.20567500000000413</c:v>
                </c:pt>
                <c:pt idx="201">
                  <c:v>0.20567499999999753</c:v>
                </c:pt>
                <c:pt idx="202">
                  <c:v>0.20567500000000413</c:v>
                </c:pt>
                <c:pt idx="203">
                  <c:v>0.20567499999999753</c:v>
                </c:pt>
                <c:pt idx="204">
                  <c:v>0.20567499999999753</c:v>
                </c:pt>
                <c:pt idx="205">
                  <c:v>0.20567499999999952</c:v>
                </c:pt>
                <c:pt idx="206">
                  <c:v>0.20567499999999753</c:v>
                </c:pt>
                <c:pt idx="207">
                  <c:v>0.20567500000000313</c:v>
                </c:pt>
                <c:pt idx="208">
                  <c:v>0.20567500000000513</c:v>
                </c:pt>
                <c:pt idx="209">
                  <c:v>0.20567499999999753</c:v>
                </c:pt>
                <c:pt idx="210">
                  <c:v>0.20567499999999753</c:v>
                </c:pt>
                <c:pt idx="211">
                  <c:v>0.20567500000000313</c:v>
                </c:pt>
                <c:pt idx="212">
                  <c:v>0.20567500000000513</c:v>
                </c:pt>
                <c:pt idx="213">
                  <c:v>0.20567499999998631</c:v>
                </c:pt>
                <c:pt idx="214">
                  <c:v>0.20567500000000874</c:v>
                </c:pt>
                <c:pt idx="215">
                  <c:v>0.20567499999999952</c:v>
                </c:pt>
                <c:pt idx="216">
                  <c:v>0.20567499999999753</c:v>
                </c:pt>
                <c:pt idx="217">
                  <c:v>0.20567500000000874</c:v>
                </c:pt>
                <c:pt idx="218">
                  <c:v>0.20567499999999753</c:v>
                </c:pt>
                <c:pt idx="219">
                  <c:v>0.20567499999999952</c:v>
                </c:pt>
                <c:pt idx="220">
                  <c:v>0.20567499999999753</c:v>
                </c:pt>
                <c:pt idx="221">
                  <c:v>0.20567499999999753</c:v>
                </c:pt>
                <c:pt idx="222">
                  <c:v>0.20567499999999952</c:v>
                </c:pt>
                <c:pt idx="223">
                  <c:v>0.20567499999999753</c:v>
                </c:pt>
                <c:pt idx="224">
                  <c:v>0.20567500000000874</c:v>
                </c:pt>
                <c:pt idx="225">
                  <c:v>0.20567499999999753</c:v>
                </c:pt>
                <c:pt idx="226">
                  <c:v>0.20567499999998828</c:v>
                </c:pt>
                <c:pt idx="227">
                  <c:v>0.20567500000001435</c:v>
                </c:pt>
                <c:pt idx="228">
                  <c:v>0.20567499999999753</c:v>
                </c:pt>
                <c:pt idx="229">
                  <c:v>0.20567499999999389</c:v>
                </c:pt>
                <c:pt idx="230">
                  <c:v>0.20567500000000874</c:v>
                </c:pt>
                <c:pt idx="231">
                  <c:v>0.20567499999999753</c:v>
                </c:pt>
                <c:pt idx="232">
                  <c:v>0.20567499999999753</c:v>
                </c:pt>
                <c:pt idx="233">
                  <c:v>0.20567499999999952</c:v>
                </c:pt>
                <c:pt idx="234">
                  <c:v>0.20567500000000313</c:v>
                </c:pt>
                <c:pt idx="235">
                  <c:v>0.20567499999999192</c:v>
                </c:pt>
                <c:pt idx="236">
                  <c:v>0.20567499999999952</c:v>
                </c:pt>
                <c:pt idx="237">
                  <c:v>0.20567500000000874</c:v>
                </c:pt>
                <c:pt idx="238">
                  <c:v>0.20567499999999753</c:v>
                </c:pt>
                <c:pt idx="239">
                  <c:v>0.20567499999999753</c:v>
                </c:pt>
                <c:pt idx="240">
                  <c:v>0.20567499999999952</c:v>
                </c:pt>
                <c:pt idx="241">
                  <c:v>0.20567499999999192</c:v>
                </c:pt>
                <c:pt idx="242">
                  <c:v>0.20567500000001435</c:v>
                </c:pt>
                <c:pt idx="243">
                  <c:v>0.20567499999999389</c:v>
                </c:pt>
                <c:pt idx="244">
                  <c:v>0.20567499999999753</c:v>
                </c:pt>
                <c:pt idx="245">
                  <c:v>0.20567500000000313</c:v>
                </c:pt>
                <c:pt idx="246">
                  <c:v>0.20567500000000874</c:v>
                </c:pt>
                <c:pt idx="247">
                  <c:v>0.20567499999999952</c:v>
                </c:pt>
                <c:pt idx="248">
                  <c:v>0.20567499999999192</c:v>
                </c:pt>
                <c:pt idx="249">
                  <c:v>0.20567499999999753</c:v>
                </c:pt>
                <c:pt idx="250">
                  <c:v>0.20567500000001074</c:v>
                </c:pt>
                <c:pt idx="251">
                  <c:v>0.20567499999999192</c:v>
                </c:pt>
                <c:pt idx="252">
                  <c:v>0.20567500000000313</c:v>
                </c:pt>
                <c:pt idx="253">
                  <c:v>0.20567500000000313</c:v>
                </c:pt>
                <c:pt idx="254">
                  <c:v>0.20567499999998828</c:v>
                </c:pt>
                <c:pt idx="255">
                  <c:v>0.20567500000000874</c:v>
                </c:pt>
                <c:pt idx="256">
                  <c:v>0.20567499999999753</c:v>
                </c:pt>
                <c:pt idx="257">
                  <c:v>0.20567499999999389</c:v>
                </c:pt>
                <c:pt idx="258">
                  <c:v>0.20567499999999753</c:v>
                </c:pt>
                <c:pt idx="259">
                  <c:v>0.20567500000001435</c:v>
                </c:pt>
                <c:pt idx="260">
                  <c:v>0.20567499999998631</c:v>
                </c:pt>
                <c:pt idx="261">
                  <c:v>0.20567500000000513</c:v>
                </c:pt>
                <c:pt idx="262">
                  <c:v>0.20567500000000313</c:v>
                </c:pt>
                <c:pt idx="263">
                  <c:v>0.20567499999999753</c:v>
                </c:pt>
                <c:pt idx="264">
                  <c:v>0.20567499999998828</c:v>
                </c:pt>
                <c:pt idx="265">
                  <c:v>0.20567500000001435</c:v>
                </c:pt>
                <c:pt idx="266">
                  <c:v>0.20567499999999753</c:v>
                </c:pt>
                <c:pt idx="267">
                  <c:v>0.20567500000001435</c:v>
                </c:pt>
                <c:pt idx="268">
                  <c:v>0.20567499999999389</c:v>
                </c:pt>
                <c:pt idx="269">
                  <c:v>0.20567499999999753</c:v>
                </c:pt>
                <c:pt idx="270">
                  <c:v>0.20567499999999753</c:v>
                </c:pt>
                <c:pt idx="271">
                  <c:v>0.20567500000000313</c:v>
                </c:pt>
                <c:pt idx="272">
                  <c:v>0.20567499999998828</c:v>
                </c:pt>
                <c:pt idx="273">
                  <c:v>0.20567500000001435</c:v>
                </c:pt>
                <c:pt idx="274">
                  <c:v>0.20567499999999753</c:v>
                </c:pt>
                <c:pt idx="275">
                  <c:v>0.20567500000000513</c:v>
                </c:pt>
                <c:pt idx="276">
                  <c:v>0.20567499999998631</c:v>
                </c:pt>
                <c:pt idx="277">
                  <c:v>0.20567499999999192</c:v>
                </c:pt>
                <c:pt idx="278">
                  <c:v>0.20567500000001435</c:v>
                </c:pt>
                <c:pt idx="279">
                  <c:v>0.20567499999999952</c:v>
                </c:pt>
                <c:pt idx="280">
                  <c:v>0.20567499999999753</c:v>
                </c:pt>
                <c:pt idx="281">
                  <c:v>0.20567499999999192</c:v>
                </c:pt>
                <c:pt idx="282">
                  <c:v>0.20567500000001074</c:v>
                </c:pt>
                <c:pt idx="283">
                  <c:v>0.20567499999999192</c:v>
                </c:pt>
                <c:pt idx="284">
                  <c:v>0.20567500000000313</c:v>
                </c:pt>
                <c:pt idx="285">
                  <c:v>0.20567499999999753</c:v>
                </c:pt>
                <c:pt idx="286">
                  <c:v>0.20567500000000513</c:v>
                </c:pt>
                <c:pt idx="287">
                  <c:v>0.20567499999999753</c:v>
                </c:pt>
                <c:pt idx="288">
                  <c:v>0.20567500000000874</c:v>
                </c:pt>
                <c:pt idx="289">
                  <c:v>0.20567499999998268</c:v>
                </c:pt>
                <c:pt idx="290">
                  <c:v>0.20567500000001998</c:v>
                </c:pt>
                <c:pt idx="291">
                  <c:v>0.20567499999999192</c:v>
                </c:pt>
                <c:pt idx="292">
                  <c:v>0.20567499999999753</c:v>
                </c:pt>
                <c:pt idx="293">
                  <c:v>0.20567500000001634</c:v>
                </c:pt>
                <c:pt idx="294">
                  <c:v>0.20567499999999192</c:v>
                </c:pt>
                <c:pt idx="295">
                  <c:v>0.20567499999998631</c:v>
                </c:pt>
                <c:pt idx="296">
                  <c:v>0.20567500000001074</c:v>
                </c:pt>
                <c:pt idx="297">
                  <c:v>0.20567499999999192</c:v>
                </c:pt>
                <c:pt idx="298">
                  <c:v>0.20567499999999753</c:v>
                </c:pt>
                <c:pt idx="299">
                  <c:v>0.20567500000001435</c:v>
                </c:pt>
                <c:pt idx="300">
                  <c:v>0.20567499999999389</c:v>
                </c:pt>
                <c:pt idx="301">
                  <c:v>0.20567499999999753</c:v>
                </c:pt>
                <c:pt idx="302">
                  <c:v>0.20567500000000313</c:v>
                </c:pt>
                <c:pt idx="303">
                  <c:v>0.20567499999999952</c:v>
                </c:pt>
                <c:pt idx="304">
                  <c:v>0.20567499999999753</c:v>
                </c:pt>
                <c:pt idx="305">
                  <c:v>0.20567500000000313</c:v>
                </c:pt>
                <c:pt idx="306">
                  <c:v>0.20567499999999753</c:v>
                </c:pt>
                <c:pt idx="307">
                  <c:v>0.20567499999999389</c:v>
                </c:pt>
                <c:pt idx="308">
                  <c:v>0.20567500000000874</c:v>
                </c:pt>
                <c:pt idx="309">
                  <c:v>0.20567500000000313</c:v>
                </c:pt>
                <c:pt idx="310">
                  <c:v>0.20567499999999389</c:v>
                </c:pt>
                <c:pt idx="311">
                  <c:v>0.20567499999999753</c:v>
                </c:pt>
                <c:pt idx="312">
                  <c:v>0.20567500000000313</c:v>
                </c:pt>
                <c:pt idx="313">
                  <c:v>0.20567499999999753</c:v>
                </c:pt>
                <c:pt idx="314">
                  <c:v>0.20567499999999952</c:v>
                </c:pt>
                <c:pt idx="315">
                  <c:v>0.20567500000000874</c:v>
                </c:pt>
                <c:pt idx="316">
                  <c:v>0.20567499999999753</c:v>
                </c:pt>
                <c:pt idx="317">
                  <c:v>0.20567499999999952</c:v>
                </c:pt>
                <c:pt idx="318">
                  <c:v>0.20567500000000874</c:v>
                </c:pt>
                <c:pt idx="319">
                  <c:v>0.20567499999999753</c:v>
                </c:pt>
                <c:pt idx="320">
                  <c:v>0.20567499999999753</c:v>
                </c:pt>
                <c:pt idx="321">
                  <c:v>0.20567499999998828</c:v>
                </c:pt>
                <c:pt idx="322">
                  <c:v>0.20567500000000874</c:v>
                </c:pt>
                <c:pt idx="323">
                  <c:v>0.20567499999999753</c:v>
                </c:pt>
                <c:pt idx="324">
                  <c:v>0.20567499999998828</c:v>
                </c:pt>
                <c:pt idx="325">
                  <c:v>0.20567500000001998</c:v>
                </c:pt>
                <c:pt idx="326">
                  <c:v>0.20567499999998631</c:v>
                </c:pt>
                <c:pt idx="327">
                  <c:v>0.20567499999999753</c:v>
                </c:pt>
                <c:pt idx="328">
                  <c:v>0.20567500000001074</c:v>
                </c:pt>
                <c:pt idx="329">
                  <c:v>0.20567499999999753</c:v>
                </c:pt>
                <c:pt idx="330">
                  <c:v>0.20567500000000874</c:v>
                </c:pt>
                <c:pt idx="331">
                  <c:v>0.20567499999999952</c:v>
                </c:pt>
                <c:pt idx="332">
                  <c:v>0.20567499999998631</c:v>
                </c:pt>
                <c:pt idx="333">
                  <c:v>0.20567499999999753</c:v>
                </c:pt>
                <c:pt idx="334">
                  <c:v>0.20567500000000874</c:v>
                </c:pt>
                <c:pt idx="335">
                  <c:v>0.2162642727870753</c:v>
                </c:pt>
                <c:pt idx="336">
                  <c:v>0.21649999999999209</c:v>
                </c:pt>
                <c:pt idx="337">
                  <c:v>0.21650000000001451</c:v>
                </c:pt>
                <c:pt idx="338">
                  <c:v>0.21649999999998235</c:v>
                </c:pt>
                <c:pt idx="339">
                  <c:v>0.2165000000000033</c:v>
                </c:pt>
                <c:pt idx="340">
                  <c:v>0.2165000000000033</c:v>
                </c:pt>
                <c:pt idx="341">
                  <c:v>0.2165000000000033</c:v>
                </c:pt>
                <c:pt idx="342">
                  <c:v>0.21649999999999359</c:v>
                </c:pt>
                <c:pt idx="343">
                  <c:v>0.21650000000001451</c:v>
                </c:pt>
                <c:pt idx="344">
                  <c:v>0.21649999999999209</c:v>
                </c:pt>
                <c:pt idx="345">
                  <c:v>0.2165000000000048</c:v>
                </c:pt>
                <c:pt idx="346">
                  <c:v>0.21649999999999209</c:v>
                </c:pt>
                <c:pt idx="347">
                  <c:v>0.21649999999999209</c:v>
                </c:pt>
                <c:pt idx="348">
                  <c:v>0.21650000000001451</c:v>
                </c:pt>
                <c:pt idx="349">
                  <c:v>0.21649999999999359</c:v>
                </c:pt>
                <c:pt idx="350">
                  <c:v>0.21649999999998085</c:v>
                </c:pt>
                <c:pt idx="351">
                  <c:v>0.21650000000002576</c:v>
                </c:pt>
                <c:pt idx="352">
                  <c:v>0.21649999999999359</c:v>
                </c:pt>
                <c:pt idx="353">
                  <c:v>0.21649999999999209</c:v>
                </c:pt>
                <c:pt idx="354">
                  <c:v>0.2165000000000033</c:v>
                </c:pt>
                <c:pt idx="355">
                  <c:v>0.2165000000000033</c:v>
                </c:pt>
                <c:pt idx="356">
                  <c:v>0.2165000000000048</c:v>
                </c:pt>
                <c:pt idx="357">
                  <c:v>0.21649999999999209</c:v>
                </c:pt>
                <c:pt idx="358">
                  <c:v>0.21649999999999209</c:v>
                </c:pt>
                <c:pt idx="359">
                  <c:v>0.21650000000001601</c:v>
                </c:pt>
                <c:pt idx="360">
                  <c:v>0.2165000000000033</c:v>
                </c:pt>
                <c:pt idx="361">
                  <c:v>0.21649999999998085</c:v>
                </c:pt>
                <c:pt idx="362">
                  <c:v>0.21650000000001451</c:v>
                </c:pt>
                <c:pt idx="363">
                  <c:v>0.21649999999999359</c:v>
                </c:pt>
                <c:pt idx="364">
                  <c:v>0.2165000000000033</c:v>
                </c:pt>
                <c:pt idx="365">
                  <c:v>0.2165000000000033</c:v>
                </c:pt>
                <c:pt idx="366">
                  <c:v>0.21649999999998235</c:v>
                </c:pt>
                <c:pt idx="367">
                  <c:v>0.2165000000000033</c:v>
                </c:pt>
                <c:pt idx="368">
                  <c:v>0.21650000000002576</c:v>
                </c:pt>
                <c:pt idx="369">
                  <c:v>0.21649999999998085</c:v>
                </c:pt>
                <c:pt idx="370">
                  <c:v>0.21649999999999359</c:v>
                </c:pt>
                <c:pt idx="371">
                  <c:v>0.21650000000002576</c:v>
                </c:pt>
                <c:pt idx="372">
                  <c:v>0.21649999999999209</c:v>
                </c:pt>
                <c:pt idx="373">
                  <c:v>0.21649999999998235</c:v>
                </c:pt>
                <c:pt idx="374">
                  <c:v>0.21650000000001451</c:v>
                </c:pt>
                <c:pt idx="375">
                  <c:v>0.21649999999999209</c:v>
                </c:pt>
                <c:pt idx="376">
                  <c:v>0.2165000000000033</c:v>
                </c:pt>
                <c:pt idx="377">
                  <c:v>0.21649999999999359</c:v>
                </c:pt>
                <c:pt idx="378">
                  <c:v>0.2165000000000033</c:v>
                </c:pt>
                <c:pt idx="379">
                  <c:v>0.2165000000000033</c:v>
                </c:pt>
                <c:pt idx="380">
                  <c:v>0.21649999999999359</c:v>
                </c:pt>
                <c:pt idx="381">
                  <c:v>0.2165000000000033</c:v>
                </c:pt>
                <c:pt idx="382">
                  <c:v>0.21650000000001451</c:v>
                </c:pt>
                <c:pt idx="383">
                  <c:v>0.21649999999999209</c:v>
                </c:pt>
                <c:pt idx="384">
                  <c:v>0.2165000000000048</c:v>
                </c:pt>
                <c:pt idx="385">
                  <c:v>0.21649999999999209</c:v>
                </c:pt>
                <c:pt idx="386">
                  <c:v>0.2165000000000033</c:v>
                </c:pt>
                <c:pt idx="387">
                  <c:v>0.21649999999999359</c:v>
                </c:pt>
                <c:pt idx="388">
                  <c:v>0.2165000000000033</c:v>
                </c:pt>
                <c:pt idx="389">
                  <c:v>0.21649999999999209</c:v>
                </c:pt>
                <c:pt idx="390">
                  <c:v>0.21650000000001451</c:v>
                </c:pt>
                <c:pt idx="391">
                  <c:v>0.21649999999999359</c:v>
                </c:pt>
                <c:pt idx="392">
                  <c:v>0.2165000000000033</c:v>
                </c:pt>
                <c:pt idx="393">
                  <c:v>0.21649999999999209</c:v>
                </c:pt>
                <c:pt idx="394">
                  <c:v>0.21650000000001601</c:v>
                </c:pt>
                <c:pt idx="395">
                  <c:v>0.21649999999999209</c:v>
                </c:pt>
                <c:pt idx="396">
                  <c:v>0.2165000000000033</c:v>
                </c:pt>
                <c:pt idx="397">
                  <c:v>0.21649999999999209</c:v>
                </c:pt>
                <c:pt idx="398">
                  <c:v>0.2165000000000048</c:v>
                </c:pt>
                <c:pt idx="399">
                  <c:v>0.2165000000000033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Graf_B!$E$3</c:f>
              <c:strCache>
                <c:ptCount val="1"/>
                <c:pt idx="0">
                  <c:v>Podiel zaplatenej dane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Graf_B!$A$4:$A$403</c:f>
              <c:numCache>
                <c:formatCode>0%</c:formatCode>
                <c:ptCount val="4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  <c:pt idx="40">
                  <c:v>0.4100000000000002</c:v>
                </c:pt>
                <c:pt idx="41">
                  <c:v>0.42000000000000021</c:v>
                </c:pt>
                <c:pt idx="42">
                  <c:v>0.43000000000000022</c:v>
                </c:pt>
                <c:pt idx="43">
                  <c:v>0.44000000000000022</c:v>
                </c:pt>
                <c:pt idx="44">
                  <c:v>0.45000000000000023</c:v>
                </c:pt>
                <c:pt idx="45">
                  <c:v>0.46000000000000024</c:v>
                </c:pt>
                <c:pt idx="46">
                  <c:v>0.47000000000000025</c:v>
                </c:pt>
                <c:pt idx="47">
                  <c:v>0.48000000000000026</c:v>
                </c:pt>
                <c:pt idx="48">
                  <c:v>0.49000000000000027</c:v>
                </c:pt>
                <c:pt idx="49">
                  <c:v>0.50000000000000022</c:v>
                </c:pt>
                <c:pt idx="50">
                  <c:v>0.51000000000000023</c:v>
                </c:pt>
                <c:pt idx="51">
                  <c:v>0.52000000000000024</c:v>
                </c:pt>
                <c:pt idx="52">
                  <c:v>0.53000000000000025</c:v>
                </c:pt>
                <c:pt idx="53">
                  <c:v>0.54000000000000026</c:v>
                </c:pt>
                <c:pt idx="54">
                  <c:v>0.55000000000000027</c:v>
                </c:pt>
                <c:pt idx="55">
                  <c:v>0.56000000000000028</c:v>
                </c:pt>
                <c:pt idx="56">
                  <c:v>0.57000000000000028</c:v>
                </c:pt>
                <c:pt idx="57">
                  <c:v>0.58000000000000029</c:v>
                </c:pt>
                <c:pt idx="58">
                  <c:v>0.5900000000000003</c:v>
                </c:pt>
                <c:pt idx="59">
                  <c:v>0.60000000000000031</c:v>
                </c:pt>
                <c:pt idx="60">
                  <c:v>0.61000000000000032</c:v>
                </c:pt>
                <c:pt idx="61">
                  <c:v>0.62000000000000033</c:v>
                </c:pt>
                <c:pt idx="62">
                  <c:v>0.63000000000000034</c:v>
                </c:pt>
                <c:pt idx="63">
                  <c:v>0.64000000000000035</c:v>
                </c:pt>
                <c:pt idx="64">
                  <c:v>0.65000000000000036</c:v>
                </c:pt>
                <c:pt idx="65">
                  <c:v>0.66000000000000036</c:v>
                </c:pt>
                <c:pt idx="66">
                  <c:v>0.67000000000000037</c:v>
                </c:pt>
                <c:pt idx="67">
                  <c:v>0.68000000000000038</c:v>
                </c:pt>
                <c:pt idx="68">
                  <c:v>0.69000000000000039</c:v>
                </c:pt>
                <c:pt idx="69">
                  <c:v>0.7000000000000004</c:v>
                </c:pt>
                <c:pt idx="70">
                  <c:v>0.71000000000000041</c:v>
                </c:pt>
                <c:pt idx="71">
                  <c:v>0.72000000000000042</c:v>
                </c:pt>
                <c:pt idx="72">
                  <c:v>0.73000000000000043</c:v>
                </c:pt>
                <c:pt idx="73">
                  <c:v>0.74000000000000044</c:v>
                </c:pt>
                <c:pt idx="74">
                  <c:v>0.75000000000000044</c:v>
                </c:pt>
                <c:pt idx="75">
                  <c:v>0.76000000000000045</c:v>
                </c:pt>
                <c:pt idx="76">
                  <c:v>0.77000000000000046</c:v>
                </c:pt>
                <c:pt idx="77">
                  <c:v>0.78000000000000047</c:v>
                </c:pt>
                <c:pt idx="78">
                  <c:v>0.79000000000000048</c:v>
                </c:pt>
                <c:pt idx="79">
                  <c:v>0.80000000000000049</c:v>
                </c:pt>
                <c:pt idx="80">
                  <c:v>0.8100000000000005</c:v>
                </c:pt>
                <c:pt idx="81">
                  <c:v>0.82000000000000051</c:v>
                </c:pt>
                <c:pt idx="82">
                  <c:v>0.83000000000000052</c:v>
                </c:pt>
                <c:pt idx="83">
                  <c:v>0.84000000000000052</c:v>
                </c:pt>
                <c:pt idx="84">
                  <c:v>0.85000000000000053</c:v>
                </c:pt>
                <c:pt idx="85">
                  <c:v>0.86000000000000054</c:v>
                </c:pt>
                <c:pt idx="86">
                  <c:v>0.87000000000000055</c:v>
                </c:pt>
                <c:pt idx="87">
                  <c:v>0.88000000000000056</c:v>
                </c:pt>
                <c:pt idx="88">
                  <c:v>0.89000000000000057</c:v>
                </c:pt>
                <c:pt idx="89">
                  <c:v>0.90000000000000058</c:v>
                </c:pt>
                <c:pt idx="90">
                  <c:v>0.91000000000000059</c:v>
                </c:pt>
                <c:pt idx="91">
                  <c:v>0.9200000000000006</c:v>
                </c:pt>
                <c:pt idx="92">
                  <c:v>0.9300000000000006</c:v>
                </c:pt>
                <c:pt idx="93">
                  <c:v>0.94000000000000061</c:v>
                </c:pt>
                <c:pt idx="94">
                  <c:v>0.95000000000000062</c:v>
                </c:pt>
                <c:pt idx="95">
                  <c:v>0.96000000000000063</c:v>
                </c:pt>
                <c:pt idx="96">
                  <c:v>0.97000000000000064</c:v>
                </c:pt>
                <c:pt idx="97">
                  <c:v>0.98000000000000065</c:v>
                </c:pt>
                <c:pt idx="98">
                  <c:v>0.99000000000000066</c:v>
                </c:pt>
                <c:pt idx="99">
                  <c:v>1.0000000000000007</c:v>
                </c:pt>
                <c:pt idx="100">
                  <c:v>1.0100000000000007</c:v>
                </c:pt>
                <c:pt idx="101">
                  <c:v>1.0200000000000007</c:v>
                </c:pt>
                <c:pt idx="102">
                  <c:v>1.0300000000000007</c:v>
                </c:pt>
                <c:pt idx="103">
                  <c:v>1.0400000000000007</c:v>
                </c:pt>
                <c:pt idx="104">
                  <c:v>1.0500000000000007</c:v>
                </c:pt>
                <c:pt idx="105">
                  <c:v>1.0600000000000007</c:v>
                </c:pt>
                <c:pt idx="106">
                  <c:v>1.0700000000000007</c:v>
                </c:pt>
                <c:pt idx="107">
                  <c:v>1.0800000000000007</c:v>
                </c:pt>
                <c:pt idx="108">
                  <c:v>1.0900000000000007</c:v>
                </c:pt>
                <c:pt idx="109">
                  <c:v>1.1000000000000008</c:v>
                </c:pt>
                <c:pt idx="110">
                  <c:v>1.1100000000000008</c:v>
                </c:pt>
                <c:pt idx="111">
                  <c:v>1.1200000000000008</c:v>
                </c:pt>
                <c:pt idx="112">
                  <c:v>1.1300000000000008</c:v>
                </c:pt>
                <c:pt idx="113">
                  <c:v>1.1400000000000008</c:v>
                </c:pt>
                <c:pt idx="114">
                  <c:v>1.1500000000000008</c:v>
                </c:pt>
                <c:pt idx="115">
                  <c:v>1.1600000000000008</c:v>
                </c:pt>
                <c:pt idx="116">
                  <c:v>1.1700000000000008</c:v>
                </c:pt>
                <c:pt idx="117">
                  <c:v>1.1800000000000008</c:v>
                </c:pt>
                <c:pt idx="118">
                  <c:v>1.1900000000000008</c:v>
                </c:pt>
                <c:pt idx="119">
                  <c:v>1.2000000000000008</c:v>
                </c:pt>
                <c:pt idx="120">
                  <c:v>1.2100000000000009</c:v>
                </c:pt>
                <c:pt idx="121">
                  <c:v>1.2200000000000009</c:v>
                </c:pt>
                <c:pt idx="122">
                  <c:v>1.2300000000000009</c:v>
                </c:pt>
                <c:pt idx="123">
                  <c:v>1.2400000000000009</c:v>
                </c:pt>
                <c:pt idx="124">
                  <c:v>1.2500000000000009</c:v>
                </c:pt>
                <c:pt idx="125">
                  <c:v>1.2600000000000009</c:v>
                </c:pt>
                <c:pt idx="126">
                  <c:v>1.2700000000000009</c:v>
                </c:pt>
                <c:pt idx="127">
                  <c:v>1.2800000000000009</c:v>
                </c:pt>
                <c:pt idx="128">
                  <c:v>1.2900000000000009</c:v>
                </c:pt>
                <c:pt idx="129">
                  <c:v>1.3000000000000009</c:v>
                </c:pt>
                <c:pt idx="130">
                  <c:v>1.3100000000000009</c:v>
                </c:pt>
                <c:pt idx="131">
                  <c:v>1.320000000000001</c:v>
                </c:pt>
                <c:pt idx="132">
                  <c:v>1.330000000000001</c:v>
                </c:pt>
                <c:pt idx="133">
                  <c:v>1.340000000000001</c:v>
                </c:pt>
                <c:pt idx="134">
                  <c:v>1.350000000000001</c:v>
                </c:pt>
                <c:pt idx="135">
                  <c:v>1.360000000000001</c:v>
                </c:pt>
                <c:pt idx="136">
                  <c:v>1.370000000000001</c:v>
                </c:pt>
                <c:pt idx="137">
                  <c:v>1.380000000000001</c:v>
                </c:pt>
                <c:pt idx="138">
                  <c:v>1.390000000000001</c:v>
                </c:pt>
                <c:pt idx="139">
                  <c:v>1.400000000000001</c:v>
                </c:pt>
                <c:pt idx="140">
                  <c:v>1.410000000000001</c:v>
                </c:pt>
                <c:pt idx="141">
                  <c:v>1.420000000000001</c:v>
                </c:pt>
                <c:pt idx="142">
                  <c:v>1.430000000000001</c:v>
                </c:pt>
                <c:pt idx="143">
                  <c:v>1.4400000000000011</c:v>
                </c:pt>
                <c:pt idx="144">
                  <c:v>1.4500000000000011</c:v>
                </c:pt>
                <c:pt idx="145">
                  <c:v>1.4600000000000011</c:v>
                </c:pt>
                <c:pt idx="146">
                  <c:v>1.4700000000000011</c:v>
                </c:pt>
                <c:pt idx="147">
                  <c:v>1.4800000000000011</c:v>
                </c:pt>
                <c:pt idx="148">
                  <c:v>1.4900000000000011</c:v>
                </c:pt>
                <c:pt idx="149">
                  <c:v>1.5000000000000011</c:v>
                </c:pt>
                <c:pt idx="150">
                  <c:v>1.5100000000000011</c:v>
                </c:pt>
                <c:pt idx="151">
                  <c:v>1.5200000000000011</c:v>
                </c:pt>
                <c:pt idx="152">
                  <c:v>1.5300000000000011</c:v>
                </c:pt>
                <c:pt idx="153">
                  <c:v>1.5400000000000011</c:v>
                </c:pt>
                <c:pt idx="154">
                  <c:v>1.5500000000000012</c:v>
                </c:pt>
                <c:pt idx="155">
                  <c:v>1.5600000000000012</c:v>
                </c:pt>
                <c:pt idx="156">
                  <c:v>1.5700000000000012</c:v>
                </c:pt>
                <c:pt idx="157">
                  <c:v>1.5800000000000012</c:v>
                </c:pt>
                <c:pt idx="158">
                  <c:v>1.5900000000000012</c:v>
                </c:pt>
                <c:pt idx="159">
                  <c:v>1.6000000000000012</c:v>
                </c:pt>
                <c:pt idx="160">
                  <c:v>1.6100000000000012</c:v>
                </c:pt>
                <c:pt idx="161">
                  <c:v>1.6200000000000012</c:v>
                </c:pt>
                <c:pt idx="162">
                  <c:v>1.6300000000000012</c:v>
                </c:pt>
                <c:pt idx="163">
                  <c:v>1.6400000000000012</c:v>
                </c:pt>
                <c:pt idx="164">
                  <c:v>1.6500000000000012</c:v>
                </c:pt>
                <c:pt idx="165">
                  <c:v>1.6600000000000013</c:v>
                </c:pt>
                <c:pt idx="166">
                  <c:v>1.6700000000000013</c:v>
                </c:pt>
                <c:pt idx="167">
                  <c:v>1.6800000000000013</c:v>
                </c:pt>
                <c:pt idx="168">
                  <c:v>1.6900000000000013</c:v>
                </c:pt>
                <c:pt idx="169">
                  <c:v>1.7000000000000013</c:v>
                </c:pt>
                <c:pt idx="170">
                  <c:v>1.7100000000000013</c:v>
                </c:pt>
                <c:pt idx="171">
                  <c:v>1.7200000000000013</c:v>
                </c:pt>
                <c:pt idx="172">
                  <c:v>1.7300000000000013</c:v>
                </c:pt>
                <c:pt idx="173">
                  <c:v>1.7400000000000013</c:v>
                </c:pt>
                <c:pt idx="174">
                  <c:v>1.7500000000000013</c:v>
                </c:pt>
                <c:pt idx="175">
                  <c:v>1.7600000000000013</c:v>
                </c:pt>
                <c:pt idx="176">
                  <c:v>1.7700000000000014</c:v>
                </c:pt>
                <c:pt idx="177">
                  <c:v>1.7800000000000014</c:v>
                </c:pt>
                <c:pt idx="178">
                  <c:v>1.7900000000000014</c:v>
                </c:pt>
                <c:pt idx="179">
                  <c:v>1.8000000000000014</c:v>
                </c:pt>
                <c:pt idx="180">
                  <c:v>1.8100000000000014</c:v>
                </c:pt>
                <c:pt idx="181">
                  <c:v>1.8200000000000014</c:v>
                </c:pt>
                <c:pt idx="182">
                  <c:v>1.8300000000000014</c:v>
                </c:pt>
                <c:pt idx="183">
                  <c:v>1.8400000000000014</c:v>
                </c:pt>
                <c:pt idx="184">
                  <c:v>1.8500000000000014</c:v>
                </c:pt>
                <c:pt idx="185">
                  <c:v>1.8600000000000014</c:v>
                </c:pt>
                <c:pt idx="186">
                  <c:v>1.8700000000000014</c:v>
                </c:pt>
                <c:pt idx="187">
                  <c:v>1.8800000000000014</c:v>
                </c:pt>
                <c:pt idx="188">
                  <c:v>1.8900000000000015</c:v>
                </c:pt>
                <c:pt idx="189">
                  <c:v>1.9000000000000015</c:v>
                </c:pt>
                <c:pt idx="190">
                  <c:v>1.9100000000000015</c:v>
                </c:pt>
                <c:pt idx="191">
                  <c:v>1.9200000000000015</c:v>
                </c:pt>
                <c:pt idx="192">
                  <c:v>1.9300000000000015</c:v>
                </c:pt>
                <c:pt idx="193">
                  <c:v>1.9400000000000015</c:v>
                </c:pt>
                <c:pt idx="194">
                  <c:v>1.9500000000000015</c:v>
                </c:pt>
                <c:pt idx="195">
                  <c:v>1.9600000000000015</c:v>
                </c:pt>
                <c:pt idx="196">
                  <c:v>1.9700000000000015</c:v>
                </c:pt>
                <c:pt idx="197">
                  <c:v>1.9800000000000015</c:v>
                </c:pt>
                <c:pt idx="198">
                  <c:v>1.9900000000000015</c:v>
                </c:pt>
                <c:pt idx="199">
                  <c:v>2.0000000000000013</c:v>
                </c:pt>
                <c:pt idx="200">
                  <c:v>2.0100000000000011</c:v>
                </c:pt>
                <c:pt idx="201">
                  <c:v>2.0200000000000009</c:v>
                </c:pt>
                <c:pt idx="202">
                  <c:v>2.0300000000000007</c:v>
                </c:pt>
                <c:pt idx="203">
                  <c:v>2.0400000000000005</c:v>
                </c:pt>
                <c:pt idx="204">
                  <c:v>2.0500000000000003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2.0799999999999996</c:v>
                </c:pt>
                <c:pt idx="208">
                  <c:v>2.0899999999999994</c:v>
                </c:pt>
                <c:pt idx="209">
                  <c:v>2.0999999999999992</c:v>
                </c:pt>
                <c:pt idx="210">
                  <c:v>2.109999999999999</c:v>
                </c:pt>
                <c:pt idx="211">
                  <c:v>2.1199999999999988</c:v>
                </c:pt>
                <c:pt idx="212">
                  <c:v>2.1299999999999986</c:v>
                </c:pt>
                <c:pt idx="213">
                  <c:v>2.1399999999999983</c:v>
                </c:pt>
                <c:pt idx="214">
                  <c:v>2.1499999999999981</c:v>
                </c:pt>
                <c:pt idx="215">
                  <c:v>2.1599999999999979</c:v>
                </c:pt>
                <c:pt idx="216">
                  <c:v>2.1699999999999977</c:v>
                </c:pt>
                <c:pt idx="217">
                  <c:v>2.1799999999999975</c:v>
                </c:pt>
                <c:pt idx="218">
                  <c:v>2.1899999999999973</c:v>
                </c:pt>
                <c:pt idx="219">
                  <c:v>2.1999999999999971</c:v>
                </c:pt>
                <c:pt idx="220">
                  <c:v>2.2099999999999969</c:v>
                </c:pt>
                <c:pt idx="221">
                  <c:v>2.2199999999999966</c:v>
                </c:pt>
                <c:pt idx="222">
                  <c:v>2.2299999999999964</c:v>
                </c:pt>
                <c:pt idx="223">
                  <c:v>2.2399999999999962</c:v>
                </c:pt>
                <c:pt idx="224">
                  <c:v>2.249999999999996</c:v>
                </c:pt>
                <c:pt idx="225">
                  <c:v>2.2599999999999958</c:v>
                </c:pt>
                <c:pt idx="226">
                  <c:v>2.2699999999999956</c:v>
                </c:pt>
                <c:pt idx="227">
                  <c:v>2.2799999999999954</c:v>
                </c:pt>
                <c:pt idx="228">
                  <c:v>2.2899999999999952</c:v>
                </c:pt>
                <c:pt idx="229">
                  <c:v>2.2999999999999949</c:v>
                </c:pt>
                <c:pt idx="230">
                  <c:v>2.3099999999999947</c:v>
                </c:pt>
                <c:pt idx="231">
                  <c:v>2.3199999999999945</c:v>
                </c:pt>
                <c:pt idx="232">
                  <c:v>2.3299999999999943</c:v>
                </c:pt>
                <c:pt idx="233">
                  <c:v>2.3399999999999941</c:v>
                </c:pt>
                <c:pt idx="234">
                  <c:v>2.3499999999999939</c:v>
                </c:pt>
                <c:pt idx="235">
                  <c:v>2.3599999999999937</c:v>
                </c:pt>
                <c:pt idx="236">
                  <c:v>2.3699999999999934</c:v>
                </c:pt>
                <c:pt idx="237">
                  <c:v>2.3799999999999932</c:v>
                </c:pt>
                <c:pt idx="238">
                  <c:v>2.389999999999993</c:v>
                </c:pt>
                <c:pt idx="239">
                  <c:v>2.3999999999999928</c:v>
                </c:pt>
                <c:pt idx="240">
                  <c:v>2.4099999999999926</c:v>
                </c:pt>
                <c:pt idx="241">
                  <c:v>2.4199999999999924</c:v>
                </c:pt>
                <c:pt idx="242">
                  <c:v>2.4299999999999922</c:v>
                </c:pt>
                <c:pt idx="243">
                  <c:v>2.439999999999992</c:v>
                </c:pt>
                <c:pt idx="244">
                  <c:v>2.4499999999999917</c:v>
                </c:pt>
                <c:pt idx="245">
                  <c:v>2.4599999999999915</c:v>
                </c:pt>
                <c:pt idx="246">
                  <c:v>2.4699999999999913</c:v>
                </c:pt>
                <c:pt idx="247">
                  <c:v>2.4799999999999911</c:v>
                </c:pt>
                <c:pt idx="248">
                  <c:v>2.4899999999999909</c:v>
                </c:pt>
                <c:pt idx="249">
                  <c:v>2.4999999999999907</c:v>
                </c:pt>
                <c:pt idx="250">
                  <c:v>2.5099999999999905</c:v>
                </c:pt>
                <c:pt idx="251">
                  <c:v>2.5199999999999902</c:v>
                </c:pt>
                <c:pt idx="252">
                  <c:v>2.52999999999999</c:v>
                </c:pt>
                <c:pt idx="253">
                  <c:v>2.5399999999999898</c:v>
                </c:pt>
                <c:pt idx="254">
                  <c:v>2.5499999999999896</c:v>
                </c:pt>
                <c:pt idx="255">
                  <c:v>2.5599999999999894</c:v>
                </c:pt>
                <c:pt idx="256">
                  <c:v>2.5699999999999892</c:v>
                </c:pt>
                <c:pt idx="257">
                  <c:v>2.579999999999989</c:v>
                </c:pt>
                <c:pt idx="258">
                  <c:v>2.5899999999999888</c:v>
                </c:pt>
                <c:pt idx="259">
                  <c:v>2.5999999999999885</c:v>
                </c:pt>
                <c:pt idx="260">
                  <c:v>2.6099999999999883</c:v>
                </c:pt>
                <c:pt idx="261">
                  <c:v>2.6199999999999881</c:v>
                </c:pt>
                <c:pt idx="262">
                  <c:v>2.6299999999999879</c:v>
                </c:pt>
                <c:pt idx="263">
                  <c:v>2.6399999999999877</c:v>
                </c:pt>
                <c:pt idx="264">
                  <c:v>2.6499999999999875</c:v>
                </c:pt>
                <c:pt idx="265">
                  <c:v>2.6599999999999873</c:v>
                </c:pt>
                <c:pt idx="266">
                  <c:v>2.6699999999999871</c:v>
                </c:pt>
                <c:pt idx="267">
                  <c:v>2.6799999999999868</c:v>
                </c:pt>
                <c:pt idx="268">
                  <c:v>2.6899999999999866</c:v>
                </c:pt>
                <c:pt idx="269">
                  <c:v>2.6999999999999864</c:v>
                </c:pt>
                <c:pt idx="270">
                  <c:v>2.7099999999999862</c:v>
                </c:pt>
                <c:pt idx="271">
                  <c:v>2.719999999999986</c:v>
                </c:pt>
                <c:pt idx="272">
                  <c:v>2.7299999999999858</c:v>
                </c:pt>
                <c:pt idx="273">
                  <c:v>2.7399999999999856</c:v>
                </c:pt>
                <c:pt idx="274">
                  <c:v>2.7499999999999853</c:v>
                </c:pt>
                <c:pt idx="275">
                  <c:v>2.7599999999999851</c:v>
                </c:pt>
                <c:pt idx="276">
                  <c:v>2.7699999999999849</c:v>
                </c:pt>
                <c:pt idx="277">
                  <c:v>2.7799999999999847</c:v>
                </c:pt>
                <c:pt idx="278">
                  <c:v>2.7899999999999845</c:v>
                </c:pt>
                <c:pt idx="279">
                  <c:v>2.7999999999999843</c:v>
                </c:pt>
                <c:pt idx="280">
                  <c:v>2.8099999999999841</c:v>
                </c:pt>
                <c:pt idx="281">
                  <c:v>2.8199999999999839</c:v>
                </c:pt>
                <c:pt idx="282">
                  <c:v>2.8299999999999836</c:v>
                </c:pt>
                <c:pt idx="283">
                  <c:v>2.8399999999999834</c:v>
                </c:pt>
                <c:pt idx="284">
                  <c:v>2.8499999999999832</c:v>
                </c:pt>
                <c:pt idx="285">
                  <c:v>2.859999999999983</c:v>
                </c:pt>
                <c:pt idx="286">
                  <c:v>2.8699999999999828</c:v>
                </c:pt>
                <c:pt idx="287">
                  <c:v>2.8799999999999826</c:v>
                </c:pt>
                <c:pt idx="288">
                  <c:v>2.8899999999999824</c:v>
                </c:pt>
                <c:pt idx="289">
                  <c:v>2.8999999999999821</c:v>
                </c:pt>
                <c:pt idx="290">
                  <c:v>2.9099999999999819</c:v>
                </c:pt>
                <c:pt idx="291">
                  <c:v>2.9199999999999817</c:v>
                </c:pt>
                <c:pt idx="292">
                  <c:v>2.9299999999999815</c:v>
                </c:pt>
                <c:pt idx="293">
                  <c:v>2.9399999999999813</c:v>
                </c:pt>
                <c:pt idx="294">
                  <c:v>2.9499999999999811</c:v>
                </c:pt>
                <c:pt idx="295">
                  <c:v>2.9599999999999809</c:v>
                </c:pt>
                <c:pt idx="296">
                  <c:v>2.9699999999999807</c:v>
                </c:pt>
                <c:pt idx="297">
                  <c:v>2.9799999999999804</c:v>
                </c:pt>
                <c:pt idx="298">
                  <c:v>2.9899999999999802</c:v>
                </c:pt>
                <c:pt idx="299">
                  <c:v>2.99999999999998</c:v>
                </c:pt>
                <c:pt idx="300">
                  <c:v>3.0099999999999798</c:v>
                </c:pt>
                <c:pt idx="301">
                  <c:v>3.0199999999999796</c:v>
                </c:pt>
                <c:pt idx="302">
                  <c:v>3.0299999999999794</c:v>
                </c:pt>
                <c:pt idx="303">
                  <c:v>3.0399999999999792</c:v>
                </c:pt>
                <c:pt idx="304">
                  <c:v>3.049999999999979</c:v>
                </c:pt>
                <c:pt idx="305">
                  <c:v>3.0599999999999787</c:v>
                </c:pt>
                <c:pt idx="306">
                  <c:v>3.0699999999999785</c:v>
                </c:pt>
                <c:pt idx="307">
                  <c:v>3.0799999999999783</c:v>
                </c:pt>
                <c:pt idx="308">
                  <c:v>3.0899999999999781</c:v>
                </c:pt>
                <c:pt idx="309">
                  <c:v>3.0999999999999779</c:v>
                </c:pt>
                <c:pt idx="310">
                  <c:v>3.1099999999999777</c:v>
                </c:pt>
                <c:pt idx="311">
                  <c:v>3.1199999999999775</c:v>
                </c:pt>
                <c:pt idx="312">
                  <c:v>3.1299999999999772</c:v>
                </c:pt>
                <c:pt idx="313">
                  <c:v>3.139999999999977</c:v>
                </c:pt>
                <c:pt idx="314">
                  <c:v>3.1499999999999768</c:v>
                </c:pt>
                <c:pt idx="315">
                  <c:v>3.1599999999999766</c:v>
                </c:pt>
                <c:pt idx="316">
                  <c:v>3.1699999999999764</c:v>
                </c:pt>
                <c:pt idx="317">
                  <c:v>3.1799999999999762</c:v>
                </c:pt>
                <c:pt idx="318">
                  <c:v>3.189999999999976</c:v>
                </c:pt>
                <c:pt idx="319">
                  <c:v>3.1999999999999758</c:v>
                </c:pt>
                <c:pt idx="320">
                  <c:v>3.2099999999999755</c:v>
                </c:pt>
                <c:pt idx="321">
                  <c:v>3.2199999999999753</c:v>
                </c:pt>
                <c:pt idx="322">
                  <c:v>3.2299999999999751</c:v>
                </c:pt>
                <c:pt idx="323">
                  <c:v>3.2399999999999749</c:v>
                </c:pt>
                <c:pt idx="324">
                  <c:v>3.2499999999999747</c:v>
                </c:pt>
                <c:pt idx="325">
                  <c:v>3.2599999999999745</c:v>
                </c:pt>
                <c:pt idx="326">
                  <c:v>3.2699999999999743</c:v>
                </c:pt>
                <c:pt idx="327">
                  <c:v>3.279999999999974</c:v>
                </c:pt>
                <c:pt idx="328">
                  <c:v>3.2899999999999738</c:v>
                </c:pt>
                <c:pt idx="329">
                  <c:v>3.2999999999999736</c:v>
                </c:pt>
                <c:pt idx="330">
                  <c:v>3.3099999999999734</c:v>
                </c:pt>
                <c:pt idx="331">
                  <c:v>3.3199999999999732</c:v>
                </c:pt>
                <c:pt idx="332">
                  <c:v>3.329999999999973</c:v>
                </c:pt>
                <c:pt idx="333">
                  <c:v>3.3399999999999728</c:v>
                </c:pt>
                <c:pt idx="334">
                  <c:v>3.3499999999999726</c:v>
                </c:pt>
                <c:pt idx="335">
                  <c:v>3.3599999999999723</c:v>
                </c:pt>
                <c:pt idx="336">
                  <c:v>3.3699999999999721</c:v>
                </c:pt>
                <c:pt idx="337">
                  <c:v>3.3799999999999719</c:v>
                </c:pt>
                <c:pt idx="338">
                  <c:v>3.3899999999999717</c:v>
                </c:pt>
                <c:pt idx="339">
                  <c:v>3.3999999999999715</c:v>
                </c:pt>
                <c:pt idx="340">
                  <c:v>3.4099999999999713</c:v>
                </c:pt>
                <c:pt idx="341">
                  <c:v>3.4199999999999711</c:v>
                </c:pt>
                <c:pt idx="342">
                  <c:v>3.4299999999999708</c:v>
                </c:pt>
                <c:pt idx="343">
                  <c:v>3.4399999999999706</c:v>
                </c:pt>
                <c:pt idx="344">
                  <c:v>3.4499999999999704</c:v>
                </c:pt>
                <c:pt idx="345">
                  <c:v>3.4599999999999702</c:v>
                </c:pt>
                <c:pt idx="346">
                  <c:v>3.46999999999997</c:v>
                </c:pt>
                <c:pt idx="347">
                  <c:v>3.4799999999999698</c:v>
                </c:pt>
                <c:pt idx="348">
                  <c:v>3.4899999999999696</c:v>
                </c:pt>
                <c:pt idx="349">
                  <c:v>3.4999999999999694</c:v>
                </c:pt>
                <c:pt idx="350">
                  <c:v>3.5099999999999691</c:v>
                </c:pt>
                <c:pt idx="351">
                  <c:v>3.5199999999999689</c:v>
                </c:pt>
                <c:pt idx="352">
                  <c:v>3.5299999999999687</c:v>
                </c:pt>
                <c:pt idx="353">
                  <c:v>3.5399999999999685</c:v>
                </c:pt>
                <c:pt idx="354">
                  <c:v>3.5499999999999683</c:v>
                </c:pt>
                <c:pt idx="355">
                  <c:v>3.5599999999999681</c:v>
                </c:pt>
                <c:pt idx="356">
                  <c:v>3.5699999999999679</c:v>
                </c:pt>
                <c:pt idx="357">
                  <c:v>3.5799999999999677</c:v>
                </c:pt>
                <c:pt idx="358">
                  <c:v>3.5899999999999674</c:v>
                </c:pt>
                <c:pt idx="359">
                  <c:v>3.5999999999999672</c:v>
                </c:pt>
                <c:pt idx="360">
                  <c:v>3.609999999999967</c:v>
                </c:pt>
                <c:pt idx="361">
                  <c:v>3.6199999999999668</c:v>
                </c:pt>
                <c:pt idx="362">
                  <c:v>3.6299999999999666</c:v>
                </c:pt>
                <c:pt idx="363">
                  <c:v>3.6399999999999664</c:v>
                </c:pt>
                <c:pt idx="364">
                  <c:v>3.6499999999999662</c:v>
                </c:pt>
                <c:pt idx="365">
                  <c:v>3.6599999999999659</c:v>
                </c:pt>
                <c:pt idx="366">
                  <c:v>3.6699999999999657</c:v>
                </c:pt>
                <c:pt idx="367">
                  <c:v>3.6799999999999655</c:v>
                </c:pt>
                <c:pt idx="368">
                  <c:v>3.6899999999999653</c:v>
                </c:pt>
                <c:pt idx="369">
                  <c:v>3.6999999999999651</c:v>
                </c:pt>
                <c:pt idx="370">
                  <c:v>3.7099999999999649</c:v>
                </c:pt>
                <c:pt idx="371">
                  <c:v>3.7199999999999647</c:v>
                </c:pt>
                <c:pt idx="372">
                  <c:v>3.7299999999999645</c:v>
                </c:pt>
                <c:pt idx="373">
                  <c:v>3.7399999999999642</c:v>
                </c:pt>
                <c:pt idx="374">
                  <c:v>3.749999999999964</c:v>
                </c:pt>
                <c:pt idx="375">
                  <c:v>3.7599999999999638</c:v>
                </c:pt>
                <c:pt idx="376">
                  <c:v>3.7699999999999636</c:v>
                </c:pt>
                <c:pt idx="377">
                  <c:v>3.7799999999999634</c:v>
                </c:pt>
                <c:pt idx="378">
                  <c:v>3.7899999999999632</c:v>
                </c:pt>
                <c:pt idx="379">
                  <c:v>3.799999999999963</c:v>
                </c:pt>
                <c:pt idx="380">
                  <c:v>3.8099999999999627</c:v>
                </c:pt>
                <c:pt idx="381">
                  <c:v>3.8199999999999625</c:v>
                </c:pt>
                <c:pt idx="382">
                  <c:v>3.8299999999999623</c:v>
                </c:pt>
                <c:pt idx="383">
                  <c:v>3.8399999999999621</c:v>
                </c:pt>
                <c:pt idx="384">
                  <c:v>3.8499999999999619</c:v>
                </c:pt>
                <c:pt idx="385">
                  <c:v>3.8599999999999617</c:v>
                </c:pt>
                <c:pt idx="386">
                  <c:v>3.8699999999999615</c:v>
                </c:pt>
                <c:pt idx="387">
                  <c:v>3.8799999999999613</c:v>
                </c:pt>
                <c:pt idx="388">
                  <c:v>3.889999999999961</c:v>
                </c:pt>
                <c:pt idx="389">
                  <c:v>3.8999999999999608</c:v>
                </c:pt>
                <c:pt idx="390">
                  <c:v>3.9099999999999606</c:v>
                </c:pt>
                <c:pt idx="391">
                  <c:v>3.9199999999999604</c:v>
                </c:pt>
                <c:pt idx="392">
                  <c:v>3.9299999999999602</c:v>
                </c:pt>
                <c:pt idx="393">
                  <c:v>3.93999999999996</c:v>
                </c:pt>
                <c:pt idx="394">
                  <c:v>3.9499999999999598</c:v>
                </c:pt>
                <c:pt idx="395">
                  <c:v>3.9599999999999596</c:v>
                </c:pt>
                <c:pt idx="396">
                  <c:v>3.9699999999999593</c:v>
                </c:pt>
                <c:pt idx="397">
                  <c:v>3.9799999999999591</c:v>
                </c:pt>
                <c:pt idx="398">
                  <c:v>3.9899999999999589</c:v>
                </c:pt>
                <c:pt idx="399">
                  <c:v>3.9999999999999587</c:v>
                </c:pt>
              </c:numCache>
            </c:numRef>
          </c:cat>
          <c:val>
            <c:numRef>
              <c:f>Graf_B!$E$4:$E$403</c:f>
              <c:numCache>
                <c:formatCode>0%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1.1008799887181908E-3</c:v>
                </c:pt>
                <c:pt idx="35">
                  <c:v>5.8519666556982606E-3</c:v>
                </c:pt>
                <c:pt idx="36">
                  <c:v>1.0346237827165865E-2</c:v>
                </c:pt>
                <c:pt idx="37">
                  <c:v>1.4311372161895443E-2</c:v>
                </c:pt>
                <c:pt idx="38">
                  <c:v>1.7773644670564786E-2</c:v>
                </c:pt>
                <c:pt idx="39">
                  <c:v>2.1062803553800684E-2</c:v>
                </c:pt>
                <c:pt idx="40">
                  <c:v>2.4191515662244562E-2</c:v>
                </c:pt>
                <c:pt idx="41">
                  <c:v>2.7171241479810159E-2</c:v>
                </c:pt>
                <c:pt idx="42">
                  <c:v>3.001237539888434E-2</c:v>
                </c:pt>
                <c:pt idx="43">
                  <c:v>3.2724366867091528E-2</c:v>
                </c:pt>
                <c:pt idx="44">
                  <c:v>3.5315825381156157E-2</c:v>
                </c:pt>
                <c:pt idx="45">
                  <c:v>3.7794611785913645E-2</c:v>
                </c:pt>
                <c:pt idx="46">
                  <c:v>4.0167917918128251E-2</c:v>
                </c:pt>
                <c:pt idx="47">
                  <c:v>4.2442336294833898E-2</c:v>
                </c:pt>
                <c:pt idx="48">
                  <c:v>4.462392126840873E-2</c:v>
                </c:pt>
                <c:pt idx="49">
                  <c:v>4.6718242843040561E-2</c:v>
                </c:pt>
                <c:pt idx="50">
                  <c:v>4.8730434159843683E-2</c:v>
                </c:pt>
                <c:pt idx="51">
                  <c:v>5.0665233502923589E-2</c:v>
                </c:pt>
                <c:pt idx="52">
                  <c:v>5.252702155003823E-2</c:v>
                </c:pt>
                <c:pt idx="53">
                  <c:v>5.4319854484296777E-2</c:v>
                </c:pt>
                <c:pt idx="54">
                  <c:v>5.6047493493673224E-2</c:v>
                </c:pt>
                <c:pt idx="55">
                  <c:v>5.7713431109857626E-2</c:v>
                </c:pt>
                <c:pt idx="56">
                  <c:v>5.9515978940441E-2</c:v>
                </c:pt>
                <c:pt idx="57">
                  <c:v>6.1326737924226493E-2</c:v>
                </c:pt>
                <c:pt idx="58">
                  <c:v>6.3076115247544737E-2</c:v>
                </c:pt>
                <c:pt idx="59">
                  <c:v>6.4767179993418966E-2</c:v>
                </c:pt>
                <c:pt idx="60">
                  <c:v>6.6402799993526843E-2</c:v>
                </c:pt>
                <c:pt idx="61">
                  <c:v>6.7985658058147394E-2</c:v>
                </c:pt>
                <c:pt idx="62">
                  <c:v>6.9518266660399022E-2</c:v>
                </c:pt>
                <c:pt idx="63">
                  <c:v>7.1002981243830282E-2</c:v>
                </c:pt>
                <c:pt idx="64">
                  <c:v>7.2442012301617509E-2</c:v>
                </c:pt>
                <c:pt idx="65">
                  <c:v>7.3837436357653607E-2</c:v>
                </c:pt>
                <c:pt idx="66">
                  <c:v>7.5191205964255756E-2</c:v>
                </c:pt>
                <c:pt idx="67">
                  <c:v>7.6505158817722616E-2</c:v>
                </c:pt>
                <c:pt idx="68">
                  <c:v>7.778102608123387E-2</c:v>
                </c:pt>
                <c:pt idx="69">
                  <c:v>7.9020439994359121E-2</c:v>
                </c:pt>
                <c:pt idx="70">
                  <c:v>8.0224940839508957E-2</c:v>
                </c:pt>
                <c:pt idx="71">
                  <c:v>8.1395983327849156E-2</c:v>
                </c:pt>
                <c:pt idx="72">
                  <c:v>8.253494246034436E-2</c:v>
                </c:pt>
                <c:pt idx="73">
                  <c:v>8.3643118913582948E-2</c:v>
                </c:pt>
                <c:pt idx="74">
                  <c:v>8.4721743994735185E-2</c:v>
                </c:pt>
                <c:pt idx="75">
                  <c:v>8.5771984205330748E-2</c:v>
                </c:pt>
                <c:pt idx="76">
                  <c:v>8.6794945449417363E-2</c:v>
                </c:pt>
                <c:pt idx="77">
                  <c:v>8.7791676918014608E-2</c:v>
                </c:pt>
                <c:pt idx="78">
                  <c:v>8.8763174678546039E-2</c:v>
                </c:pt>
                <c:pt idx="79">
                  <c:v>8.9710384995064216E-2</c:v>
                </c:pt>
                <c:pt idx="80">
                  <c:v>9.0634207402532599E-2</c:v>
                </c:pt>
                <c:pt idx="81">
                  <c:v>9.1535497556160222E-2</c:v>
                </c:pt>
                <c:pt idx="82">
                  <c:v>9.2415069874760711E-2</c:v>
                </c:pt>
                <c:pt idx="83">
                  <c:v>9.3273699995299289E-2</c:v>
                </c:pt>
                <c:pt idx="84">
                  <c:v>9.4112127054178096E-2</c:v>
                </c:pt>
                <c:pt idx="85">
                  <c:v>9.4931055809362064E-2</c:v>
                </c:pt>
                <c:pt idx="86">
                  <c:v>9.5731158616151002E-2</c:v>
                </c:pt>
                <c:pt idx="87">
                  <c:v>9.6513077268240224E-2</c:v>
                </c:pt>
                <c:pt idx="88">
                  <c:v>9.7277424714664468E-2</c:v>
                </c:pt>
                <c:pt idx="89">
                  <c:v>9.8024786662279303E-2</c:v>
                </c:pt>
                <c:pt idx="90">
                  <c:v>9.8755723072583942E-2</c:v>
                </c:pt>
                <c:pt idx="91">
                  <c:v>9.9470769560925418E-2</c:v>
                </c:pt>
                <c:pt idx="92">
                  <c:v>0.10017043870543159</c:v>
                </c:pt>
                <c:pt idx="93">
                  <c:v>0.10085522127239509</c:v>
                </c:pt>
                <c:pt idx="94">
                  <c:v>0.10152558736426459</c:v>
                </c:pt>
                <c:pt idx="95">
                  <c:v>0.10218198749588685</c:v>
                </c:pt>
                <c:pt idx="96">
                  <c:v>0.10282485360417669</c:v>
                </c:pt>
                <c:pt idx="97">
                  <c:v>0.10345459999597083</c:v>
                </c:pt>
                <c:pt idx="98">
                  <c:v>0.10407162423843572</c:v>
                </c:pt>
                <c:pt idx="99">
                  <c:v>0.10467630799605139</c:v>
                </c:pt>
                <c:pt idx="100">
                  <c:v>0.10526901781787265</c:v>
                </c:pt>
                <c:pt idx="101">
                  <c:v>0.10585010587848176</c:v>
                </c:pt>
                <c:pt idx="102">
                  <c:v>0.10641991067577806</c:v>
                </c:pt>
                <c:pt idx="103">
                  <c:v>0.10697875768851094</c:v>
                </c:pt>
                <c:pt idx="104">
                  <c:v>0.10752695999623942</c:v>
                </c:pt>
                <c:pt idx="105">
                  <c:v>0.10806481886419943</c:v>
                </c:pt>
                <c:pt idx="106">
                  <c:v>0.10859262429537514</c:v>
                </c:pt>
                <c:pt idx="107">
                  <c:v>0.10911065555189943</c:v>
                </c:pt>
                <c:pt idx="108">
                  <c:v>0.10961918164775356</c:v>
                </c:pt>
                <c:pt idx="109">
                  <c:v>0.11011846181459217</c:v>
                </c:pt>
                <c:pt idx="110">
                  <c:v>0.11060874594238862</c:v>
                </c:pt>
                <c:pt idx="111">
                  <c:v>0.11109027499647443</c:v>
                </c:pt>
                <c:pt idx="112">
                  <c:v>0.11156328141243486</c:v>
                </c:pt>
                <c:pt idx="113">
                  <c:v>0.11202798947022052</c:v>
                </c:pt>
                <c:pt idx="114">
                  <c:v>0.11248461564874034</c:v>
                </c:pt>
                <c:pt idx="115">
                  <c:v>0.11293336896211323</c:v>
                </c:pt>
                <c:pt idx="116">
                  <c:v>0.11337445127867639</c:v>
                </c:pt>
                <c:pt idx="117">
                  <c:v>0.11380805762377237</c:v>
                </c:pt>
                <c:pt idx="118">
                  <c:v>0.11423437646727008</c:v>
                </c:pt>
                <c:pt idx="119">
                  <c:v>0.11465358999670951</c:v>
                </c:pt>
                <c:pt idx="120">
                  <c:v>0.11506587437690199</c:v>
                </c:pt>
                <c:pt idx="121">
                  <c:v>0.11547139999676342</c:v>
                </c:pt>
                <c:pt idx="122">
                  <c:v>0.11587033170410682</c:v>
                </c:pt>
                <c:pt idx="123">
                  <c:v>0.11626282902907373</c:v>
                </c:pt>
                <c:pt idx="124">
                  <c:v>0.11664904639684111</c:v>
                </c:pt>
                <c:pt idx="125">
                  <c:v>0.11702913333019953</c:v>
                </c:pt>
                <c:pt idx="126">
                  <c:v>0.11740323464256017</c:v>
                </c:pt>
                <c:pt idx="127">
                  <c:v>0.11777149062191515</c:v>
                </c:pt>
                <c:pt idx="128">
                  <c:v>0.11813403720624137</c:v>
                </c:pt>
                <c:pt idx="129">
                  <c:v>0.11849100615080876</c:v>
                </c:pt>
                <c:pt idx="130">
                  <c:v>0.11884252518782551</c:v>
                </c:pt>
                <c:pt idx="131">
                  <c:v>0.11918871817882683</c:v>
                </c:pt>
                <c:pt idx="132">
                  <c:v>0.119529705260189</c:v>
                </c:pt>
                <c:pt idx="133">
                  <c:v>0.11986560298212791</c:v>
                </c:pt>
                <c:pt idx="134">
                  <c:v>0.12019652444151957</c:v>
                </c:pt>
                <c:pt idx="135">
                  <c:v>0.12052257940886131</c:v>
                </c:pt>
                <c:pt idx="136">
                  <c:v>0.12084387444967255</c:v>
                </c:pt>
                <c:pt idx="137">
                  <c:v>0.12116051304061694</c:v>
                </c:pt>
                <c:pt idx="138">
                  <c:v>0.12147259568061251</c:v>
                </c:pt>
                <c:pt idx="139">
                  <c:v>0.1217802199971796</c:v>
                </c:pt>
                <c:pt idx="140">
                  <c:v>0.1220834808482634</c:v>
                </c:pt>
                <c:pt idx="141">
                  <c:v>0.12238247041975452</c:v>
                </c:pt>
                <c:pt idx="142">
                  <c:v>0.12267727831891706</c:v>
                </c:pt>
                <c:pt idx="143">
                  <c:v>0.12296799166392462</c:v>
                </c:pt>
                <c:pt idx="144">
                  <c:v>0.12325469516969061</c:v>
                </c:pt>
                <c:pt idx="145">
                  <c:v>0.1235374712301722</c:v>
                </c:pt>
                <c:pt idx="146">
                  <c:v>0.12381639999731386</c:v>
                </c:pt>
                <c:pt idx="147">
                  <c:v>0.12409155945679147</c:v>
                </c:pt>
                <c:pt idx="148">
                  <c:v>0.12436302550070559</c:v>
                </c:pt>
                <c:pt idx="149">
                  <c:v>0.12463087199736762</c:v>
                </c:pt>
                <c:pt idx="150">
                  <c:v>0.12489517085831217</c:v>
                </c:pt>
                <c:pt idx="151">
                  <c:v>0.1251559921026654</c:v>
                </c:pt>
                <c:pt idx="152">
                  <c:v>0.12541340391898786</c:v>
                </c:pt>
                <c:pt idx="153">
                  <c:v>0.12566747272470868</c:v>
                </c:pt>
                <c:pt idx="154">
                  <c:v>0.12591826322325897</c:v>
                </c:pt>
                <c:pt idx="155">
                  <c:v>0.12616583845900731</c:v>
                </c:pt>
                <c:pt idx="156">
                  <c:v>0.12641025987009641</c:v>
                </c:pt>
                <c:pt idx="157">
                  <c:v>0.12665158733927304</c:v>
                </c:pt>
                <c:pt idx="158">
                  <c:v>0.12688987924279962</c:v>
                </c:pt>
                <c:pt idx="159">
                  <c:v>0.1271251924975321</c:v>
                </c:pt>
                <c:pt idx="160">
                  <c:v>0.12735758260624311</c:v>
                </c:pt>
                <c:pt idx="161">
                  <c:v>0.1275871037012663</c:v>
                </c:pt>
                <c:pt idx="162">
                  <c:v>0.12781380858653457</c:v>
                </c:pt>
                <c:pt idx="163">
                  <c:v>0.12803774877808011</c:v>
                </c:pt>
                <c:pt idx="164">
                  <c:v>0.12825897454306145</c:v>
                </c:pt>
                <c:pt idx="165">
                  <c:v>0.12847753493738037</c:v>
                </c:pt>
                <c:pt idx="166">
                  <c:v>0.12869347784194696</c:v>
                </c:pt>
                <c:pt idx="167">
                  <c:v>0.12890684999764965</c:v>
                </c:pt>
                <c:pt idx="168">
                  <c:v>0.12911769703908366</c:v>
                </c:pt>
                <c:pt idx="169">
                  <c:v>0.12932606352708906</c:v>
                </c:pt>
                <c:pt idx="170">
                  <c:v>0.12953199298014703</c:v>
                </c:pt>
                <c:pt idx="171">
                  <c:v>0.12973552790468104</c:v>
                </c:pt>
                <c:pt idx="172">
                  <c:v>0.12993670982430716</c:v>
                </c:pt>
                <c:pt idx="173">
                  <c:v>0.13013557930807551</c:v>
                </c:pt>
                <c:pt idx="174">
                  <c:v>0.13033217599774366</c:v>
                </c:pt>
                <c:pt idx="175">
                  <c:v>0.13052653863412012</c:v>
                </c:pt>
                <c:pt idx="176">
                  <c:v>0.13071870508251493</c:v>
                </c:pt>
                <c:pt idx="177">
                  <c:v>0.13090871235733226</c:v>
                </c:pt>
                <c:pt idx="178">
                  <c:v>0.13109659664583878</c:v>
                </c:pt>
                <c:pt idx="179">
                  <c:v>0.13128239333113964</c:v>
                </c:pt>
                <c:pt idx="180">
                  <c:v>0.13146613701439305</c:v>
                </c:pt>
                <c:pt idx="181">
                  <c:v>0.13164786153629199</c:v>
                </c:pt>
                <c:pt idx="182">
                  <c:v>0.1318275999978423</c:v>
                </c:pt>
                <c:pt idx="183">
                  <c:v>0.13200538478046273</c:v>
                </c:pt>
                <c:pt idx="184">
                  <c:v>0.1321812475654332</c:v>
                </c:pt>
                <c:pt idx="185">
                  <c:v>0.1323552193527158</c:v>
                </c:pt>
                <c:pt idx="186">
                  <c:v>0.13252733047917187</c:v>
                </c:pt>
                <c:pt idx="187">
                  <c:v>0.13269761063619756</c:v>
                </c:pt>
                <c:pt idx="188">
                  <c:v>0.13286608888679965</c:v>
                </c:pt>
                <c:pt idx="189">
                  <c:v>0.1331427854557421</c:v>
                </c:pt>
                <c:pt idx="190">
                  <c:v>0.13352253527010993</c:v>
                </c:pt>
                <c:pt idx="191">
                  <c:v>0.13389832935724477</c:v>
                </c:pt>
                <c:pt idx="192">
                  <c:v>0.13427022920513468</c:v>
                </c:pt>
                <c:pt idx="193">
                  <c:v>0.13463829503397423</c:v>
                </c:pt>
                <c:pt idx="194">
                  <c:v>0.13500258582867175</c:v>
                </c:pt>
                <c:pt idx="195">
                  <c:v>0.13536315937036222</c:v>
                </c:pt>
                <c:pt idx="196">
                  <c:v>0.1357200722669594</c:v>
                </c:pt>
                <c:pt idx="197">
                  <c:v>0.13607337998278279</c:v>
                </c:pt>
                <c:pt idx="198">
                  <c:v>0.13642313686729146</c:v>
                </c:pt>
                <c:pt idx="199">
                  <c:v>0.13676939618295494</c:v>
                </c:pt>
                <c:pt idx="200">
                  <c:v>0.13711221013229349</c:v>
                </c:pt>
                <c:pt idx="201">
                  <c:v>0.1374516298841138</c:v>
                </c:pt>
                <c:pt idx="202">
                  <c:v>0.13778770559897041</c:v>
                </c:pt>
                <c:pt idx="203">
                  <c:v>0.13812048645387739</c:v>
                </c:pt>
                <c:pt idx="204">
                  <c:v>0.13845002066629747</c:v>
                </c:pt>
                <c:pt idx="205">
                  <c:v>0.13877635551743195</c:v>
                </c:pt>
                <c:pt idx="206">
                  <c:v>0.13909953737483566</c:v>
                </c:pt>
                <c:pt idx="207">
                  <c:v>0.13941961171437972</c:v>
                </c:pt>
                <c:pt idx="208">
                  <c:v>0.13973662314158367</c:v>
                </c:pt>
                <c:pt idx="209">
                  <c:v>0.14005061541233801</c:v>
                </c:pt>
                <c:pt idx="210">
                  <c:v>0.14036163145303779</c:v>
                </c:pt>
                <c:pt idx="211">
                  <c:v>0.14066971338014611</c:v>
                </c:pt>
                <c:pt idx="212">
                  <c:v>0.1409749025192065</c:v>
                </c:pt>
                <c:pt idx="213">
                  <c:v>0.14127723942332227</c:v>
                </c:pt>
                <c:pt idx="214">
                  <c:v>0.14157676389112081</c:v>
                </c:pt>
                <c:pt idx="215">
                  <c:v>0.14187351498421746</c:v>
                </c:pt>
                <c:pt idx="216">
                  <c:v>0.14216753104419802</c:v>
                </c:pt>
                <c:pt idx="217">
                  <c:v>0.14245884970913292</c:v>
                </c:pt>
                <c:pt idx="218">
                  <c:v>0.14274750792963914</c:v>
                </c:pt>
                <c:pt idx="219">
                  <c:v>0.14303354198450441</c:v>
                </c:pt>
                <c:pt idx="220">
                  <c:v>0.14331698749588673</c:v>
                </c:pt>
                <c:pt idx="221">
                  <c:v>0.14359787944410343</c:v>
                </c:pt>
                <c:pt idx="222">
                  <c:v>0.14387625218202224</c:v>
                </c:pt>
                <c:pt idx="223">
                  <c:v>0.14415213944906677</c:v>
                </c:pt>
                <c:pt idx="224">
                  <c:v>0.14442557438484874</c:v>
                </c:pt>
                <c:pt idx="225">
                  <c:v>0.14469658954243789</c:v>
                </c:pt>
                <c:pt idx="226">
                  <c:v>0.14496521690128172</c:v>
                </c:pt>
                <c:pt idx="227">
                  <c:v>0.14523148787978493</c:v>
                </c:pt>
                <c:pt idx="228">
                  <c:v>0.14549543334755877</c:v>
                </c:pt>
                <c:pt idx="229">
                  <c:v>0.14575708363735196</c:v>
                </c:pt>
                <c:pt idx="230">
                  <c:v>0.14601646855667083</c:v>
                </c:pt>
                <c:pt idx="231">
                  <c:v>0.14627361739909894</c:v>
                </c:pt>
                <c:pt idx="232">
                  <c:v>0.14652855895532596</c:v>
                </c:pt>
                <c:pt idx="233">
                  <c:v>0.14678132152389295</c:v>
                </c:pt>
                <c:pt idx="234">
                  <c:v>0.14703193292166364</c:v>
                </c:pt>
                <c:pt idx="235">
                  <c:v>0.14728042049402942</c:v>
                </c:pt>
                <c:pt idx="236">
                  <c:v>0.1475268111248563</c:v>
                </c:pt>
                <c:pt idx="237">
                  <c:v>0.14777113124618046</c:v>
                </c:pt>
                <c:pt idx="238">
                  <c:v>0.14801340684766084</c:v>
                </c:pt>
                <c:pt idx="239">
                  <c:v>0.14825366348579558</c:v>
                </c:pt>
                <c:pt idx="240">
                  <c:v>0.14849192629290847</c:v>
                </c:pt>
                <c:pt idx="241">
                  <c:v>0.14872821998591293</c:v>
                </c:pt>
                <c:pt idx="242">
                  <c:v>0.14896256887485984</c:v>
                </c:pt>
                <c:pt idx="243">
                  <c:v>0.14919499687127433</c:v>
                </c:pt>
                <c:pt idx="244">
                  <c:v>0.14942552749628954</c:v>
                </c:pt>
                <c:pt idx="245">
                  <c:v>0.14965418388858104</c:v>
                </c:pt>
                <c:pt idx="246">
                  <c:v>0.14988098881210907</c:v>
                </c:pt>
                <c:pt idx="247">
                  <c:v>0.15010596466367315</c:v>
                </c:pt>
                <c:pt idx="248">
                  <c:v>0.15032913348028487</c:v>
                </c:pt>
                <c:pt idx="249">
                  <c:v>0.1505505169463637</c:v>
                </c:pt>
                <c:pt idx="250">
                  <c:v>0.15077013640076073</c:v>
                </c:pt>
                <c:pt idx="251">
                  <c:v>0.15098801284361479</c:v>
                </c:pt>
                <c:pt idx="252">
                  <c:v>0.15120416694304717</c:v>
                </c:pt>
                <c:pt idx="253">
                  <c:v>0.15141861904169659</c:v>
                </c:pt>
                <c:pt idx="254">
                  <c:v>0.15163138916310165</c:v>
                </c:pt>
                <c:pt idx="255">
                  <c:v>0.15184249701793331</c:v>
                </c:pt>
                <c:pt idx="256">
                  <c:v>0.15205196201008142</c:v>
                </c:pt>
                <c:pt idx="257">
                  <c:v>0.15225980324260047</c:v>
                </c:pt>
                <c:pt idx="258">
                  <c:v>0.15246603952351706</c:v>
                </c:pt>
                <c:pt idx="259">
                  <c:v>0.15267068937150358</c:v>
                </c:pt>
                <c:pt idx="260">
                  <c:v>0.15287377102142113</c:v>
                </c:pt>
                <c:pt idx="261">
                  <c:v>0.15307530242973633</c:v>
                </c:pt>
                <c:pt idx="262">
                  <c:v>0.1532753012798134</c:v>
                </c:pt>
                <c:pt idx="263">
                  <c:v>0.1534737849870868</c:v>
                </c:pt>
                <c:pt idx="264">
                  <c:v>0.15367077070411664</c:v>
                </c:pt>
                <c:pt idx="265">
                  <c:v>0.15386627532552977</c:v>
                </c:pt>
                <c:pt idx="266">
                  <c:v>0.15406031549284988</c:v>
                </c:pt>
                <c:pt idx="267">
                  <c:v>0.15425290759921989</c:v>
                </c:pt>
                <c:pt idx="268">
                  <c:v>0.15444406779401831</c:v>
                </c:pt>
                <c:pt idx="269">
                  <c:v>0.15463381198737378</c:v>
                </c:pt>
                <c:pt idx="270">
                  <c:v>0.15482215585457904</c:v>
                </c:pt>
                <c:pt idx="271">
                  <c:v>0.15500911484040777</c:v>
                </c:pt>
                <c:pt idx="272">
                  <c:v>0.15519470416333664</c:v>
                </c:pt>
                <c:pt idx="273">
                  <c:v>0.15537893881967488</c:v>
                </c:pt>
                <c:pt idx="274">
                  <c:v>0.15556183358760334</c:v>
                </c:pt>
                <c:pt idx="275">
                  <c:v>0.15574340303112652</c:v>
                </c:pt>
                <c:pt idx="276">
                  <c:v>0.1559236615039383</c:v>
                </c:pt>
                <c:pt idx="277">
                  <c:v>0.15610262315320467</c:v>
                </c:pt>
                <c:pt idx="278">
                  <c:v>0.15628030192326492</c:v>
                </c:pt>
                <c:pt idx="279">
                  <c:v>0.15645671155925325</c:v>
                </c:pt>
                <c:pt idx="280">
                  <c:v>0.15663186561064379</c:v>
                </c:pt>
                <c:pt idx="281">
                  <c:v>0.15680577743471949</c:v>
                </c:pt>
                <c:pt idx="282">
                  <c:v>0.15697846019996786</c:v>
                </c:pt>
                <c:pt idx="283">
                  <c:v>0.15714992688940457</c:v>
                </c:pt>
                <c:pt idx="284">
                  <c:v>0.15732019030382771</c:v>
                </c:pt>
                <c:pt idx="285">
                  <c:v>0.15748926306500313</c:v>
                </c:pt>
                <c:pt idx="286">
                  <c:v>0.15765715761878363</c:v>
                </c:pt>
                <c:pt idx="287">
                  <c:v>0.15782388623816285</c:v>
                </c:pt>
                <c:pt idx="288">
                  <c:v>0.1579894610262661</c:v>
                </c:pt>
                <c:pt idx="289">
                  <c:v>0.15815389391927892</c:v>
                </c:pt>
                <c:pt idx="290">
                  <c:v>0.15831719668931582</c:v>
                </c:pt>
                <c:pt idx="291">
                  <c:v>0.1584793809472291</c:v>
                </c:pt>
                <c:pt idx="292">
                  <c:v>0.1586404581453614</c:v>
                </c:pt>
                <c:pt idx="293">
                  <c:v>0.1588004395802412</c:v>
                </c:pt>
                <c:pt idx="294">
                  <c:v>0.15895933639522339</c:v>
                </c:pt>
                <c:pt idx="295">
                  <c:v>0.15911715958307732</c:v>
                </c:pt>
                <c:pt idx="296">
                  <c:v>0.15927391998852156</c:v>
                </c:pt>
                <c:pt idx="297">
                  <c:v>0.15942962831070767</c:v>
                </c:pt>
                <c:pt idx="298">
                  <c:v>0.15958429510565514</c:v>
                </c:pt>
                <c:pt idx="299">
                  <c:v>0.15973793078863632</c:v>
                </c:pt>
                <c:pt idx="300">
                  <c:v>0.15989054563651459</c:v>
                </c:pt>
                <c:pt idx="301">
                  <c:v>0.16004214979003606</c:v>
                </c:pt>
                <c:pt idx="302">
                  <c:v>0.16019275325607554</c:v>
                </c:pt>
                <c:pt idx="303">
                  <c:v>0.16034236590983847</c:v>
                </c:pt>
                <c:pt idx="304">
                  <c:v>0.16049099749701931</c:v>
                </c:pt>
                <c:pt idx="305">
                  <c:v>0.16063865763591795</c:v>
                </c:pt>
                <c:pt idx="306">
                  <c:v>0.16078535581951428</c:v>
                </c:pt>
                <c:pt idx="307">
                  <c:v>0.16093110141750286</c:v>
                </c:pt>
                <c:pt idx="308">
                  <c:v>0.16107590367828767</c:v>
                </c:pt>
                <c:pt idx="309">
                  <c:v>0.16121977173093835</c:v>
                </c:pt>
                <c:pt idx="310">
                  <c:v>0.16136271458710896</c:v>
                </c:pt>
                <c:pt idx="311">
                  <c:v>0.16150474114291949</c:v>
                </c:pt>
                <c:pt idx="312">
                  <c:v>0.16164586018080154</c:v>
                </c:pt>
                <c:pt idx="313">
                  <c:v>0.16178608037130854</c:v>
                </c:pt>
                <c:pt idx="314">
                  <c:v>0.16192541027489168</c:v>
                </c:pt>
                <c:pt idx="315">
                  <c:v>0.16206385834364204</c:v>
                </c:pt>
                <c:pt idx="316">
                  <c:v>0.16220143292299963</c:v>
                </c:pt>
                <c:pt idx="317">
                  <c:v>0.16233814225343046</c:v>
                </c:pt>
                <c:pt idx="318">
                  <c:v>0.16247399447207175</c:v>
                </c:pt>
                <c:pt idx="319">
                  <c:v>0.16260899761434652</c:v>
                </c:pt>
                <c:pt idx="320">
                  <c:v>0.16274315961554792</c:v>
                </c:pt>
                <c:pt idx="321">
                  <c:v>0.16287648831239401</c:v>
                </c:pt>
                <c:pt idx="322">
                  <c:v>0.1630089914445538</c:v>
                </c:pt>
                <c:pt idx="323">
                  <c:v>0.16314067665614468</c:v>
                </c:pt>
                <c:pt idx="324">
                  <c:v>0.16327155149720265</c:v>
                </c:pt>
                <c:pt idx="325">
                  <c:v>0.1634016234251254</c:v>
                </c:pt>
                <c:pt idx="326">
                  <c:v>0.16353089980608829</c:v>
                </c:pt>
                <c:pt idx="327">
                  <c:v>0.16365938791643558</c:v>
                </c:pt>
                <c:pt idx="328">
                  <c:v>0.16378709494404523</c:v>
                </c:pt>
                <c:pt idx="329">
                  <c:v>0.16391402798966931</c:v>
                </c:pt>
                <c:pt idx="330">
                  <c:v>0.16404019406825041</c:v>
                </c:pt>
                <c:pt idx="331">
                  <c:v>0.1641656001102135</c:v>
                </c:pt>
                <c:pt idx="332">
                  <c:v>0.16429025296273533</c:v>
                </c:pt>
                <c:pt idx="333">
                  <c:v>0.16441415939099061</c:v>
                </c:pt>
                <c:pt idx="334">
                  <c:v>0.16453732607937574</c:v>
                </c:pt>
                <c:pt idx="335">
                  <c:v>0.1646912753255296</c:v>
                </c:pt>
                <c:pt idx="336">
                  <c:v>0.1648450104135844</c:v>
                </c:pt>
                <c:pt idx="337">
                  <c:v>0.16499783582656199</c:v>
                </c:pt>
                <c:pt idx="338">
                  <c:v>0.16514975961468417</c:v>
                </c:pt>
                <c:pt idx="339">
                  <c:v>0.16530078973346451</c:v>
                </c:pt>
                <c:pt idx="340">
                  <c:v>0.16545093404509659</c:v>
                </c:pt>
                <c:pt idx="341">
                  <c:v>0.16560020031981854</c:v>
                </c:pt>
                <c:pt idx="342">
                  <c:v>0.16574859623725346</c:v>
                </c:pt>
                <c:pt idx="343">
                  <c:v>0.1658961293877266</c:v>
                </c:pt>
                <c:pt idx="344">
                  <c:v>0.16604280727355925</c:v>
                </c:pt>
                <c:pt idx="345">
                  <c:v>0.16618863731034089</c:v>
                </c:pt>
                <c:pt idx="346">
                  <c:v>0.16633362682817848</c:v>
                </c:pt>
                <c:pt idx="347">
                  <c:v>0.16647778307292507</c:v>
                </c:pt>
                <c:pt idx="348">
                  <c:v>0.16662111320738665</c:v>
                </c:pt>
                <c:pt idx="349">
                  <c:v>0.16676362431250838</c:v>
                </c:pt>
                <c:pt idx="350">
                  <c:v>0.16690532338854108</c:v>
                </c:pt>
                <c:pt idx="351">
                  <c:v>0.16704621735618733</c:v>
                </c:pt>
                <c:pt idx="352">
                  <c:v>0.16718631305772785</c:v>
                </c:pt>
                <c:pt idx="353">
                  <c:v>0.16732561725812972</c:v>
                </c:pt>
                <c:pt idx="354">
                  <c:v>0.16746413664613502</c:v>
                </c:pt>
                <c:pt idx="355">
                  <c:v>0.16760187783533126</c:v>
                </c:pt>
                <c:pt idx="356">
                  <c:v>0.16773884736520431</c:v>
                </c:pt>
                <c:pt idx="357">
                  <c:v>0.16787505170217298</c:v>
                </c:pt>
                <c:pt idx="358">
                  <c:v>0.16801049724060702</c:v>
                </c:pt>
                <c:pt idx="359">
                  <c:v>0.1681451903038276</c:v>
                </c:pt>
                <c:pt idx="360">
                  <c:v>0.16827913714509124</c:v>
                </c:pt>
                <c:pt idx="361">
                  <c:v>0.16841234394855778</c:v>
                </c:pt>
                <c:pt idx="362">
                  <c:v>0.16854481683024222</c:v>
                </c:pt>
                <c:pt idx="363">
                  <c:v>0.16867656183895033</c:v>
                </c:pt>
                <c:pt idx="364">
                  <c:v>0.1688075849571998</c:v>
                </c:pt>
                <c:pt idx="365">
                  <c:v>0.16893789210212548</c:v>
                </c:pt>
                <c:pt idx="366">
                  <c:v>0.16906748912637032</c:v>
                </c:pt>
                <c:pt idx="367">
                  <c:v>0.16919638181896171</c:v>
                </c:pt>
                <c:pt idx="368">
                  <c:v>0.16932457590617328</c:v>
                </c:pt>
                <c:pt idx="369">
                  <c:v>0.16945207705237275</c:v>
                </c:pt>
                <c:pt idx="370">
                  <c:v>0.1695788908608569</c:v>
                </c:pt>
                <c:pt idx="371">
                  <c:v>0.16970502287467187</c:v>
                </c:pt>
                <c:pt idx="372">
                  <c:v>0.16983047857742073</c:v>
                </c:pt>
                <c:pt idx="373">
                  <c:v>0.16995526339405859</c:v>
                </c:pt>
                <c:pt idx="374">
                  <c:v>0.17007938269167447</c:v>
                </c:pt>
                <c:pt idx="375">
                  <c:v>0.17020284178026041</c:v>
                </c:pt>
                <c:pt idx="376">
                  <c:v>0.17032564591346927</c:v>
                </c:pt>
                <c:pt idx="377">
                  <c:v>0.17044780028935955</c:v>
                </c:pt>
                <c:pt idx="378">
                  <c:v>0.17056931005112905</c:v>
                </c:pt>
                <c:pt idx="379">
                  <c:v>0.17069018028783661</c:v>
                </c:pt>
                <c:pt idx="380">
                  <c:v>0.17081041603511263</c:v>
                </c:pt>
                <c:pt idx="381">
                  <c:v>0.17093002227585841</c:v>
                </c:pt>
                <c:pt idx="382">
                  <c:v>0.17104900394093453</c:v>
                </c:pt>
                <c:pt idx="383">
                  <c:v>0.17116736590983833</c:v>
                </c:pt>
                <c:pt idx="384">
                  <c:v>0.17128511301137123</c:v>
                </c:pt>
                <c:pt idx="385">
                  <c:v>0.17140225002429513</c:v>
                </c:pt>
                <c:pt idx="386">
                  <c:v>0.1715187816779791</c:v>
                </c:pt>
                <c:pt idx="387">
                  <c:v>0.17163471265303584</c:v>
                </c:pt>
                <c:pt idx="388">
                  <c:v>0.17175004758194837</c:v>
                </c:pt>
                <c:pt idx="389">
                  <c:v>0.17186479104968694</c:v>
                </c:pt>
                <c:pt idx="390">
                  <c:v>0.17197894759431692</c:v>
                </c:pt>
                <c:pt idx="391">
                  <c:v>0.1720925217075967</c:v>
                </c:pt>
                <c:pt idx="392">
                  <c:v>0.1722055178355672</c:v>
                </c:pt>
                <c:pt idx="393">
                  <c:v>0.17231794037913173</c:v>
                </c:pt>
                <c:pt idx="394">
                  <c:v>0.17242979369462766</c:v>
                </c:pt>
                <c:pt idx="395">
                  <c:v>0.17254108209438868</c:v>
                </c:pt>
                <c:pt idx="396">
                  <c:v>0.17265180984729953</c:v>
                </c:pt>
                <c:pt idx="397">
                  <c:v>0.17276198117934147</c:v>
                </c:pt>
                <c:pt idx="398">
                  <c:v>0.17287160027413009</c:v>
                </c:pt>
                <c:pt idx="399">
                  <c:v>0.1729806712734448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069080"/>
        <c:axId val="329069472"/>
      </c:lineChart>
      <c:catAx>
        <c:axId val="32906908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9069472"/>
        <c:crosses val="autoZero"/>
        <c:auto val="1"/>
        <c:lblAlgn val="ctr"/>
        <c:lblOffset val="100"/>
        <c:noMultiLvlLbl val="0"/>
      </c:catAx>
      <c:valAx>
        <c:axId val="329069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9069080"/>
        <c:crosses val="max"/>
        <c:crossBetween val="between"/>
      </c:valAx>
      <c:valAx>
        <c:axId val="32906986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9070256"/>
        <c:crosses val="max"/>
        <c:crossBetween val="between"/>
      </c:valAx>
      <c:catAx>
        <c:axId val="3290702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29069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6090183457145"/>
          <c:y val="6.4327455759333352E-2"/>
          <c:w val="0.85403558488350906"/>
          <c:h val="0.8100884974496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Graf_C!$B$3</c:f>
              <c:strCache>
                <c:ptCount val="1"/>
                <c:pt idx="0">
                  <c:v>výnos 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Graf_C!$A$4:$A$7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Graf_C!$B$4:$B$7</c:f>
              <c:numCache>
                <c:formatCode>0%</c:formatCode>
                <c:ptCount val="4"/>
                <c:pt idx="0">
                  <c:v>-3.9066545089274096E-2</c:v>
                </c:pt>
                <c:pt idx="1">
                  <c:v>0.11151174415193421</c:v>
                </c:pt>
                <c:pt idx="2">
                  <c:v>0.18267995508931412</c:v>
                </c:pt>
                <c:pt idx="3">
                  <c:v>0.15138890277233008</c:v>
                </c:pt>
              </c:numCache>
            </c:numRef>
          </c:val>
        </c:ser>
        <c:ser>
          <c:idx val="1"/>
          <c:order val="1"/>
          <c:tx>
            <c:strRef>
              <c:f>Graf_C!$C$3</c:f>
              <c:strCache>
                <c:ptCount val="1"/>
                <c:pt idx="0">
                  <c:v>počet ľudí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Graf_C!$A$4:$A$7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Graf_C!$C$4:$C$7</c:f>
              <c:numCache>
                <c:formatCode>0%</c:formatCode>
                <c:ptCount val="4"/>
                <c:pt idx="0">
                  <c:v>3.4077934971456836E-2</c:v>
                </c:pt>
                <c:pt idx="1">
                  <c:v>1.3818272031386414E-2</c:v>
                </c:pt>
                <c:pt idx="2">
                  <c:v>0.19045561415771739</c:v>
                </c:pt>
                <c:pt idx="3">
                  <c:v>0.1500355336315371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2939816"/>
        <c:axId val="732940208"/>
      </c:barChart>
      <c:catAx>
        <c:axId val="73293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2940208"/>
        <c:crosses val="autoZero"/>
        <c:auto val="1"/>
        <c:lblAlgn val="ctr"/>
        <c:lblOffset val="100"/>
        <c:noMultiLvlLbl val="0"/>
      </c:catAx>
      <c:valAx>
        <c:axId val="7329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293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53889439912556"/>
          <c:y val="8.7204454020143624E-2"/>
          <c:w val="0.36445236119264013"/>
          <c:h val="9.4082472679250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3223181439669E-2"/>
          <c:y val="2.8076026564087173E-2"/>
          <c:w val="0.8941656389336875"/>
          <c:h val="0.83232907158496072"/>
        </c:manualLayout>
      </c:layout>
      <c:lineChart>
        <c:grouping val="standard"/>
        <c:varyColors val="0"/>
        <c:ser>
          <c:idx val="0"/>
          <c:order val="0"/>
          <c:tx>
            <c:strRef>
              <c:f>Graf_5!$C$3</c:f>
              <c:strCache>
                <c:ptCount val="1"/>
                <c:pt idx="0">
                  <c:v>Február 2018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Graf_5!$B$4:$B$16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Graf_5!$C$4:$C$16</c:f>
              <c:numCache>
                <c:formatCode>0.00</c:formatCode>
                <c:ptCount val="13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1.461957877732436</c:v>
                </c:pt>
                <c:pt idx="6">
                  <c:v>1.4896432285845149</c:v>
                </c:pt>
                <c:pt idx="7">
                  <c:v>1.51098738816501</c:v>
                </c:pt>
                <c:pt idx="8">
                  <c:v>1.5043433804665924</c:v>
                </c:pt>
                <c:pt idx="9">
                  <c:v>1.5126011712952285</c:v>
                </c:pt>
                <c:pt idx="10">
                  <c:v>1.51166433349579</c:v>
                </c:pt>
                <c:pt idx="11">
                  <c:v>1.51166433349579</c:v>
                </c:pt>
                <c:pt idx="12">
                  <c:v>1.5115796100205068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08-4838-9582-49668784F54A}"/>
            </c:ext>
          </c:extLst>
        </c:ser>
        <c:ser>
          <c:idx val="1"/>
          <c:order val="1"/>
          <c:tx>
            <c:strRef>
              <c:f>Graf_5!$D$3</c:f>
              <c:strCache>
                <c:ptCount val="1"/>
                <c:pt idx="0">
                  <c:v>September 2017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Graf_5!$B$4:$B$16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Graf_5!$D$4:$D$15</c:f>
              <c:numCache>
                <c:formatCode>0.00</c:formatCode>
                <c:ptCount val="12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1.461957877732436</c:v>
                </c:pt>
                <c:pt idx="6">
                  <c:v>1.4896432285845147</c:v>
                </c:pt>
                <c:pt idx="7">
                  <c:v>1.51098738816501</c:v>
                </c:pt>
                <c:pt idx="8">
                  <c:v>1.5207837849052059</c:v>
                </c:pt>
                <c:pt idx="9">
                  <c:v>1.5197611648855731</c:v>
                </c:pt>
                <c:pt idx="10">
                  <c:v>1.5206993219532823</c:v>
                </c:pt>
                <c:pt idx="11">
                  <c:v>1.520699223030189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08-4838-9582-49668784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940992"/>
        <c:axId val="691202952"/>
      </c:lineChart>
      <c:catAx>
        <c:axId val="7329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91202952"/>
        <c:crosses val="autoZero"/>
        <c:auto val="1"/>
        <c:lblAlgn val="ctr"/>
        <c:lblOffset val="100"/>
        <c:noMultiLvlLbl val="0"/>
      </c:catAx>
      <c:valAx>
        <c:axId val="691202952"/>
        <c:scaling>
          <c:orientation val="minMax"/>
          <c:max val="1.7000000000000002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294099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194647201946473"/>
          <c:y val="6.9423163927736883E-2"/>
          <c:w val="0.45623388317336244"/>
          <c:h val="6.8913181815697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11</xdr:col>
      <xdr:colOff>247650</xdr:colOff>
      <xdr:row>18</xdr:row>
      <xdr:rowOff>147108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12</xdr:row>
      <xdr:rowOff>147636</xdr:rowOff>
    </xdr:from>
    <xdr:to>
      <xdr:col>7</xdr:col>
      <xdr:colOff>9525</xdr:colOff>
      <xdr:row>31</xdr:row>
      <xdr:rowOff>95249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185736</xdr:rowOff>
    </xdr:from>
    <xdr:to>
      <xdr:col>5</xdr:col>
      <xdr:colOff>238125</xdr:colOff>
      <xdr:row>29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581024</xdr:colOff>
      <xdr:row>1</xdr:row>
      <xdr:rowOff>180975</xdr:rowOff>
    </xdr:from>
    <xdr:to>
      <xdr:col>15</xdr:col>
      <xdr:colOff>561975</xdr:colOff>
      <xdr:row>20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214311</xdr:colOff>
      <xdr:row>8</xdr:row>
      <xdr:rowOff>47625</xdr:rowOff>
    </xdr:from>
    <xdr:to>
      <xdr:col>14</xdr:col>
      <xdr:colOff>409574</xdr:colOff>
      <xdr:row>21</xdr:row>
      <xdr:rowOff>66675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10</xdr:row>
      <xdr:rowOff>76200</xdr:rowOff>
    </xdr:from>
    <xdr:to>
      <xdr:col>17</xdr:col>
      <xdr:colOff>438150</xdr:colOff>
      <xdr:row>27</xdr:row>
      <xdr:rowOff>66675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361949</xdr:colOff>
      <xdr:row>3</xdr:row>
      <xdr:rowOff>114299</xdr:rowOff>
    </xdr:from>
    <xdr:to>
      <xdr:col>11</xdr:col>
      <xdr:colOff>409574</xdr:colOff>
      <xdr:row>15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18</xdr:row>
      <xdr:rowOff>176211</xdr:rowOff>
    </xdr:from>
    <xdr:to>
      <xdr:col>9</xdr:col>
      <xdr:colOff>57150</xdr:colOff>
      <xdr:row>35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2"/>
  <sheetViews>
    <sheetView showGridLines="0" tabSelected="1" workbookViewId="0">
      <selection activeCell="E26" sqref="E26"/>
    </sheetView>
  </sheetViews>
  <sheetFormatPr defaultRowHeight="15"/>
  <sheetData>
    <row r="2" spans="1:1">
      <c r="A2" s="2" t="s">
        <v>122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6">
    <pageSetUpPr fitToPage="1"/>
  </sheetPr>
  <dimension ref="A2:AC49"/>
  <sheetViews>
    <sheetView showGridLines="0" zoomScaleNormal="100" workbookViewId="0">
      <pane xSplit="1" ySplit="5" topLeftCell="B6" activePane="bottomRight" state="frozen"/>
      <selection activeCell="P33" sqref="P33"/>
      <selection pane="topRight" activeCell="P33" sqref="P33"/>
      <selection pane="bottomLeft" activeCell="P33" sqref="P33"/>
      <selection pane="bottomRight" activeCell="X3" sqref="X3:AC3"/>
    </sheetView>
  </sheetViews>
  <sheetFormatPr defaultColWidth="9.140625" defaultRowHeight="16.5"/>
  <cols>
    <col min="1" max="1" width="32.140625" style="24" customWidth="1"/>
    <col min="2" max="20" width="5.5703125" style="24" customWidth="1"/>
    <col min="21" max="21" width="5.5703125" style="44" customWidth="1"/>
    <col min="22" max="25" width="5.5703125" style="24" customWidth="1"/>
    <col min="26" max="26" width="5.5703125" style="44" customWidth="1"/>
    <col min="27" max="29" width="5.5703125" style="24" customWidth="1"/>
    <col min="30" max="16384" width="9.140625" style="24"/>
  </cols>
  <sheetData>
    <row r="2" spans="1:29" s="23" customFormat="1" ht="14.25" thickBot="1">
      <c r="A2" s="75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1"/>
      <c r="U2" s="77"/>
      <c r="V2" s="1"/>
      <c r="W2" s="1"/>
      <c r="X2" s="1"/>
      <c r="Y2" s="1"/>
      <c r="Z2" s="77"/>
      <c r="AA2" s="1"/>
      <c r="AB2" s="1"/>
      <c r="AC2" s="1"/>
    </row>
    <row r="3" spans="1:29" ht="14.1" customHeight="1" thickBot="1">
      <c r="A3" s="185" t="s">
        <v>0</v>
      </c>
      <c r="B3" s="187" t="s">
        <v>110</v>
      </c>
      <c r="C3" s="188"/>
      <c r="D3" s="188"/>
      <c r="E3" s="188"/>
      <c r="F3" s="189"/>
      <c r="G3" s="182" t="s">
        <v>163</v>
      </c>
      <c r="H3" s="183"/>
      <c r="I3" s="183"/>
      <c r="J3" s="183"/>
      <c r="K3" s="183"/>
      <c r="L3" s="183"/>
      <c r="M3" s="182" t="s">
        <v>124</v>
      </c>
      <c r="N3" s="183"/>
      <c r="O3" s="183"/>
      <c r="P3" s="183"/>
      <c r="Q3" s="183"/>
      <c r="R3" s="184"/>
      <c r="S3" s="187" t="s">
        <v>112</v>
      </c>
      <c r="T3" s="188"/>
      <c r="U3" s="188"/>
      <c r="V3" s="188"/>
      <c r="W3" s="189"/>
      <c r="X3" s="182" t="s">
        <v>164</v>
      </c>
      <c r="Y3" s="183"/>
      <c r="Z3" s="183"/>
      <c r="AA3" s="183"/>
      <c r="AB3" s="183"/>
      <c r="AC3" s="184"/>
    </row>
    <row r="4" spans="1:29" ht="14.1" customHeight="1" thickBot="1">
      <c r="A4" s="186"/>
      <c r="B4" s="91">
        <v>2016</v>
      </c>
      <c r="C4" s="91">
        <v>2017</v>
      </c>
      <c r="D4" s="92">
        <v>2018</v>
      </c>
      <c r="E4" s="91">
        <v>2019</v>
      </c>
      <c r="F4" s="93">
        <v>2020</v>
      </c>
      <c r="G4" s="94">
        <v>2016</v>
      </c>
      <c r="H4" s="92">
        <v>2017</v>
      </c>
      <c r="I4" s="92">
        <v>2018</v>
      </c>
      <c r="J4" s="92">
        <v>2019</v>
      </c>
      <c r="K4" s="92">
        <v>2020</v>
      </c>
      <c r="L4" s="93">
        <v>2021</v>
      </c>
      <c r="M4" s="100">
        <v>2016</v>
      </c>
      <c r="N4" s="101">
        <v>2017</v>
      </c>
      <c r="O4" s="101">
        <v>2018</v>
      </c>
      <c r="P4" s="101">
        <v>2019</v>
      </c>
      <c r="Q4" s="101">
        <v>2020</v>
      </c>
      <c r="R4" s="102">
        <v>2021</v>
      </c>
      <c r="S4" s="91">
        <v>2016</v>
      </c>
      <c r="T4" s="103">
        <v>2017</v>
      </c>
      <c r="U4" s="103">
        <v>2018</v>
      </c>
      <c r="V4" s="103">
        <v>2019</v>
      </c>
      <c r="W4" s="104">
        <v>2020</v>
      </c>
      <c r="X4" s="105">
        <v>2016</v>
      </c>
      <c r="Y4" s="106">
        <v>2017</v>
      </c>
      <c r="Z4" s="106">
        <v>2018</v>
      </c>
      <c r="AA4" s="106">
        <v>2019</v>
      </c>
      <c r="AB4" s="106">
        <v>2020</v>
      </c>
      <c r="AC4" s="107">
        <v>2021</v>
      </c>
    </row>
    <row r="5" spans="1:29" ht="14.1" customHeight="1" thickBot="1">
      <c r="A5" s="25" t="s">
        <v>1</v>
      </c>
      <c r="B5" s="61">
        <v>14161.019253979999</v>
      </c>
      <c r="C5" s="61">
        <v>14879.959000000001</v>
      </c>
      <c r="D5" s="61">
        <v>15570.864</v>
      </c>
      <c r="E5" s="61">
        <v>16403.627</v>
      </c>
      <c r="F5" s="62">
        <v>17248.57</v>
      </c>
      <c r="G5" s="63">
        <v>14146.926602969997</v>
      </c>
      <c r="H5" s="61">
        <v>14951.629043729999</v>
      </c>
      <c r="I5" s="61">
        <v>15733.558999999999</v>
      </c>
      <c r="J5" s="61">
        <v>16565.828999999998</v>
      </c>
      <c r="K5" s="61">
        <v>17415.874</v>
      </c>
      <c r="L5" s="62">
        <v>18097.152000000006</v>
      </c>
      <c r="M5" s="63">
        <v>14146.926602969997</v>
      </c>
      <c r="N5" s="61">
        <v>15085.434910919999</v>
      </c>
      <c r="O5" s="61">
        <v>16022.304</v>
      </c>
      <c r="P5" s="61">
        <v>16899.25</v>
      </c>
      <c r="Q5" s="61">
        <v>17800.993000000002</v>
      </c>
      <c r="R5" s="62">
        <v>18489.838</v>
      </c>
      <c r="S5" s="61">
        <f t="shared" ref="S5:AC5" si="0">S6+S12+S23+S24+S25</f>
        <v>-14.092651009999656</v>
      </c>
      <c r="T5" s="61">
        <f t="shared" si="0"/>
        <v>205.47591091999712</v>
      </c>
      <c r="U5" s="61">
        <f t="shared" si="0"/>
        <v>451.4399999999996</v>
      </c>
      <c r="V5" s="61">
        <f t="shared" si="0"/>
        <v>495.62300000000027</v>
      </c>
      <c r="W5" s="62">
        <f t="shared" si="0"/>
        <v>552.4230000000008</v>
      </c>
      <c r="X5" s="63">
        <f t="shared" si="0"/>
        <v>0</v>
      </c>
      <c r="Y5" s="61">
        <f t="shared" si="0"/>
        <v>133.80586719000019</v>
      </c>
      <c r="Z5" s="61">
        <f t="shared" si="0"/>
        <v>288.74499999999932</v>
      </c>
      <c r="AA5" s="61">
        <f t="shared" si="0"/>
        <v>333.42100000000073</v>
      </c>
      <c r="AB5" s="61">
        <f t="shared" si="0"/>
        <v>385.11900000000088</v>
      </c>
      <c r="AC5" s="62">
        <f t="shared" si="0"/>
        <v>392.68599999999981</v>
      </c>
    </row>
    <row r="6" spans="1:29" ht="14.1" customHeight="1">
      <c r="A6" s="27" t="s">
        <v>2</v>
      </c>
      <c r="B6" s="26">
        <v>5579.9307449299995</v>
      </c>
      <c r="C6" s="26">
        <v>5600.4500000000007</v>
      </c>
      <c r="D6" s="26">
        <v>5938.2020000000002</v>
      </c>
      <c r="E6" s="26">
        <v>6358.7359999999999</v>
      </c>
      <c r="F6" s="34">
        <v>6785.7460000000001</v>
      </c>
      <c r="G6" s="64">
        <v>5564.2795350299994</v>
      </c>
      <c r="H6" s="26">
        <v>5667.33519798</v>
      </c>
      <c r="I6" s="26">
        <v>5942.73</v>
      </c>
      <c r="J6" s="26">
        <v>6323.8629999999994</v>
      </c>
      <c r="K6" s="26">
        <v>6723.3949999999995</v>
      </c>
      <c r="L6" s="34">
        <v>7166.9720000000007</v>
      </c>
      <c r="M6" s="64">
        <v>5564.2795350299994</v>
      </c>
      <c r="N6" s="26">
        <v>5809.89319798</v>
      </c>
      <c r="O6" s="26">
        <v>6160.4719999999998</v>
      </c>
      <c r="P6" s="26">
        <v>6562.6890000000003</v>
      </c>
      <c r="Q6" s="26">
        <v>6980.1990000000005</v>
      </c>
      <c r="R6" s="34">
        <v>7410.1639999999998</v>
      </c>
      <c r="S6" s="26">
        <f t="shared" ref="S6:AC6" si="1">S8+S9+S10+S11</f>
        <v>-15.651209899999742</v>
      </c>
      <c r="T6" s="26">
        <f t="shared" si="1"/>
        <v>209.44319797999995</v>
      </c>
      <c r="U6" s="26">
        <f t="shared" si="1"/>
        <v>222.26999999999933</v>
      </c>
      <c r="V6" s="26">
        <f t="shared" si="1"/>
        <v>203.95300000000043</v>
      </c>
      <c r="W6" s="34">
        <f t="shared" si="1"/>
        <v>194.45300000000015</v>
      </c>
      <c r="X6" s="64">
        <f t="shared" si="1"/>
        <v>0</v>
      </c>
      <c r="Y6" s="26">
        <f t="shared" si="1"/>
        <v>142.55799999999999</v>
      </c>
      <c r="Z6" s="26">
        <f t="shared" si="1"/>
        <v>217.74199999999939</v>
      </c>
      <c r="AA6" s="26">
        <f t="shared" si="1"/>
        <v>238.82600000000042</v>
      </c>
      <c r="AB6" s="26">
        <f t="shared" si="1"/>
        <v>256.80400000000014</v>
      </c>
      <c r="AC6" s="34">
        <f t="shared" si="1"/>
        <v>243.19199999999975</v>
      </c>
    </row>
    <row r="7" spans="1:29" ht="14.1" customHeight="1">
      <c r="A7" s="28" t="s">
        <v>3</v>
      </c>
      <c r="B7" s="29">
        <v>2681.6018224899994</v>
      </c>
      <c r="C7" s="29">
        <v>2865.913</v>
      </c>
      <c r="D7" s="29">
        <v>3077.0920000000001</v>
      </c>
      <c r="E7" s="29">
        <v>3296.297</v>
      </c>
      <c r="F7" s="33">
        <v>3542.1279999999997</v>
      </c>
      <c r="G7" s="32">
        <v>2678.9986125899995</v>
      </c>
      <c r="H7" s="29">
        <v>2855.9097583899998</v>
      </c>
      <c r="I7" s="29">
        <v>3128.7000000000003</v>
      </c>
      <c r="J7" s="29">
        <v>3330.9279999999999</v>
      </c>
      <c r="K7" s="29">
        <v>3587.71</v>
      </c>
      <c r="L7" s="33">
        <v>3837.5480000000002</v>
      </c>
      <c r="M7" s="32">
        <v>2678.9986125899991</v>
      </c>
      <c r="N7" s="29">
        <v>2855.9097583900002</v>
      </c>
      <c r="O7" s="29">
        <v>3189.6329999999998</v>
      </c>
      <c r="P7" s="29">
        <v>3426.902</v>
      </c>
      <c r="Q7" s="29">
        <v>3704.1120000000001</v>
      </c>
      <c r="R7" s="33">
        <v>3958.0650000000001</v>
      </c>
      <c r="S7" s="29">
        <f t="shared" ref="S7:W11" si="2">M7-B7</f>
        <v>-2.6032099000003655</v>
      </c>
      <c r="T7" s="29">
        <f t="shared" si="2"/>
        <v>-10.003241609999804</v>
      </c>
      <c r="U7" s="29">
        <f t="shared" si="2"/>
        <v>112.54099999999971</v>
      </c>
      <c r="V7" s="29">
        <f t="shared" si="2"/>
        <v>130.60500000000002</v>
      </c>
      <c r="W7" s="33">
        <f t="shared" si="2"/>
        <v>161.98400000000038</v>
      </c>
      <c r="X7" s="32">
        <f>+M7-G7</f>
        <v>0</v>
      </c>
      <c r="Y7" s="29">
        <f t="shared" ref="Y7:AC11" si="3">+N7-H7</f>
        <v>0</v>
      </c>
      <c r="Z7" s="29">
        <f t="shared" si="3"/>
        <v>60.932999999999538</v>
      </c>
      <c r="AA7" s="29">
        <f t="shared" si="3"/>
        <v>95.97400000000016</v>
      </c>
      <c r="AB7" s="29">
        <f t="shared" si="3"/>
        <v>116.40200000000004</v>
      </c>
      <c r="AC7" s="33">
        <f t="shared" si="3"/>
        <v>120.51699999999983</v>
      </c>
    </row>
    <row r="8" spans="1:29" ht="14.1" customHeight="1">
      <c r="A8" s="30" t="s">
        <v>4</v>
      </c>
      <c r="B8" s="29">
        <v>2541.9248224899993</v>
      </c>
      <c r="C8" s="29">
        <v>2734.1680000000001</v>
      </c>
      <c r="D8" s="29">
        <v>2938.9360000000001</v>
      </c>
      <c r="E8" s="29">
        <v>3149.7049999999999</v>
      </c>
      <c r="F8" s="33">
        <v>3386.2559999999999</v>
      </c>
      <c r="G8" s="32">
        <v>2541.9248224899993</v>
      </c>
      <c r="H8" s="29">
        <v>2746.6247583899999</v>
      </c>
      <c r="I8" s="29">
        <v>3014.3960000000002</v>
      </c>
      <c r="J8" s="29">
        <v>3211.4639999999999</v>
      </c>
      <c r="K8" s="29">
        <v>3465.902</v>
      </c>
      <c r="L8" s="33">
        <v>3709.8040000000001</v>
      </c>
      <c r="M8" s="32">
        <v>2541.9248224899993</v>
      </c>
      <c r="N8" s="29">
        <v>2746.6247583899999</v>
      </c>
      <c r="O8" s="29">
        <v>3075.3249999999998</v>
      </c>
      <c r="P8" s="29">
        <v>3307.288</v>
      </c>
      <c r="Q8" s="29">
        <v>3582.06</v>
      </c>
      <c r="R8" s="33">
        <v>3830.0459999999998</v>
      </c>
      <c r="S8" s="29">
        <f t="shared" si="2"/>
        <v>0</v>
      </c>
      <c r="T8" s="29">
        <f t="shared" si="2"/>
        <v>12.456758389999777</v>
      </c>
      <c r="U8" s="29">
        <f t="shared" si="2"/>
        <v>136.38899999999967</v>
      </c>
      <c r="V8" s="29">
        <f t="shared" si="2"/>
        <v>157.58300000000008</v>
      </c>
      <c r="W8" s="33">
        <f t="shared" si="2"/>
        <v>195.80400000000009</v>
      </c>
      <c r="X8" s="32">
        <f t="shared" ref="X8:X11" si="4">+M8-G8</f>
        <v>0</v>
      </c>
      <c r="Y8" s="29">
        <f t="shared" si="3"/>
        <v>0</v>
      </c>
      <c r="Z8" s="29">
        <f t="shared" si="3"/>
        <v>60.928999999999633</v>
      </c>
      <c r="AA8" s="29">
        <f t="shared" si="3"/>
        <v>95.824000000000069</v>
      </c>
      <c r="AB8" s="29">
        <f t="shared" si="3"/>
        <v>116.1579999999999</v>
      </c>
      <c r="AC8" s="33">
        <f t="shared" si="3"/>
        <v>120.24199999999973</v>
      </c>
    </row>
    <row r="9" spans="1:29" ht="14.1" customHeight="1">
      <c r="A9" s="30" t="s">
        <v>5</v>
      </c>
      <c r="B9" s="29">
        <v>139.67699999999999</v>
      </c>
      <c r="C9" s="29">
        <v>131.745</v>
      </c>
      <c r="D9" s="29">
        <v>138.15600000000001</v>
      </c>
      <c r="E9" s="29">
        <v>146.59200000000001</v>
      </c>
      <c r="F9" s="33">
        <v>155.87200000000001</v>
      </c>
      <c r="G9" s="32">
        <v>137.07379010000002</v>
      </c>
      <c r="H9" s="29">
        <v>109.285</v>
      </c>
      <c r="I9" s="29">
        <v>114.304</v>
      </c>
      <c r="J9" s="29">
        <v>119.464</v>
      </c>
      <c r="K9" s="29">
        <v>121.80800000000001</v>
      </c>
      <c r="L9" s="33">
        <v>127.744</v>
      </c>
      <c r="M9" s="32">
        <v>137.07379010000002</v>
      </c>
      <c r="N9" s="29">
        <v>109.285</v>
      </c>
      <c r="O9" s="29">
        <v>114.30800000000001</v>
      </c>
      <c r="P9" s="29">
        <v>119.614</v>
      </c>
      <c r="Q9" s="29">
        <v>122.05200000000001</v>
      </c>
      <c r="R9" s="33">
        <v>128.01900000000001</v>
      </c>
      <c r="S9" s="29">
        <f t="shared" si="2"/>
        <v>-2.6032098999999675</v>
      </c>
      <c r="T9" s="29">
        <f t="shared" si="2"/>
        <v>-22.460000000000008</v>
      </c>
      <c r="U9" s="29">
        <f t="shared" si="2"/>
        <v>-23.847999999999999</v>
      </c>
      <c r="V9" s="29">
        <f t="shared" si="2"/>
        <v>-26.978000000000009</v>
      </c>
      <c r="W9" s="33">
        <f t="shared" si="2"/>
        <v>-33.820000000000007</v>
      </c>
      <c r="X9" s="32">
        <f t="shared" si="4"/>
        <v>0</v>
      </c>
      <c r="Y9" s="29">
        <f t="shared" si="3"/>
        <v>0</v>
      </c>
      <c r="Z9" s="29">
        <f t="shared" si="3"/>
        <v>4.0000000000048885E-3</v>
      </c>
      <c r="AA9" s="29">
        <f t="shared" si="3"/>
        <v>0.15000000000000568</v>
      </c>
      <c r="AB9" s="29">
        <f t="shared" si="3"/>
        <v>0.24399999999999977</v>
      </c>
      <c r="AC9" s="33">
        <f t="shared" si="3"/>
        <v>0.27500000000000568</v>
      </c>
    </row>
    <row r="10" spans="1:29" ht="14.1" customHeight="1">
      <c r="A10" s="28" t="s">
        <v>6</v>
      </c>
      <c r="B10" s="29">
        <v>2719.1179999999999</v>
      </c>
      <c r="C10" s="29">
        <v>2562.973</v>
      </c>
      <c r="D10" s="29">
        <v>2618.4720000000002</v>
      </c>
      <c r="E10" s="29">
        <v>2820.7489999999998</v>
      </c>
      <c r="F10" s="33">
        <v>2991.152</v>
      </c>
      <c r="G10" s="32">
        <v>2706.07</v>
      </c>
      <c r="H10" s="29">
        <v>2632.9940000000001</v>
      </c>
      <c r="I10" s="29">
        <v>2584.2820000000002</v>
      </c>
      <c r="J10" s="29">
        <v>2757.4989999999998</v>
      </c>
      <c r="K10" s="29">
        <v>2900.66</v>
      </c>
      <c r="L10" s="33">
        <v>3085.116</v>
      </c>
      <c r="M10" s="32">
        <v>2706.07</v>
      </c>
      <c r="N10" s="29">
        <v>2775.5520000000001</v>
      </c>
      <c r="O10" s="29">
        <v>2741.0909999999999</v>
      </c>
      <c r="P10" s="29">
        <v>2900.1480000000001</v>
      </c>
      <c r="Q10" s="29">
        <v>3026.8710000000001</v>
      </c>
      <c r="R10" s="33">
        <v>3202.933</v>
      </c>
      <c r="S10" s="29">
        <f t="shared" si="2"/>
        <v>-13.047999999999774</v>
      </c>
      <c r="T10" s="29">
        <f t="shared" si="2"/>
        <v>212.57900000000018</v>
      </c>
      <c r="U10" s="29">
        <f t="shared" si="2"/>
        <v>122.61899999999969</v>
      </c>
      <c r="V10" s="29">
        <f t="shared" si="2"/>
        <v>79.399000000000342</v>
      </c>
      <c r="W10" s="33">
        <f t="shared" si="2"/>
        <v>35.719000000000051</v>
      </c>
      <c r="X10" s="32">
        <f t="shared" si="4"/>
        <v>0</v>
      </c>
      <c r="Y10" s="29">
        <f t="shared" si="3"/>
        <v>142.55799999999999</v>
      </c>
      <c r="Z10" s="29">
        <f t="shared" si="3"/>
        <v>156.80899999999974</v>
      </c>
      <c r="AA10" s="29">
        <f t="shared" si="3"/>
        <v>142.64900000000034</v>
      </c>
      <c r="AB10" s="29">
        <f t="shared" si="3"/>
        <v>126.21100000000024</v>
      </c>
      <c r="AC10" s="33">
        <f t="shared" si="3"/>
        <v>117.81700000000001</v>
      </c>
    </row>
    <row r="11" spans="1:29" ht="14.1" customHeight="1">
      <c r="A11" s="28" t="s">
        <v>7</v>
      </c>
      <c r="B11" s="29">
        <v>179.21092243999999</v>
      </c>
      <c r="C11" s="29">
        <v>171.56399999999999</v>
      </c>
      <c r="D11" s="29">
        <v>242.63800000000001</v>
      </c>
      <c r="E11" s="29">
        <v>241.69</v>
      </c>
      <c r="F11" s="33">
        <v>252.46600000000001</v>
      </c>
      <c r="G11" s="32">
        <v>179.21092243999999</v>
      </c>
      <c r="H11" s="29">
        <v>178.43143959</v>
      </c>
      <c r="I11" s="29">
        <v>229.74799999999999</v>
      </c>
      <c r="J11" s="29">
        <v>235.43600000000001</v>
      </c>
      <c r="K11" s="29">
        <v>235.02500000000001</v>
      </c>
      <c r="L11" s="33">
        <v>244.30799999999999</v>
      </c>
      <c r="M11" s="32">
        <v>179.21092243999999</v>
      </c>
      <c r="N11" s="29">
        <v>178.43143959</v>
      </c>
      <c r="O11" s="29">
        <v>229.74799999999999</v>
      </c>
      <c r="P11" s="29">
        <v>235.63900000000001</v>
      </c>
      <c r="Q11" s="29">
        <v>249.21600000000001</v>
      </c>
      <c r="R11" s="33">
        <v>249.166</v>
      </c>
      <c r="S11" s="29">
        <f t="shared" si="2"/>
        <v>0</v>
      </c>
      <c r="T11" s="29">
        <f t="shared" si="2"/>
        <v>6.8674395900000036</v>
      </c>
      <c r="U11" s="29">
        <f t="shared" si="2"/>
        <v>-12.890000000000015</v>
      </c>
      <c r="V11" s="29">
        <f t="shared" si="2"/>
        <v>-6.0509999999999877</v>
      </c>
      <c r="W11" s="33">
        <f t="shared" si="2"/>
        <v>-3.25</v>
      </c>
      <c r="X11" s="32">
        <f t="shared" si="4"/>
        <v>0</v>
      </c>
      <c r="Y11" s="29">
        <f t="shared" si="3"/>
        <v>0</v>
      </c>
      <c r="Z11" s="29">
        <f t="shared" si="3"/>
        <v>0</v>
      </c>
      <c r="AA11" s="29">
        <f t="shared" si="3"/>
        <v>0.20300000000000296</v>
      </c>
      <c r="AB11" s="29">
        <f t="shared" si="3"/>
        <v>14.191000000000003</v>
      </c>
      <c r="AC11" s="33">
        <f t="shared" si="3"/>
        <v>4.8580000000000041</v>
      </c>
    </row>
    <row r="12" spans="1:29" ht="14.1" customHeight="1">
      <c r="A12" s="31" t="s">
        <v>8</v>
      </c>
      <c r="B12" s="26">
        <v>7592.7611954500007</v>
      </c>
      <c r="C12" s="26">
        <v>8151.5920000000006</v>
      </c>
      <c r="D12" s="26">
        <v>8445.5460000000003</v>
      </c>
      <c r="E12" s="26">
        <v>8841.8909999999996</v>
      </c>
      <c r="F12" s="34">
        <v>9215.0869999999995</v>
      </c>
      <c r="G12" s="64">
        <v>7592.7611954500007</v>
      </c>
      <c r="H12" s="26">
        <v>8167.3905773799979</v>
      </c>
      <c r="I12" s="26">
        <v>8603.7289999999994</v>
      </c>
      <c r="J12" s="26">
        <v>9006.8220000000001</v>
      </c>
      <c r="K12" s="26">
        <v>9407.896999999999</v>
      </c>
      <c r="L12" s="34">
        <v>9804.7160000000003</v>
      </c>
      <c r="M12" s="64">
        <v>7592.7611954500007</v>
      </c>
      <c r="N12" s="26">
        <v>8167.3905773799979</v>
      </c>
      <c r="O12" s="26">
        <v>8676.86</v>
      </c>
      <c r="P12" s="26">
        <v>9090.0889999999999</v>
      </c>
      <c r="Q12" s="26">
        <v>9512.4740000000002</v>
      </c>
      <c r="R12" s="34">
        <v>9921.5280000000002</v>
      </c>
      <c r="S12" s="26">
        <f t="shared" ref="S12:AC12" si="5">S13+S14</f>
        <v>0</v>
      </c>
      <c r="T12" s="26">
        <f t="shared" si="5"/>
        <v>15.798577379997106</v>
      </c>
      <c r="U12" s="26">
        <f t="shared" si="5"/>
        <v>231.31400000000016</v>
      </c>
      <c r="V12" s="26">
        <f t="shared" si="5"/>
        <v>248.19799999999969</v>
      </c>
      <c r="W12" s="34">
        <f t="shared" si="5"/>
        <v>297.38700000000063</v>
      </c>
      <c r="X12" s="64">
        <f t="shared" si="5"/>
        <v>0</v>
      </c>
      <c r="Y12" s="26">
        <f t="shared" si="5"/>
        <v>0</v>
      </c>
      <c r="Z12" s="26">
        <f t="shared" si="5"/>
        <v>73.130999999999858</v>
      </c>
      <c r="AA12" s="26">
        <f t="shared" si="5"/>
        <v>83.26700000000028</v>
      </c>
      <c r="AB12" s="26">
        <f t="shared" si="5"/>
        <v>104.57700000000068</v>
      </c>
      <c r="AC12" s="34">
        <f t="shared" si="5"/>
        <v>116.8119999999999</v>
      </c>
    </row>
    <row r="13" spans="1:29" ht="14.1" customHeight="1">
      <c r="A13" s="28" t="s">
        <v>9</v>
      </c>
      <c r="B13" s="29">
        <v>5418.8760898900009</v>
      </c>
      <c r="C13" s="29">
        <v>5880.0110000000004</v>
      </c>
      <c r="D13" s="29">
        <v>6104.4170000000004</v>
      </c>
      <c r="E13" s="29">
        <v>6402.027</v>
      </c>
      <c r="F13" s="33">
        <v>6709.5569999999998</v>
      </c>
      <c r="G13" s="32">
        <v>5418.8760898900009</v>
      </c>
      <c r="H13" s="29">
        <v>5916.5022110999971</v>
      </c>
      <c r="I13" s="29">
        <v>6272.2610000000004</v>
      </c>
      <c r="J13" s="29">
        <v>6573.0609999999997</v>
      </c>
      <c r="K13" s="29">
        <v>6909.625</v>
      </c>
      <c r="L13" s="33">
        <v>7251.6469999999999</v>
      </c>
      <c r="M13" s="32">
        <v>5418.8760898900009</v>
      </c>
      <c r="N13" s="29">
        <v>5916.5022110999971</v>
      </c>
      <c r="O13" s="29">
        <v>6349.5110000000004</v>
      </c>
      <c r="P13" s="29">
        <v>6663.6639999999998</v>
      </c>
      <c r="Q13" s="29">
        <v>7016.0870000000004</v>
      </c>
      <c r="R13" s="33">
        <v>7370.0590000000002</v>
      </c>
      <c r="S13" s="29">
        <f>M13-B13</f>
        <v>0</v>
      </c>
      <c r="T13" s="29">
        <f>N13-C13</f>
        <v>36.49121109999669</v>
      </c>
      <c r="U13" s="29">
        <f>O13-D13</f>
        <v>245.09400000000005</v>
      </c>
      <c r="V13" s="29">
        <f>P13-E13</f>
        <v>261.63699999999972</v>
      </c>
      <c r="W13" s="33">
        <f>Q13-F13</f>
        <v>306.53000000000065</v>
      </c>
      <c r="X13" s="32">
        <f t="shared" ref="X13:AC28" si="6">+M13-G13</f>
        <v>0</v>
      </c>
      <c r="Y13" s="29">
        <f t="shared" si="6"/>
        <v>0</v>
      </c>
      <c r="Z13" s="29">
        <f t="shared" si="6"/>
        <v>77.25</v>
      </c>
      <c r="AA13" s="29">
        <f t="shared" si="6"/>
        <v>90.603000000000065</v>
      </c>
      <c r="AB13" s="29">
        <f t="shared" si="6"/>
        <v>106.46200000000044</v>
      </c>
      <c r="AC13" s="33">
        <f t="shared" si="6"/>
        <v>118.41200000000026</v>
      </c>
    </row>
    <row r="14" spans="1:29" ht="14.1" customHeight="1">
      <c r="A14" s="28" t="s">
        <v>10</v>
      </c>
      <c r="B14" s="29">
        <v>2173.8851055600003</v>
      </c>
      <c r="C14" s="29">
        <v>2271.5809999999997</v>
      </c>
      <c r="D14" s="29">
        <v>2341.1289999999995</v>
      </c>
      <c r="E14" s="29">
        <v>2439.864</v>
      </c>
      <c r="F14" s="33">
        <v>2505.5299999999997</v>
      </c>
      <c r="G14" s="32">
        <v>2173.8851055600003</v>
      </c>
      <c r="H14" s="29">
        <v>2250.8883662800004</v>
      </c>
      <c r="I14" s="29">
        <v>2331.4679999999998</v>
      </c>
      <c r="J14" s="29">
        <v>2433.761</v>
      </c>
      <c r="K14" s="29">
        <v>2498.2719999999995</v>
      </c>
      <c r="L14" s="33">
        <v>2553.0690000000004</v>
      </c>
      <c r="M14" s="32">
        <v>2173.8851055600003</v>
      </c>
      <c r="N14" s="29">
        <v>2250.8883662800004</v>
      </c>
      <c r="O14" s="29">
        <v>2327.3489999999997</v>
      </c>
      <c r="P14" s="29">
        <v>2426.4250000000002</v>
      </c>
      <c r="Q14" s="29">
        <v>2496.3869999999997</v>
      </c>
      <c r="R14" s="33">
        <v>2551.4690000000001</v>
      </c>
      <c r="S14" s="29">
        <f t="shared" ref="S14:W14" si="7">SUM(S15:S22)</f>
        <v>0</v>
      </c>
      <c r="T14" s="29">
        <f t="shared" si="7"/>
        <v>-20.692633719999584</v>
      </c>
      <c r="U14" s="29">
        <f t="shared" si="7"/>
        <v>-13.77999999999988</v>
      </c>
      <c r="V14" s="29">
        <f t="shared" si="7"/>
        <v>-13.439000000000018</v>
      </c>
      <c r="W14" s="33">
        <f t="shared" si="7"/>
        <v>-9.143000000000006</v>
      </c>
      <c r="X14" s="32">
        <f t="shared" si="6"/>
        <v>0</v>
      </c>
      <c r="Y14" s="29">
        <f t="shared" si="6"/>
        <v>0</v>
      </c>
      <c r="Z14" s="29">
        <f t="shared" si="6"/>
        <v>-4.1190000000001419</v>
      </c>
      <c r="AA14" s="29">
        <f t="shared" si="6"/>
        <v>-7.3359999999997854</v>
      </c>
      <c r="AB14" s="29">
        <f t="shared" si="6"/>
        <v>-1.8849999999997635</v>
      </c>
      <c r="AC14" s="33">
        <f t="shared" si="6"/>
        <v>-1.6000000000003638</v>
      </c>
    </row>
    <row r="15" spans="1:29" ht="14.1" customHeight="1">
      <c r="A15" s="30" t="s">
        <v>11</v>
      </c>
      <c r="B15" s="29">
        <v>1194.2455690100003</v>
      </c>
      <c r="C15" s="29">
        <v>1242.068</v>
      </c>
      <c r="D15" s="29">
        <v>1292.9459999999999</v>
      </c>
      <c r="E15" s="29">
        <v>1350.325</v>
      </c>
      <c r="F15" s="33">
        <v>1402.6949999999999</v>
      </c>
      <c r="G15" s="32">
        <v>1194.2455690100003</v>
      </c>
      <c r="H15" s="29">
        <v>1229.5416646400004</v>
      </c>
      <c r="I15" s="29">
        <v>1286.4749999999999</v>
      </c>
      <c r="J15" s="29">
        <v>1343.818</v>
      </c>
      <c r="K15" s="29">
        <v>1395.8119999999999</v>
      </c>
      <c r="L15" s="33">
        <v>1441.617</v>
      </c>
      <c r="M15" s="32">
        <v>1194.2455690100003</v>
      </c>
      <c r="N15" s="29">
        <v>1229.5416646400004</v>
      </c>
      <c r="O15" s="29">
        <v>1279.6420000000001</v>
      </c>
      <c r="P15" s="29">
        <v>1337.22</v>
      </c>
      <c r="Q15" s="29">
        <v>1389.5709999999999</v>
      </c>
      <c r="R15" s="33">
        <v>1435.778</v>
      </c>
      <c r="S15" s="29">
        <f t="shared" ref="S15:W25" si="8">M15-B15</f>
        <v>0</v>
      </c>
      <c r="T15" s="29">
        <f t="shared" si="8"/>
        <v>-12.526335359999621</v>
      </c>
      <c r="U15" s="29">
        <f t="shared" si="8"/>
        <v>-13.30399999999986</v>
      </c>
      <c r="V15" s="29">
        <f t="shared" si="8"/>
        <v>-13.105000000000018</v>
      </c>
      <c r="W15" s="33">
        <f t="shared" si="8"/>
        <v>-13.124000000000024</v>
      </c>
      <c r="X15" s="32">
        <f t="shared" si="6"/>
        <v>0</v>
      </c>
      <c r="Y15" s="29">
        <f t="shared" si="6"/>
        <v>0</v>
      </c>
      <c r="Z15" s="29">
        <f t="shared" si="6"/>
        <v>-6.8329999999998563</v>
      </c>
      <c r="AA15" s="29">
        <f t="shared" si="6"/>
        <v>-6.5979999999999563</v>
      </c>
      <c r="AB15" s="29">
        <f t="shared" si="6"/>
        <v>-6.2409999999999854</v>
      </c>
      <c r="AC15" s="33">
        <f t="shared" si="6"/>
        <v>-5.8389999999999418</v>
      </c>
    </row>
    <row r="16" spans="1:29" ht="14.1" customHeight="1">
      <c r="A16" s="30" t="s">
        <v>12</v>
      </c>
      <c r="B16" s="29">
        <v>209.46108855000006</v>
      </c>
      <c r="C16" s="29">
        <v>214.453</v>
      </c>
      <c r="D16" s="29">
        <v>218.684</v>
      </c>
      <c r="E16" s="29">
        <v>222.887</v>
      </c>
      <c r="F16" s="33">
        <v>227.22</v>
      </c>
      <c r="G16" s="32">
        <v>209.46108855000006</v>
      </c>
      <c r="H16" s="29">
        <v>212.30054623000009</v>
      </c>
      <c r="I16" s="29">
        <v>215.75800000000001</v>
      </c>
      <c r="J16" s="29">
        <v>220.64599999999999</v>
      </c>
      <c r="K16" s="29">
        <v>224.785</v>
      </c>
      <c r="L16" s="33">
        <v>228.24199999999999</v>
      </c>
      <c r="M16" s="32">
        <v>209.46108855000006</v>
      </c>
      <c r="N16" s="29">
        <v>212.30054623000009</v>
      </c>
      <c r="O16" s="29">
        <v>218.58199999999999</v>
      </c>
      <c r="P16" s="29">
        <v>219.97900000000001</v>
      </c>
      <c r="Q16" s="29">
        <v>224.202</v>
      </c>
      <c r="R16" s="33">
        <v>227.59700000000001</v>
      </c>
      <c r="S16" s="29">
        <f t="shared" si="8"/>
        <v>0</v>
      </c>
      <c r="T16" s="29">
        <f t="shared" si="8"/>
        <v>-2.1524537699999087</v>
      </c>
      <c r="U16" s="29">
        <f t="shared" si="8"/>
        <v>-0.10200000000000387</v>
      </c>
      <c r="V16" s="29">
        <f t="shared" si="8"/>
        <v>-2.907999999999987</v>
      </c>
      <c r="W16" s="33">
        <f t="shared" si="8"/>
        <v>-3.0180000000000007</v>
      </c>
      <c r="X16" s="32">
        <f t="shared" si="6"/>
        <v>0</v>
      </c>
      <c r="Y16" s="29">
        <f t="shared" si="6"/>
        <v>0</v>
      </c>
      <c r="Z16" s="29">
        <f t="shared" si="6"/>
        <v>2.8239999999999839</v>
      </c>
      <c r="AA16" s="29">
        <f t="shared" si="6"/>
        <v>-0.66699999999997317</v>
      </c>
      <c r="AB16" s="29">
        <f t="shared" si="6"/>
        <v>-0.58299999999999841</v>
      </c>
      <c r="AC16" s="33">
        <f t="shared" si="6"/>
        <v>-0.64499999999998181</v>
      </c>
    </row>
    <row r="17" spans="1:29" ht="14.1" customHeight="1">
      <c r="A17" s="30" t="s">
        <v>13</v>
      </c>
      <c r="B17" s="29">
        <v>56.718196939999999</v>
      </c>
      <c r="C17" s="29">
        <v>57.332999999999998</v>
      </c>
      <c r="D17" s="29">
        <v>58.417000000000002</v>
      </c>
      <c r="E17" s="29">
        <v>59.491999999999997</v>
      </c>
      <c r="F17" s="33">
        <v>60.598999999999997</v>
      </c>
      <c r="G17" s="32">
        <v>56.718196939999999</v>
      </c>
      <c r="H17" s="29">
        <v>57.291294820000005</v>
      </c>
      <c r="I17" s="29">
        <v>59.662999999999997</v>
      </c>
      <c r="J17" s="29">
        <v>60.965000000000003</v>
      </c>
      <c r="K17" s="29">
        <v>62.058</v>
      </c>
      <c r="L17" s="33">
        <v>62.962000000000003</v>
      </c>
      <c r="M17" s="32">
        <v>56.718196939999999</v>
      </c>
      <c r="N17" s="29">
        <v>57.291294820000005</v>
      </c>
      <c r="O17" s="29">
        <v>59.84</v>
      </c>
      <c r="P17" s="29">
        <v>61.173000000000002</v>
      </c>
      <c r="Q17" s="29">
        <v>62.277000000000001</v>
      </c>
      <c r="R17" s="33">
        <v>63.154000000000003</v>
      </c>
      <c r="S17" s="29">
        <f t="shared" si="8"/>
        <v>0</v>
      </c>
      <c r="T17" s="29">
        <f t="shared" si="8"/>
        <v>-4.1705179999993902E-2</v>
      </c>
      <c r="U17" s="29">
        <f t="shared" si="8"/>
        <v>1.4230000000000018</v>
      </c>
      <c r="V17" s="29">
        <f t="shared" si="8"/>
        <v>1.6810000000000045</v>
      </c>
      <c r="W17" s="33">
        <f t="shared" si="8"/>
        <v>1.6780000000000044</v>
      </c>
      <c r="X17" s="32">
        <f t="shared" si="6"/>
        <v>0</v>
      </c>
      <c r="Y17" s="29">
        <f t="shared" si="6"/>
        <v>0</v>
      </c>
      <c r="Z17" s="29">
        <f t="shared" si="6"/>
        <v>0.17700000000000671</v>
      </c>
      <c r="AA17" s="29">
        <f t="shared" si="6"/>
        <v>0.20799999999999841</v>
      </c>
      <c r="AB17" s="29">
        <f t="shared" si="6"/>
        <v>0.21900000000000119</v>
      </c>
      <c r="AC17" s="33">
        <f t="shared" si="6"/>
        <v>0.19200000000000017</v>
      </c>
    </row>
    <row r="18" spans="1:29" ht="14.1" customHeight="1">
      <c r="A18" s="30" t="s">
        <v>14</v>
      </c>
      <c r="B18" s="29">
        <v>4.5947001600000004</v>
      </c>
      <c r="C18" s="29">
        <v>4.2169999999999996</v>
      </c>
      <c r="D18" s="29">
        <v>4.2850000000000001</v>
      </c>
      <c r="E18" s="29">
        <v>4.3529999999999998</v>
      </c>
      <c r="F18" s="33">
        <v>4.423</v>
      </c>
      <c r="G18" s="32">
        <v>4.5947001600000004</v>
      </c>
      <c r="H18" s="29">
        <v>4.1482353100000005</v>
      </c>
      <c r="I18" s="29">
        <v>4.524</v>
      </c>
      <c r="J18" s="29">
        <v>4.6100000000000003</v>
      </c>
      <c r="K18" s="29">
        <v>4.681</v>
      </c>
      <c r="L18" s="33">
        <v>4.7370000000000001</v>
      </c>
      <c r="M18" s="32">
        <v>4.5947001600000004</v>
      </c>
      <c r="N18" s="29">
        <v>4.1482353100000005</v>
      </c>
      <c r="O18" s="29">
        <v>4.5570000000000004</v>
      </c>
      <c r="P18" s="29">
        <v>4.6459999999999999</v>
      </c>
      <c r="Q18" s="29">
        <v>4.718</v>
      </c>
      <c r="R18" s="33">
        <v>4.7720000000000002</v>
      </c>
      <c r="S18" s="29">
        <f t="shared" si="8"/>
        <v>0</v>
      </c>
      <c r="T18" s="29">
        <f t="shared" si="8"/>
        <v>-6.8764689999999185E-2</v>
      </c>
      <c r="U18" s="29">
        <f t="shared" si="8"/>
        <v>0.27200000000000024</v>
      </c>
      <c r="V18" s="29">
        <f t="shared" si="8"/>
        <v>0.29300000000000015</v>
      </c>
      <c r="W18" s="33">
        <f t="shared" si="8"/>
        <v>0.29499999999999993</v>
      </c>
      <c r="X18" s="32">
        <f t="shared" si="6"/>
        <v>0</v>
      </c>
      <c r="Y18" s="29">
        <f t="shared" si="6"/>
        <v>0</v>
      </c>
      <c r="Z18" s="29">
        <f t="shared" si="6"/>
        <v>3.3000000000000362E-2</v>
      </c>
      <c r="AA18" s="29">
        <f t="shared" si="6"/>
        <v>3.5999999999999588E-2</v>
      </c>
      <c r="AB18" s="29">
        <f t="shared" si="6"/>
        <v>3.6999999999999922E-2</v>
      </c>
      <c r="AC18" s="33">
        <f t="shared" si="6"/>
        <v>3.5000000000000142E-2</v>
      </c>
    </row>
    <row r="19" spans="1:29" ht="14.1" customHeight="1">
      <c r="A19" s="30" t="s">
        <v>15</v>
      </c>
      <c r="B19" s="29">
        <v>672.08069939999996</v>
      </c>
      <c r="C19" s="29">
        <v>715.65599999999995</v>
      </c>
      <c r="D19" s="29">
        <v>727.57600000000002</v>
      </c>
      <c r="E19" s="29">
        <v>762.52200000000005</v>
      </c>
      <c r="F19" s="33">
        <v>769.20699999999999</v>
      </c>
      <c r="G19" s="32">
        <v>672.08069939999996</v>
      </c>
      <c r="H19" s="29">
        <v>710.68806851999989</v>
      </c>
      <c r="I19" s="29">
        <v>728.048</v>
      </c>
      <c r="J19" s="29">
        <v>765.59</v>
      </c>
      <c r="K19" s="29">
        <v>771.78800000000001</v>
      </c>
      <c r="L19" s="33">
        <v>775.45299999999997</v>
      </c>
      <c r="M19" s="32">
        <v>672.08069939999996</v>
      </c>
      <c r="N19" s="29">
        <v>710.68806851999989</v>
      </c>
      <c r="O19" s="29">
        <v>728.048</v>
      </c>
      <c r="P19" s="29">
        <v>765.59</v>
      </c>
      <c r="Q19" s="29">
        <v>776.78800000000001</v>
      </c>
      <c r="R19" s="33">
        <v>780.45299999999997</v>
      </c>
      <c r="S19" s="29">
        <f t="shared" si="8"/>
        <v>0</v>
      </c>
      <c r="T19" s="29">
        <f t="shared" si="8"/>
        <v>-4.9679314800000611</v>
      </c>
      <c r="U19" s="29">
        <f t="shared" si="8"/>
        <v>0.47199999999997999</v>
      </c>
      <c r="V19" s="29">
        <f t="shared" si="8"/>
        <v>3.0679999999999836</v>
      </c>
      <c r="W19" s="33">
        <f t="shared" si="8"/>
        <v>7.5810000000000173</v>
      </c>
      <c r="X19" s="32">
        <f t="shared" si="6"/>
        <v>0</v>
      </c>
      <c r="Y19" s="29">
        <f t="shared" si="6"/>
        <v>0</v>
      </c>
      <c r="Z19" s="29">
        <f t="shared" si="6"/>
        <v>0</v>
      </c>
      <c r="AA19" s="29">
        <f t="shared" si="6"/>
        <v>0</v>
      </c>
      <c r="AB19" s="29">
        <f t="shared" si="6"/>
        <v>5</v>
      </c>
      <c r="AC19" s="33">
        <f t="shared" si="6"/>
        <v>5</v>
      </c>
    </row>
    <row r="20" spans="1:29" ht="14.1" customHeight="1">
      <c r="A20" s="30" t="s">
        <v>16</v>
      </c>
      <c r="B20" s="29">
        <v>11.855448089999999</v>
      </c>
      <c r="C20" s="29">
        <v>11.613</v>
      </c>
      <c r="D20" s="29">
        <v>11.912000000000001</v>
      </c>
      <c r="E20" s="29">
        <v>12.212</v>
      </c>
      <c r="F20" s="33">
        <v>12.522</v>
      </c>
      <c r="G20" s="32">
        <v>11.855448089999999</v>
      </c>
      <c r="H20" s="29">
        <v>11.17549691</v>
      </c>
      <c r="I20" s="29">
        <v>11.398</v>
      </c>
      <c r="J20" s="29">
        <v>11.725</v>
      </c>
      <c r="K20" s="29">
        <v>12.015000000000001</v>
      </c>
      <c r="L20" s="33">
        <v>12.271000000000001</v>
      </c>
      <c r="M20" s="32">
        <v>11.855448089999999</v>
      </c>
      <c r="N20" s="29">
        <v>11.17549691</v>
      </c>
      <c r="O20" s="29">
        <v>11.303000000000001</v>
      </c>
      <c r="P20" s="29">
        <v>11.632</v>
      </c>
      <c r="Q20" s="29">
        <v>11.920999999999999</v>
      </c>
      <c r="R20" s="33">
        <v>12.17</v>
      </c>
      <c r="S20" s="29">
        <f t="shared" si="8"/>
        <v>0</v>
      </c>
      <c r="T20" s="29">
        <f t="shared" si="8"/>
        <v>-0.43750308999999987</v>
      </c>
      <c r="U20" s="29">
        <f t="shared" si="8"/>
        <v>-0.60899999999999999</v>
      </c>
      <c r="V20" s="29">
        <f t="shared" si="8"/>
        <v>-0.58000000000000007</v>
      </c>
      <c r="W20" s="33">
        <f t="shared" si="8"/>
        <v>-0.60100000000000087</v>
      </c>
      <c r="X20" s="32">
        <f t="shared" si="6"/>
        <v>0</v>
      </c>
      <c r="Y20" s="29">
        <f t="shared" si="6"/>
        <v>0</v>
      </c>
      <c r="Z20" s="29">
        <f t="shared" si="6"/>
        <v>-9.4999999999998863E-2</v>
      </c>
      <c r="AA20" s="29">
        <f t="shared" si="6"/>
        <v>-9.2999999999999972E-2</v>
      </c>
      <c r="AB20" s="29">
        <f t="shared" si="6"/>
        <v>-9.4000000000001194E-2</v>
      </c>
      <c r="AC20" s="33">
        <f t="shared" si="6"/>
        <v>-0.10100000000000087</v>
      </c>
    </row>
    <row r="21" spans="1:29" ht="14.1" customHeight="1">
      <c r="A21" s="30" t="s">
        <v>17</v>
      </c>
      <c r="B21" s="29">
        <v>24.518134549999999</v>
      </c>
      <c r="C21" s="29">
        <v>26.138000000000002</v>
      </c>
      <c r="D21" s="29">
        <v>26.882999999999999</v>
      </c>
      <c r="E21" s="29">
        <v>27.635999999999999</v>
      </c>
      <c r="F21" s="33">
        <v>28.416</v>
      </c>
      <c r="G21" s="32">
        <v>24.518134549999999</v>
      </c>
      <c r="H21" s="29">
        <v>25.638364989999999</v>
      </c>
      <c r="I21" s="29">
        <v>25.192</v>
      </c>
      <c r="J21" s="29">
        <v>25.984999999999999</v>
      </c>
      <c r="K21" s="29">
        <v>26.7</v>
      </c>
      <c r="L21" s="33">
        <v>27.344000000000001</v>
      </c>
      <c r="M21" s="32">
        <v>24.518134549999999</v>
      </c>
      <c r="N21" s="29">
        <v>25.638364989999999</v>
      </c>
      <c r="O21" s="29">
        <v>24.98</v>
      </c>
      <c r="P21" s="29">
        <v>25.776</v>
      </c>
      <c r="Q21" s="29">
        <v>26.49</v>
      </c>
      <c r="R21" s="33">
        <v>27.116</v>
      </c>
      <c r="S21" s="29">
        <f t="shared" si="8"/>
        <v>0</v>
      </c>
      <c r="T21" s="29">
        <f t="shared" si="8"/>
        <v>-0.49963501000000221</v>
      </c>
      <c r="U21" s="29">
        <f t="shared" si="8"/>
        <v>-1.9029999999999987</v>
      </c>
      <c r="V21" s="29">
        <f t="shared" si="8"/>
        <v>-1.8599999999999994</v>
      </c>
      <c r="W21" s="33">
        <f t="shared" si="8"/>
        <v>-1.9260000000000019</v>
      </c>
      <c r="X21" s="32">
        <f t="shared" si="6"/>
        <v>0</v>
      </c>
      <c r="Y21" s="29">
        <f t="shared" si="6"/>
        <v>0</v>
      </c>
      <c r="Z21" s="29">
        <f t="shared" si="6"/>
        <v>-0.21199999999999974</v>
      </c>
      <c r="AA21" s="29">
        <f t="shared" si="6"/>
        <v>-0.20899999999999963</v>
      </c>
      <c r="AB21" s="29">
        <f t="shared" si="6"/>
        <v>-0.21000000000000085</v>
      </c>
      <c r="AC21" s="33">
        <f t="shared" si="6"/>
        <v>-0.22800000000000153</v>
      </c>
    </row>
    <row r="22" spans="1:29" ht="14.1" customHeight="1">
      <c r="A22" s="30" t="s">
        <v>18</v>
      </c>
      <c r="B22" s="29">
        <v>0.41126886000000001</v>
      </c>
      <c r="C22" s="29">
        <v>0.10299999999999999</v>
      </c>
      <c r="D22" s="29">
        <v>0.42599999999999999</v>
      </c>
      <c r="E22" s="29">
        <v>0.437</v>
      </c>
      <c r="F22" s="33">
        <v>0.44800000000000001</v>
      </c>
      <c r="G22" s="32">
        <v>0.41126886000000001</v>
      </c>
      <c r="H22" s="29">
        <v>0.10469486000000001</v>
      </c>
      <c r="I22" s="29">
        <v>0.41</v>
      </c>
      <c r="J22" s="29">
        <v>0.42199999999999999</v>
      </c>
      <c r="K22" s="29">
        <v>0.433</v>
      </c>
      <c r="L22" s="33">
        <v>0.443</v>
      </c>
      <c r="M22" s="32">
        <v>0.41126886000000001</v>
      </c>
      <c r="N22" s="29">
        <v>0.10469486000000001</v>
      </c>
      <c r="O22" s="29">
        <v>0.39700000000000002</v>
      </c>
      <c r="P22" s="29">
        <v>0.40899999999999997</v>
      </c>
      <c r="Q22" s="29">
        <v>0.42</v>
      </c>
      <c r="R22" s="33">
        <v>0.42899999999999999</v>
      </c>
      <c r="S22" s="29">
        <f t="shared" si="8"/>
        <v>0</v>
      </c>
      <c r="T22" s="29">
        <f t="shared" si="8"/>
        <v>1.6948600000000202E-3</v>
      </c>
      <c r="U22" s="29">
        <f t="shared" si="8"/>
        <v>-2.899999999999997E-2</v>
      </c>
      <c r="V22" s="29">
        <f t="shared" si="8"/>
        <v>-2.8000000000000025E-2</v>
      </c>
      <c r="W22" s="33">
        <f t="shared" si="8"/>
        <v>-2.8000000000000025E-2</v>
      </c>
      <c r="X22" s="32">
        <f t="shared" si="6"/>
        <v>0</v>
      </c>
      <c r="Y22" s="29">
        <f t="shared" si="6"/>
        <v>0</v>
      </c>
      <c r="Z22" s="29">
        <f t="shared" si="6"/>
        <v>-1.2999999999999956E-2</v>
      </c>
      <c r="AA22" s="29">
        <f t="shared" si="6"/>
        <v>-1.3000000000000012E-2</v>
      </c>
      <c r="AB22" s="29">
        <f t="shared" si="6"/>
        <v>-1.3000000000000012E-2</v>
      </c>
      <c r="AC22" s="33">
        <f t="shared" si="6"/>
        <v>-1.4000000000000012E-2</v>
      </c>
    </row>
    <row r="23" spans="1:29" ht="14.1" customHeight="1">
      <c r="A23" s="80" t="s">
        <v>19</v>
      </c>
      <c r="B23" s="26">
        <v>28.887303469999999</v>
      </c>
      <c r="C23" s="26">
        <v>22.401</v>
      </c>
      <c r="D23" s="26">
        <v>25.259</v>
      </c>
      <c r="E23" s="26">
        <v>25.765000000000001</v>
      </c>
      <c r="F23" s="34">
        <v>26.28</v>
      </c>
      <c r="G23" s="64">
        <v>28.887303469999999</v>
      </c>
      <c r="H23" s="26">
        <v>22.432665999999998</v>
      </c>
      <c r="I23" s="26">
        <v>21.643999999999998</v>
      </c>
      <c r="J23" s="26">
        <v>22.077000000000002</v>
      </c>
      <c r="K23" s="26">
        <v>22.518999999999998</v>
      </c>
      <c r="L23" s="34">
        <v>22.969000000000001</v>
      </c>
      <c r="M23" s="64">
        <v>28.887303469999999</v>
      </c>
      <c r="N23" s="26">
        <v>22.432665999999998</v>
      </c>
      <c r="O23" s="26">
        <v>21.094999999999999</v>
      </c>
      <c r="P23" s="26">
        <v>21.516999999999999</v>
      </c>
      <c r="Q23" s="26">
        <v>21.946999999999999</v>
      </c>
      <c r="R23" s="34">
        <v>22.385999999999999</v>
      </c>
      <c r="S23" s="26">
        <f t="shared" si="8"/>
        <v>0</v>
      </c>
      <c r="T23" s="26">
        <f t="shared" si="8"/>
        <v>3.1665999999997752E-2</v>
      </c>
      <c r="U23" s="26">
        <f t="shared" si="8"/>
        <v>-4.1640000000000015</v>
      </c>
      <c r="V23" s="26">
        <f t="shared" si="8"/>
        <v>-4.2480000000000011</v>
      </c>
      <c r="W23" s="34">
        <f t="shared" si="8"/>
        <v>-4.333000000000002</v>
      </c>
      <c r="X23" s="64">
        <f t="shared" si="6"/>
        <v>0</v>
      </c>
      <c r="Y23" s="26">
        <f t="shared" si="6"/>
        <v>0</v>
      </c>
      <c r="Z23" s="26">
        <f t="shared" si="6"/>
        <v>-0.54899999999999949</v>
      </c>
      <c r="AA23" s="26">
        <f t="shared" si="6"/>
        <v>-0.56000000000000227</v>
      </c>
      <c r="AB23" s="26">
        <f t="shared" si="6"/>
        <v>-0.57199999999999918</v>
      </c>
      <c r="AC23" s="34">
        <f t="shared" si="6"/>
        <v>-0.58300000000000196</v>
      </c>
    </row>
    <row r="24" spans="1:29" ht="14.1" customHeight="1">
      <c r="A24" s="80" t="s">
        <v>31</v>
      </c>
      <c r="B24" s="26">
        <v>522.11044464999998</v>
      </c>
      <c r="C24" s="26">
        <v>555.24199999999996</v>
      </c>
      <c r="D24" s="26">
        <v>572.745</v>
      </c>
      <c r="E24" s="26">
        <v>593.05499999999995</v>
      </c>
      <c r="F24" s="34">
        <v>613.82600000000002</v>
      </c>
      <c r="G24" s="64">
        <v>522.11044464999998</v>
      </c>
      <c r="H24" s="26">
        <v>544.08289171000001</v>
      </c>
      <c r="I24" s="26">
        <v>562.21900000000005</v>
      </c>
      <c r="J24" s="26">
        <v>583.51700000000005</v>
      </c>
      <c r="K24" s="26">
        <v>605.12900000000002</v>
      </c>
      <c r="L24" s="34">
        <v>626.61199999999997</v>
      </c>
      <c r="M24" s="64">
        <v>522.11044464999998</v>
      </c>
      <c r="N24" s="26">
        <v>544.08289171000001</v>
      </c>
      <c r="O24" s="26">
        <v>567.97400000000005</v>
      </c>
      <c r="P24" s="26">
        <v>573.03200000000004</v>
      </c>
      <c r="Q24" s="26">
        <v>595.44100000000003</v>
      </c>
      <c r="R24" s="34">
        <v>617.48800000000006</v>
      </c>
      <c r="S24" s="26">
        <f t="shared" si="8"/>
        <v>0</v>
      </c>
      <c r="T24" s="26">
        <f t="shared" si="8"/>
        <v>-11.159108289999949</v>
      </c>
      <c r="U24" s="26">
        <f t="shared" si="8"/>
        <v>-4.7709999999999582</v>
      </c>
      <c r="V24" s="26">
        <f t="shared" si="8"/>
        <v>-20.022999999999911</v>
      </c>
      <c r="W24" s="34">
        <f t="shared" si="8"/>
        <v>-18.384999999999991</v>
      </c>
      <c r="X24" s="64">
        <f t="shared" si="6"/>
        <v>0</v>
      </c>
      <c r="Y24" s="26">
        <f t="shared" si="6"/>
        <v>0</v>
      </c>
      <c r="Z24" s="26">
        <f t="shared" si="6"/>
        <v>5.7549999999999955</v>
      </c>
      <c r="AA24" s="26">
        <f t="shared" si="6"/>
        <v>-10.485000000000014</v>
      </c>
      <c r="AB24" s="26">
        <f t="shared" si="6"/>
        <v>-9.6879999999999882</v>
      </c>
      <c r="AC24" s="34">
        <f t="shared" si="6"/>
        <v>-9.12399999999991</v>
      </c>
    </row>
    <row r="25" spans="1:29" ht="14.1" customHeight="1" thickBot="1">
      <c r="A25" s="81" t="s">
        <v>20</v>
      </c>
      <c r="B25" s="36">
        <v>437.32956547999999</v>
      </c>
      <c r="C25" s="36">
        <v>550.274</v>
      </c>
      <c r="D25" s="36">
        <v>589.11199999999997</v>
      </c>
      <c r="E25" s="36">
        <v>584.17999999999995</v>
      </c>
      <c r="F25" s="37">
        <v>607.63099999999997</v>
      </c>
      <c r="G25" s="35">
        <v>438.88812437000007</v>
      </c>
      <c r="H25" s="36">
        <v>550.38771065999981</v>
      </c>
      <c r="I25" s="36">
        <v>603.23699999999997</v>
      </c>
      <c r="J25" s="36">
        <v>629.54999999999995</v>
      </c>
      <c r="K25" s="36">
        <v>656.93399999999997</v>
      </c>
      <c r="L25" s="37">
        <v>475.88299999999998</v>
      </c>
      <c r="M25" s="35">
        <v>438.88812437000007</v>
      </c>
      <c r="N25" s="36">
        <v>541.63557785</v>
      </c>
      <c r="O25" s="36">
        <v>595.90300000000002</v>
      </c>
      <c r="P25" s="36">
        <v>651.923</v>
      </c>
      <c r="Q25" s="36">
        <v>690.93200000000002</v>
      </c>
      <c r="R25" s="37">
        <v>518.27200000000005</v>
      </c>
      <c r="S25" s="36">
        <f t="shared" si="8"/>
        <v>1.5585588900000857</v>
      </c>
      <c r="T25" s="36">
        <f t="shared" si="8"/>
        <v>-8.6384221499999967</v>
      </c>
      <c r="U25" s="36">
        <f t="shared" si="8"/>
        <v>6.7910000000000537</v>
      </c>
      <c r="V25" s="36">
        <f t="shared" si="8"/>
        <v>67.743000000000052</v>
      </c>
      <c r="W25" s="37">
        <f t="shared" si="8"/>
        <v>83.301000000000045</v>
      </c>
      <c r="X25" s="35">
        <f t="shared" si="6"/>
        <v>0</v>
      </c>
      <c r="Y25" s="36">
        <f t="shared" si="6"/>
        <v>-8.7521328099998073</v>
      </c>
      <c r="Z25" s="36">
        <f t="shared" si="6"/>
        <v>-7.3339999999999463</v>
      </c>
      <c r="AA25" s="36">
        <f t="shared" si="6"/>
        <v>22.373000000000047</v>
      </c>
      <c r="AB25" s="36">
        <f t="shared" si="6"/>
        <v>33.998000000000047</v>
      </c>
      <c r="AC25" s="37">
        <f t="shared" si="6"/>
        <v>42.389000000000067</v>
      </c>
    </row>
    <row r="26" spans="1:29" ht="14.1" customHeight="1" thickBot="1">
      <c r="A26" s="82" t="s">
        <v>104</v>
      </c>
      <c r="B26" s="36">
        <v>9565.5831011665814</v>
      </c>
      <c r="C26" s="36">
        <v>10391.674000000001</v>
      </c>
      <c r="D26" s="36">
        <v>11011.236000000001</v>
      </c>
      <c r="E26" s="36">
        <v>11660.815999999999</v>
      </c>
      <c r="F26" s="37">
        <v>12380.199000000001</v>
      </c>
      <c r="G26" s="35">
        <v>9563.5134941200013</v>
      </c>
      <c r="H26" s="36">
        <v>10423.833361110002</v>
      </c>
      <c r="I26" s="36">
        <v>11234.317999999999</v>
      </c>
      <c r="J26" s="36">
        <v>12014.611000000001</v>
      </c>
      <c r="K26" s="36">
        <v>12736.05</v>
      </c>
      <c r="L26" s="37">
        <v>13458.616</v>
      </c>
      <c r="M26" s="35">
        <v>9563.5134941200013</v>
      </c>
      <c r="N26" s="36">
        <v>10423.833361110002</v>
      </c>
      <c r="O26" s="36">
        <v>11505.802</v>
      </c>
      <c r="P26" s="36">
        <v>12174.517</v>
      </c>
      <c r="Q26" s="36">
        <v>12976.07</v>
      </c>
      <c r="R26" s="37">
        <v>13719.737999999999</v>
      </c>
      <c r="S26" s="36">
        <f t="shared" ref="S26:W26" si="9">S27+S28</f>
        <v>-2.0696070465801313</v>
      </c>
      <c r="T26" s="36">
        <f t="shared" si="9"/>
        <v>32.159361110001555</v>
      </c>
      <c r="U26" s="36">
        <f t="shared" si="9"/>
        <v>494.56600000000026</v>
      </c>
      <c r="V26" s="36">
        <f t="shared" si="9"/>
        <v>513.70100000000002</v>
      </c>
      <c r="W26" s="37">
        <f t="shared" si="9"/>
        <v>595.87099999999919</v>
      </c>
      <c r="X26" s="35">
        <f t="shared" si="6"/>
        <v>0</v>
      </c>
      <c r="Y26" s="36">
        <f t="shared" si="6"/>
        <v>0</v>
      </c>
      <c r="Z26" s="36">
        <f t="shared" si="6"/>
        <v>271.48400000000038</v>
      </c>
      <c r="AA26" s="36">
        <f t="shared" si="6"/>
        <v>159.90599999999904</v>
      </c>
      <c r="AB26" s="36">
        <f t="shared" si="6"/>
        <v>240.02000000000044</v>
      </c>
      <c r="AC26" s="37">
        <f t="shared" si="6"/>
        <v>261.12199999999939</v>
      </c>
    </row>
    <row r="27" spans="1:29" ht="14.1" customHeight="1">
      <c r="A27" s="80" t="s">
        <v>90</v>
      </c>
      <c r="B27" s="26">
        <v>6584.3396070465806</v>
      </c>
      <c r="C27" s="26">
        <v>7061.6490000000003</v>
      </c>
      <c r="D27" s="26">
        <v>7458.232</v>
      </c>
      <c r="E27" s="26">
        <v>7862.4269999999997</v>
      </c>
      <c r="F27" s="65">
        <v>8315.4709999999995</v>
      </c>
      <c r="G27" s="64">
        <v>6582.27</v>
      </c>
      <c r="H27" s="66">
        <v>7094.7550000000001</v>
      </c>
      <c r="I27" s="66">
        <v>7585.5910000000003</v>
      </c>
      <c r="J27" s="26">
        <v>8023.6379999999999</v>
      </c>
      <c r="K27" s="26">
        <v>8486.4459999999999</v>
      </c>
      <c r="L27" s="34">
        <v>8952.6790000000001</v>
      </c>
      <c r="M27" s="108">
        <v>6582.27</v>
      </c>
      <c r="N27" s="66">
        <v>7094.7550000000001</v>
      </c>
      <c r="O27" s="26">
        <v>7838.6030000000001</v>
      </c>
      <c r="P27" s="26">
        <v>8152.6959999999999</v>
      </c>
      <c r="Q27" s="26">
        <v>8673.3979999999992</v>
      </c>
      <c r="R27" s="34">
        <v>9159.5229999999992</v>
      </c>
      <c r="S27" s="26">
        <f t="shared" ref="S27:W28" si="10">M27-B27</f>
        <v>-2.0696070465801313</v>
      </c>
      <c r="T27" s="26">
        <f t="shared" si="10"/>
        <v>33.105999999999767</v>
      </c>
      <c r="U27" s="26">
        <f t="shared" si="10"/>
        <v>380.37100000000009</v>
      </c>
      <c r="V27" s="26">
        <f t="shared" si="10"/>
        <v>290.26900000000023</v>
      </c>
      <c r="W27" s="34">
        <f t="shared" si="10"/>
        <v>357.92699999999968</v>
      </c>
      <c r="X27" s="64">
        <f t="shared" si="6"/>
        <v>0</v>
      </c>
      <c r="Y27" s="66">
        <f t="shared" si="6"/>
        <v>0</v>
      </c>
      <c r="Z27" s="66">
        <f t="shared" si="6"/>
        <v>253.01199999999972</v>
      </c>
      <c r="AA27" s="66">
        <f t="shared" si="6"/>
        <v>129.05799999999999</v>
      </c>
      <c r="AB27" s="66">
        <f t="shared" si="6"/>
        <v>186.95199999999932</v>
      </c>
      <c r="AC27" s="65">
        <f t="shared" si="6"/>
        <v>206.84399999999914</v>
      </c>
    </row>
    <row r="28" spans="1:29" ht="14.1" customHeight="1" thickBot="1">
      <c r="A28" s="81" t="s">
        <v>91</v>
      </c>
      <c r="B28" s="36">
        <v>2981.2434941200008</v>
      </c>
      <c r="C28" s="36">
        <v>3330.0250000000001</v>
      </c>
      <c r="D28" s="36">
        <v>3553.0039999999999</v>
      </c>
      <c r="E28" s="36">
        <v>3798.3890000000001</v>
      </c>
      <c r="F28" s="37">
        <v>4064.7280000000001</v>
      </c>
      <c r="G28" s="35">
        <v>2981.2434941200008</v>
      </c>
      <c r="H28" s="36">
        <v>3329.0783611100019</v>
      </c>
      <c r="I28" s="36">
        <v>3648.7269999999999</v>
      </c>
      <c r="J28" s="36">
        <v>3990.973</v>
      </c>
      <c r="K28" s="36">
        <v>4249.6040000000003</v>
      </c>
      <c r="L28" s="37">
        <v>4505.9369999999999</v>
      </c>
      <c r="M28" s="35">
        <v>2981.2434941200008</v>
      </c>
      <c r="N28" s="36">
        <v>3329.0783611100019</v>
      </c>
      <c r="O28" s="36">
        <v>3667.1990000000001</v>
      </c>
      <c r="P28" s="36">
        <v>4021.8209999999999</v>
      </c>
      <c r="Q28" s="36">
        <v>4302.6719999999996</v>
      </c>
      <c r="R28" s="37">
        <v>4560.2150000000001</v>
      </c>
      <c r="S28" s="36">
        <f t="shared" si="10"/>
        <v>0</v>
      </c>
      <c r="T28" s="36">
        <f t="shared" si="10"/>
        <v>-0.94663888999821211</v>
      </c>
      <c r="U28" s="36">
        <f t="shared" si="10"/>
        <v>114.19500000000016</v>
      </c>
      <c r="V28" s="36">
        <f t="shared" si="10"/>
        <v>223.43199999999979</v>
      </c>
      <c r="W28" s="37">
        <f t="shared" si="10"/>
        <v>237.94399999999951</v>
      </c>
      <c r="X28" s="35">
        <f t="shared" si="6"/>
        <v>0</v>
      </c>
      <c r="Y28" s="36">
        <f t="shared" si="6"/>
        <v>0</v>
      </c>
      <c r="Z28" s="36">
        <f t="shared" si="6"/>
        <v>18.472000000000207</v>
      </c>
      <c r="AA28" s="36">
        <f t="shared" si="6"/>
        <v>30.847999999999956</v>
      </c>
      <c r="AB28" s="36">
        <f t="shared" si="6"/>
        <v>53.067999999999302</v>
      </c>
      <c r="AC28" s="37">
        <f t="shared" si="6"/>
        <v>54.278000000000247</v>
      </c>
    </row>
    <row r="29" spans="1:29" ht="14.1" customHeight="1" thickBot="1">
      <c r="A29" s="83" t="s">
        <v>21</v>
      </c>
      <c r="B29" s="88">
        <v>23726.602355146581</v>
      </c>
      <c r="C29" s="88">
        <v>25271.633000000002</v>
      </c>
      <c r="D29" s="88">
        <v>26582.1</v>
      </c>
      <c r="E29" s="88">
        <v>28064.442999999999</v>
      </c>
      <c r="F29" s="89">
        <v>29628.769</v>
      </c>
      <c r="G29" s="90">
        <v>23710.440097089999</v>
      </c>
      <c r="H29" s="88">
        <v>25375.46240484</v>
      </c>
      <c r="I29" s="88">
        <v>26967.877</v>
      </c>
      <c r="J29" s="88">
        <v>28580.44</v>
      </c>
      <c r="K29" s="88">
        <v>30151.923999999999</v>
      </c>
      <c r="L29" s="89">
        <v>31555.768000000004</v>
      </c>
      <c r="M29" s="90">
        <v>23710.440097089999</v>
      </c>
      <c r="N29" s="88">
        <v>25509.26827203</v>
      </c>
      <c r="O29" s="88">
        <v>27528.106</v>
      </c>
      <c r="P29" s="88">
        <v>29073.767</v>
      </c>
      <c r="Q29" s="88">
        <v>30777.063000000002</v>
      </c>
      <c r="R29" s="89">
        <v>32209.576000000001</v>
      </c>
      <c r="S29" s="88">
        <f t="shared" ref="S29:AC29" si="11">S26+S5</f>
        <v>-16.162258056579788</v>
      </c>
      <c r="T29" s="88">
        <f t="shared" si="11"/>
        <v>237.63527202999867</v>
      </c>
      <c r="U29" s="88">
        <f t="shared" si="11"/>
        <v>946.00599999999986</v>
      </c>
      <c r="V29" s="88">
        <f t="shared" si="11"/>
        <v>1009.3240000000003</v>
      </c>
      <c r="W29" s="89">
        <f t="shared" si="11"/>
        <v>1148.2939999999999</v>
      </c>
      <c r="X29" s="118">
        <f t="shared" si="11"/>
        <v>0</v>
      </c>
      <c r="Y29" s="119">
        <f t="shared" si="11"/>
        <v>133.80586719000019</v>
      </c>
      <c r="Z29" s="119">
        <f t="shared" si="11"/>
        <v>560.2289999999997</v>
      </c>
      <c r="AA29" s="119">
        <f t="shared" si="11"/>
        <v>493.32699999999977</v>
      </c>
      <c r="AB29" s="119">
        <f t="shared" si="11"/>
        <v>625.13900000000126</v>
      </c>
      <c r="AC29" s="120">
        <f t="shared" si="11"/>
        <v>653.8079999999992</v>
      </c>
    </row>
    <row r="30" spans="1:29" ht="14.1" customHeight="1">
      <c r="A30" s="84" t="s">
        <v>22</v>
      </c>
      <c r="B30" s="29">
        <v>30.102139379999898</v>
      </c>
      <c r="C30" s="29">
        <v>31.26</v>
      </c>
      <c r="D30" s="29">
        <v>31.187999999999999</v>
      </c>
      <c r="E30" s="29">
        <v>31.187999999999999</v>
      </c>
      <c r="F30" s="33">
        <v>31.187999999999999</v>
      </c>
      <c r="G30" s="32">
        <v>29.830316069999899</v>
      </c>
      <c r="H30" s="29">
        <v>34.740642549999997</v>
      </c>
      <c r="I30" s="29">
        <v>33.524000000000001</v>
      </c>
      <c r="J30" s="29">
        <v>33.503</v>
      </c>
      <c r="K30" s="29">
        <v>33.503</v>
      </c>
      <c r="L30" s="33">
        <v>33.503</v>
      </c>
      <c r="M30" s="32">
        <v>29.830316069999899</v>
      </c>
      <c r="N30" s="29">
        <v>34.740642549999997</v>
      </c>
      <c r="O30" s="29">
        <v>33.085999999999999</v>
      </c>
      <c r="P30" s="29">
        <v>33.055</v>
      </c>
      <c r="Q30" s="29">
        <v>33.055</v>
      </c>
      <c r="R30" s="33">
        <v>33.055</v>
      </c>
      <c r="S30" s="29">
        <f t="shared" ref="S30:W31" si="12">M30-B30</f>
        <v>-0.27182330999999849</v>
      </c>
      <c r="T30" s="29">
        <f t="shared" si="12"/>
        <v>3.4806425499999953</v>
      </c>
      <c r="U30" s="29">
        <f t="shared" si="12"/>
        <v>1.8979999999999997</v>
      </c>
      <c r="V30" s="29">
        <f t="shared" si="12"/>
        <v>1.8670000000000009</v>
      </c>
      <c r="W30" s="33">
        <f t="shared" si="12"/>
        <v>1.8670000000000009</v>
      </c>
      <c r="X30" s="32">
        <f t="shared" ref="X30:AC30" si="13">+M30-G30</f>
        <v>0</v>
      </c>
      <c r="Y30" s="29">
        <f t="shared" si="13"/>
        <v>0</v>
      </c>
      <c r="Z30" s="29">
        <f t="shared" si="13"/>
        <v>-0.43800000000000239</v>
      </c>
      <c r="AA30" s="29">
        <f t="shared" si="13"/>
        <v>-0.4480000000000004</v>
      </c>
      <c r="AB30" s="29">
        <f t="shared" si="13"/>
        <v>-0.4480000000000004</v>
      </c>
      <c r="AC30" s="33">
        <f t="shared" si="13"/>
        <v>-0.4480000000000004</v>
      </c>
    </row>
    <row r="31" spans="1:29" ht="14.1" customHeight="1">
      <c r="A31" s="80" t="s">
        <v>23</v>
      </c>
      <c r="B31" s="26">
        <v>23756.704494526581</v>
      </c>
      <c r="C31" s="26">
        <v>25302.893</v>
      </c>
      <c r="D31" s="26">
        <v>26613.287999999997</v>
      </c>
      <c r="E31" s="26">
        <v>28095.630999999998</v>
      </c>
      <c r="F31" s="34">
        <v>29659.956999999999</v>
      </c>
      <c r="G31" s="64">
        <v>23740.27041316</v>
      </c>
      <c r="H31" s="26">
        <v>25410.203047390001</v>
      </c>
      <c r="I31" s="26">
        <v>27001.401000000002</v>
      </c>
      <c r="J31" s="26">
        <v>28613.942999999999</v>
      </c>
      <c r="K31" s="26">
        <v>30185.427</v>
      </c>
      <c r="L31" s="34">
        <v>31589.271000000004</v>
      </c>
      <c r="M31" s="64">
        <v>23740.27041316</v>
      </c>
      <c r="N31" s="26">
        <v>25544.008914580001</v>
      </c>
      <c r="O31" s="26">
        <v>27561.191999999999</v>
      </c>
      <c r="P31" s="26">
        <v>29106.822</v>
      </c>
      <c r="Q31" s="26">
        <v>30810.118000000002</v>
      </c>
      <c r="R31" s="34">
        <v>32242.631000000001</v>
      </c>
      <c r="S31" s="26">
        <f t="shared" si="12"/>
        <v>-16.434081366580358</v>
      </c>
      <c r="T31" s="26">
        <f t="shared" si="12"/>
        <v>241.11591458000112</v>
      </c>
      <c r="U31" s="26">
        <f t="shared" si="12"/>
        <v>947.90400000000227</v>
      </c>
      <c r="V31" s="26">
        <f t="shared" si="12"/>
        <v>1011.1910000000025</v>
      </c>
      <c r="W31" s="34">
        <f t="shared" si="12"/>
        <v>1150.1610000000037</v>
      </c>
      <c r="X31" s="64">
        <f t="shared" ref="X31:AC31" si="14">X30+X29</f>
        <v>0</v>
      </c>
      <c r="Y31" s="26">
        <f t="shared" si="14"/>
        <v>133.80586719000019</v>
      </c>
      <c r="Z31" s="26">
        <f t="shared" si="14"/>
        <v>559.79099999999971</v>
      </c>
      <c r="AA31" s="26">
        <f t="shared" si="14"/>
        <v>492.87899999999979</v>
      </c>
      <c r="AB31" s="26">
        <f t="shared" si="14"/>
        <v>624.69100000000128</v>
      </c>
      <c r="AC31" s="34">
        <f t="shared" si="14"/>
        <v>653.35999999999922</v>
      </c>
    </row>
    <row r="32" spans="1:29" s="38" customFormat="1" ht="14.1" customHeight="1" thickBot="1">
      <c r="A32" s="81" t="s">
        <v>24</v>
      </c>
      <c r="B32" s="114">
        <f t="shared" ref="B32:F32" si="15">B31/B45*100</f>
        <v>29.344479014732848</v>
      </c>
      <c r="C32" s="114">
        <f t="shared" si="15"/>
        <v>29.909009220635426</v>
      </c>
      <c r="D32" s="114">
        <f t="shared" si="15"/>
        <v>29.737067696786106</v>
      </c>
      <c r="E32" s="114">
        <f t="shared" si="15"/>
        <v>29.493360082522855</v>
      </c>
      <c r="F32" s="115">
        <f t="shared" si="15"/>
        <v>29.364155948787889</v>
      </c>
      <c r="G32" s="114">
        <v>29.253370578537098</v>
      </c>
      <c r="H32" s="114">
        <v>29.899565382390382</v>
      </c>
      <c r="I32" s="114">
        <v>29.849598773619402</v>
      </c>
      <c r="J32" s="114">
        <v>29.590929592168301</v>
      </c>
      <c r="K32" s="114">
        <v>29.347300362442795</v>
      </c>
      <c r="L32" s="115">
        <v>29.009651573556166</v>
      </c>
      <c r="M32" s="116">
        <v>29.253370578537098</v>
      </c>
      <c r="N32" s="114">
        <v>30.057011478635005</v>
      </c>
      <c r="O32" s="114">
        <v>30.466618556700436</v>
      </c>
      <c r="P32" s="114">
        <v>30.040990796641402</v>
      </c>
      <c r="Q32" s="114">
        <v>29.858057286954391</v>
      </c>
      <c r="R32" s="115">
        <v>29.506529802207339</v>
      </c>
      <c r="S32" s="114">
        <f>S31/M45*100</f>
        <v>-2.0250496896948154E-2</v>
      </c>
      <c r="T32" s="114">
        <f t="shared" ref="T32:W32" si="16">T31/N45*100</f>
        <v>0.28371520838595166</v>
      </c>
      <c r="U32" s="114">
        <f t="shared" si="16"/>
        <v>1.0478294841663829</v>
      </c>
      <c r="V32" s="114">
        <f t="shared" si="16"/>
        <v>1.0436446660046463</v>
      </c>
      <c r="W32" s="115">
        <f t="shared" si="16"/>
        <v>1.11461997734708</v>
      </c>
      <c r="X32" s="114">
        <f>X31/M45*100</f>
        <v>0</v>
      </c>
      <c r="Y32" s="114">
        <f t="shared" ref="Y32:AC32" si="17">Y31/N45*100</f>
        <v>0.15744609624462597</v>
      </c>
      <c r="Z32" s="114">
        <f t="shared" si="17"/>
        <v>0.61880265804446655</v>
      </c>
      <c r="AA32" s="114">
        <f t="shared" si="17"/>
        <v>0.50869770333765096</v>
      </c>
      <c r="AB32" s="114">
        <f t="shared" si="17"/>
        <v>0.60538747903026091</v>
      </c>
      <c r="AC32" s="115">
        <f t="shared" si="17"/>
        <v>0.59791604201189918</v>
      </c>
    </row>
    <row r="33" spans="1:29" ht="14.1" customHeight="1" thickBot="1">
      <c r="A33" s="39"/>
      <c r="B33" s="67"/>
      <c r="C33" s="67"/>
      <c r="D33" s="67"/>
      <c r="E33" s="67"/>
      <c r="F33" s="68"/>
      <c r="G33" s="69"/>
      <c r="H33" s="40"/>
      <c r="I33" s="40"/>
      <c r="J33" s="40"/>
      <c r="K33" s="40"/>
      <c r="L33" s="70"/>
      <c r="M33" s="69"/>
      <c r="N33" s="40"/>
      <c r="O33" s="40"/>
      <c r="P33" s="40"/>
      <c r="Q33" s="40"/>
      <c r="R33" s="70"/>
      <c r="S33" s="117"/>
      <c r="T33" s="29"/>
      <c r="U33" s="29"/>
      <c r="V33" s="29"/>
      <c r="W33" s="33"/>
      <c r="X33" s="110"/>
      <c r="Y33" s="110"/>
      <c r="Z33" s="110"/>
      <c r="AA33" s="110"/>
      <c r="AB33" s="110"/>
      <c r="AC33" s="110"/>
    </row>
    <row r="34" spans="1:29" ht="14.1" customHeight="1">
      <c r="A34" s="41" t="s">
        <v>92</v>
      </c>
      <c r="B34" s="56">
        <v>10961.85496457</v>
      </c>
      <c r="C34" s="56">
        <v>11385.418</v>
      </c>
      <c r="D34" s="56">
        <v>11860.079</v>
      </c>
      <c r="E34" s="56">
        <v>12484.668</v>
      </c>
      <c r="F34" s="57">
        <v>13073.13</v>
      </c>
      <c r="G34" s="71">
        <v>10946.203754670001</v>
      </c>
      <c r="H34" s="56">
        <v>11455.607918039997</v>
      </c>
      <c r="I34" s="56">
        <v>11962.630999999999</v>
      </c>
      <c r="J34" s="56">
        <v>12587.802</v>
      </c>
      <c r="K34" s="56">
        <v>13174.853999999999</v>
      </c>
      <c r="L34" s="57">
        <v>13789.902</v>
      </c>
      <c r="M34" s="71">
        <v>10946.203754670001</v>
      </c>
      <c r="N34" s="56">
        <v>11598.075680349999</v>
      </c>
      <c r="O34" s="56">
        <v>12203.535</v>
      </c>
      <c r="P34" s="56">
        <v>12808.569</v>
      </c>
      <c r="Q34" s="56">
        <v>13423.837</v>
      </c>
      <c r="R34" s="57">
        <v>14029.877</v>
      </c>
      <c r="S34" s="56">
        <f t="shared" ref="S34:W43" si="18">M34-B34</f>
        <v>-15.65120989999923</v>
      </c>
      <c r="T34" s="56">
        <f t="shared" si="18"/>
        <v>212.65768034999928</v>
      </c>
      <c r="U34" s="56">
        <f t="shared" si="18"/>
        <v>343.45600000000013</v>
      </c>
      <c r="V34" s="56">
        <f t="shared" si="18"/>
        <v>323.90099999999984</v>
      </c>
      <c r="W34" s="57">
        <f t="shared" si="18"/>
        <v>350.70700000000033</v>
      </c>
      <c r="X34" s="71">
        <f t="shared" ref="X34:AC40" si="19">+M34-G34</f>
        <v>0</v>
      </c>
      <c r="Y34" s="56">
        <f t="shared" si="19"/>
        <v>142.46776231000149</v>
      </c>
      <c r="Z34" s="56">
        <f t="shared" si="19"/>
        <v>240.90400000000045</v>
      </c>
      <c r="AA34" s="56">
        <f t="shared" si="19"/>
        <v>220.76699999999983</v>
      </c>
      <c r="AB34" s="56">
        <f t="shared" si="19"/>
        <v>248.98300000000017</v>
      </c>
      <c r="AC34" s="57">
        <f t="shared" si="19"/>
        <v>239.97500000000036</v>
      </c>
    </row>
    <row r="35" spans="1:29" ht="14.1" customHeight="1">
      <c r="A35" s="28" t="s">
        <v>99</v>
      </c>
      <c r="B35" s="29">
        <v>-17.22367272</v>
      </c>
      <c r="C35" s="29">
        <v>0</v>
      </c>
      <c r="D35" s="29">
        <v>0</v>
      </c>
      <c r="E35" s="29">
        <v>0</v>
      </c>
      <c r="F35" s="33">
        <v>0</v>
      </c>
      <c r="G35" s="32">
        <v>-17.22367272</v>
      </c>
      <c r="H35" s="29">
        <v>7.5932407700000004</v>
      </c>
      <c r="I35" s="29">
        <v>26.632999999999999</v>
      </c>
      <c r="J35" s="29">
        <v>27.837</v>
      </c>
      <c r="K35" s="29">
        <v>28.914000000000001</v>
      </c>
      <c r="L35" s="33">
        <v>29.864999999999998</v>
      </c>
      <c r="M35" s="32">
        <v>-17.22367272</v>
      </c>
      <c r="N35" s="29">
        <v>7.5932407700000004</v>
      </c>
      <c r="O35" s="29">
        <v>26.632999999999999</v>
      </c>
      <c r="P35" s="29">
        <v>27.837</v>
      </c>
      <c r="Q35" s="29">
        <v>28.914000000000001</v>
      </c>
      <c r="R35" s="33">
        <v>29.864999999999998</v>
      </c>
      <c r="S35" s="29">
        <f t="shared" si="18"/>
        <v>0</v>
      </c>
      <c r="T35" s="29">
        <f t="shared" si="18"/>
        <v>7.5932407700000004</v>
      </c>
      <c r="U35" s="29">
        <f t="shared" si="18"/>
        <v>26.632999999999999</v>
      </c>
      <c r="V35" s="29">
        <f t="shared" si="18"/>
        <v>27.837</v>
      </c>
      <c r="W35" s="33">
        <f t="shared" si="18"/>
        <v>28.914000000000001</v>
      </c>
      <c r="X35" s="32">
        <f t="shared" si="19"/>
        <v>0</v>
      </c>
      <c r="Y35" s="29">
        <f t="shared" si="19"/>
        <v>0</v>
      </c>
      <c r="Z35" s="29">
        <f t="shared" si="19"/>
        <v>0</v>
      </c>
      <c r="AA35" s="29">
        <f t="shared" si="19"/>
        <v>0</v>
      </c>
      <c r="AB35" s="29">
        <f t="shared" si="19"/>
        <v>0</v>
      </c>
      <c r="AC35" s="33">
        <f t="shared" si="19"/>
        <v>0</v>
      </c>
    </row>
    <row r="36" spans="1:29" ht="14.1" customHeight="1">
      <c r="A36" s="28" t="s">
        <v>25</v>
      </c>
      <c r="B36" s="29">
        <v>229.70171402000003</v>
      </c>
      <c r="C36" s="29">
        <v>296.80799999999999</v>
      </c>
      <c r="D36" s="29">
        <v>309.29899999999998</v>
      </c>
      <c r="E36" s="29">
        <v>277.79700000000003</v>
      </c>
      <c r="F36" s="33">
        <v>290.93799999999999</v>
      </c>
      <c r="G36" s="32">
        <v>231.26027291000005</v>
      </c>
      <c r="H36" s="29">
        <v>293.64665434999995</v>
      </c>
      <c r="I36" s="29">
        <v>302.94400000000002</v>
      </c>
      <c r="J36" s="29">
        <v>274.16000000000003</v>
      </c>
      <c r="K36" s="29">
        <v>287.404</v>
      </c>
      <c r="L36" s="33">
        <v>92.552999999999997</v>
      </c>
      <c r="M36" s="32">
        <v>231.26027291000005</v>
      </c>
      <c r="N36" s="29">
        <v>284.98475923000001</v>
      </c>
      <c r="O36" s="29">
        <v>295.94</v>
      </c>
      <c r="P36" s="29">
        <v>268.52800000000002</v>
      </c>
      <c r="Q36" s="29">
        <v>281.56200000000001</v>
      </c>
      <c r="R36" s="33">
        <v>88.635999999999996</v>
      </c>
      <c r="S36" s="29">
        <f t="shared" si="18"/>
        <v>1.5585588900000289</v>
      </c>
      <c r="T36" s="29">
        <f t="shared" si="18"/>
        <v>-11.823240769999984</v>
      </c>
      <c r="U36" s="29">
        <f t="shared" si="18"/>
        <v>-13.35899999999998</v>
      </c>
      <c r="V36" s="29">
        <f t="shared" si="18"/>
        <v>-9.2690000000000055</v>
      </c>
      <c r="W36" s="33">
        <f t="shared" si="18"/>
        <v>-9.3759999999999764</v>
      </c>
      <c r="X36" s="32">
        <f t="shared" si="19"/>
        <v>0</v>
      </c>
      <c r="Y36" s="29">
        <f t="shared" si="19"/>
        <v>-8.6618951199999401</v>
      </c>
      <c r="Z36" s="29">
        <f t="shared" si="19"/>
        <v>-7.0040000000000191</v>
      </c>
      <c r="AA36" s="29">
        <f t="shared" si="19"/>
        <v>-5.632000000000005</v>
      </c>
      <c r="AB36" s="29">
        <f t="shared" si="19"/>
        <v>-5.8419999999999845</v>
      </c>
      <c r="AC36" s="33">
        <f t="shared" si="19"/>
        <v>-3.9170000000000016</v>
      </c>
    </row>
    <row r="37" spans="1:29" ht="14.1" customHeight="1">
      <c r="A37" s="28" t="s">
        <v>26</v>
      </c>
      <c r="B37" s="29">
        <v>2192.2282391000003</v>
      </c>
      <c r="C37" s="29">
        <v>2347.203</v>
      </c>
      <c r="D37" s="29">
        <v>2495.3049999999998</v>
      </c>
      <c r="E37" s="29">
        <v>2669.154</v>
      </c>
      <c r="F37" s="33">
        <v>2845.723</v>
      </c>
      <c r="G37" s="32">
        <v>2192.2282391000003</v>
      </c>
      <c r="H37" s="29">
        <v>2342.2057434600001</v>
      </c>
      <c r="I37" s="29">
        <v>2519.8249999999998</v>
      </c>
      <c r="J37" s="29">
        <v>2690.49</v>
      </c>
      <c r="K37" s="29">
        <v>2871.0439999999999</v>
      </c>
      <c r="L37" s="33">
        <v>3059.65</v>
      </c>
      <c r="M37" s="32">
        <v>2192.2282391000003</v>
      </c>
      <c r="N37" s="29">
        <v>2342.2057434600001</v>
      </c>
      <c r="O37" s="29">
        <v>2559.3919999999998</v>
      </c>
      <c r="P37" s="29">
        <v>2750.761</v>
      </c>
      <c r="Q37" s="29">
        <v>2940.027</v>
      </c>
      <c r="R37" s="33">
        <v>3134.5889999999999</v>
      </c>
      <c r="S37" s="29">
        <f t="shared" si="18"/>
        <v>0</v>
      </c>
      <c r="T37" s="29">
        <f t="shared" si="18"/>
        <v>-4.997256539999853</v>
      </c>
      <c r="U37" s="29">
        <f t="shared" si="18"/>
        <v>64.086999999999989</v>
      </c>
      <c r="V37" s="29">
        <f t="shared" si="18"/>
        <v>81.606999999999971</v>
      </c>
      <c r="W37" s="33">
        <f t="shared" si="18"/>
        <v>94.304000000000087</v>
      </c>
      <c r="X37" s="32">
        <f t="shared" si="19"/>
        <v>0</v>
      </c>
      <c r="Y37" s="29">
        <f t="shared" si="19"/>
        <v>0</v>
      </c>
      <c r="Z37" s="29">
        <f t="shared" si="19"/>
        <v>39.567000000000007</v>
      </c>
      <c r="AA37" s="29">
        <f t="shared" si="19"/>
        <v>60.271000000000186</v>
      </c>
      <c r="AB37" s="29">
        <f t="shared" si="19"/>
        <v>68.983000000000175</v>
      </c>
      <c r="AC37" s="33">
        <f t="shared" si="19"/>
        <v>74.938999999999851</v>
      </c>
    </row>
    <row r="38" spans="1:29" ht="14.1" customHeight="1">
      <c r="A38" s="28" t="s">
        <v>27</v>
      </c>
      <c r="B38" s="29">
        <v>715.47913654999991</v>
      </c>
      <c r="C38" s="29">
        <v>767.77</v>
      </c>
      <c r="D38" s="29">
        <v>823.74099999999999</v>
      </c>
      <c r="E38" s="29">
        <v>889.54300000000001</v>
      </c>
      <c r="F38" s="33">
        <v>956.31399999999996</v>
      </c>
      <c r="G38" s="32">
        <v>715.47913654999991</v>
      </c>
      <c r="H38" s="29">
        <v>770.37808883000002</v>
      </c>
      <c r="I38" s="29">
        <v>838.76099999999997</v>
      </c>
      <c r="J38" s="29">
        <v>902.77499999999998</v>
      </c>
      <c r="K38" s="29">
        <v>970.89300000000003</v>
      </c>
      <c r="L38" s="33">
        <v>1042.5170000000001</v>
      </c>
      <c r="M38" s="32">
        <v>715.47913654999991</v>
      </c>
      <c r="N38" s="29">
        <v>770.37808883000002</v>
      </c>
      <c r="O38" s="29">
        <v>853.25099999999998</v>
      </c>
      <c r="P38" s="29">
        <v>933.1</v>
      </c>
      <c r="Q38" s="29">
        <v>1004.609</v>
      </c>
      <c r="R38" s="33">
        <v>1078.5440000000001</v>
      </c>
      <c r="S38" s="29">
        <f t="shared" si="18"/>
        <v>0</v>
      </c>
      <c r="T38" s="29">
        <f t="shared" si="18"/>
        <v>2.6080888300000424</v>
      </c>
      <c r="U38" s="29">
        <f t="shared" si="18"/>
        <v>29.509999999999991</v>
      </c>
      <c r="V38" s="29">
        <f t="shared" si="18"/>
        <v>43.557000000000016</v>
      </c>
      <c r="W38" s="33">
        <f t="shared" si="18"/>
        <v>48.295000000000073</v>
      </c>
      <c r="X38" s="32">
        <f t="shared" si="19"/>
        <v>0</v>
      </c>
      <c r="Y38" s="29">
        <f t="shared" si="19"/>
        <v>0</v>
      </c>
      <c r="Z38" s="29">
        <f t="shared" si="19"/>
        <v>14.490000000000009</v>
      </c>
      <c r="AA38" s="29">
        <f t="shared" si="19"/>
        <v>30.325000000000045</v>
      </c>
      <c r="AB38" s="29">
        <f t="shared" si="19"/>
        <v>33.716000000000008</v>
      </c>
      <c r="AC38" s="33">
        <f t="shared" si="19"/>
        <v>36.027000000000044</v>
      </c>
    </row>
    <row r="39" spans="1:29" ht="14.1" customHeight="1">
      <c r="A39" s="28" t="s">
        <v>28</v>
      </c>
      <c r="B39" s="29">
        <v>78.27554167000001</v>
      </c>
      <c r="C39" s="29">
        <v>81.665000000000006</v>
      </c>
      <c r="D39" s="29">
        <v>81.665000000000006</v>
      </c>
      <c r="E39" s="29">
        <v>81.665000000000006</v>
      </c>
      <c r="F39" s="33">
        <v>81.665000000000006</v>
      </c>
      <c r="G39" s="32">
        <v>78.27554167000001</v>
      </c>
      <c r="H39" s="29">
        <v>80.982203460000008</v>
      </c>
      <c r="I39" s="29">
        <v>81.665000000000006</v>
      </c>
      <c r="J39" s="29">
        <v>81.665000000000006</v>
      </c>
      <c r="K39" s="29">
        <v>81.665000000000006</v>
      </c>
      <c r="L39" s="33">
        <v>81.665000000000006</v>
      </c>
      <c r="M39" s="32">
        <v>78.27554167000001</v>
      </c>
      <c r="N39" s="29">
        <v>80.982203460000008</v>
      </c>
      <c r="O39" s="29">
        <v>82.453000000000003</v>
      </c>
      <c r="P39" s="29">
        <v>82.453000000000003</v>
      </c>
      <c r="Q39" s="29">
        <v>82.453000000000003</v>
      </c>
      <c r="R39" s="33">
        <v>82.453000000000003</v>
      </c>
      <c r="S39" s="29">
        <f t="shared" si="18"/>
        <v>0</v>
      </c>
      <c r="T39" s="29">
        <f t="shared" si="18"/>
        <v>-0.68279653999999823</v>
      </c>
      <c r="U39" s="29">
        <f t="shared" si="18"/>
        <v>0.7879999999999967</v>
      </c>
      <c r="V39" s="29">
        <f t="shared" si="18"/>
        <v>0.7879999999999967</v>
      </c>
      <c r="W39" s="33">
        <f t="shared" si="18"/>
        <v>0.7879999999999967</v>
      </c>
      <c r="X39" s="32">
        <f t="shared" si="19"/>
        <v>0</v>
      </c>
      <c r="Y39" s="29">
        <f t="shared" si="19"/>
        <v>0</v>
      </c>
      <c r="Z39" s="29">
        <f t="shared" si="19"/>
        <v>0.7879999999999967</v>
      </c>
      <c r="AA39" s="29">
        <f t="shared" si="19"/>
        <v>0.7879999999999967</v>
      </c>
      <c r="AB39" s="29">
        <f t="shared" si="19"/>
        <v>0.7879999999999967</v>
      </c>
      <c r="AC39" s="33">
        <f t="shared" si="19"/>
        <v>0.7879999999999967</v>
      </c>
    </row>
    <row r="40" spans="1:29" ht="14.1" customHeight="1" thickBot="1">
      <c r="A40" s="42" t="s">
        <v>29</v>
      </c>
      <c r="B40" s="72">
        <v>0.70333078999999998</v>
      </c>
      <c r="C40" s="72">
        <v>1.095</v>
      </c>
      <c r="D40" s="72">
        <v>0.77500000000000002</v>
      </c>
      <c r="E40" s="72">
        <v>0.8</v>
      </c>
      <c r="F40" s="73">
        <v>0.8</v>
      </c>
      <c r="G40" s="74">
        <v>0.70333078999999998</v>
      </c>
      <c r="H40" s="72">
        <v>1.21519482</v>
      </c>
      <c r="I40" s="72">
        <v>1.1000000000000001</v>
      </c>
      <c r="J40" s="72">
        <v>1.1000000000000001</v>
      </c>
      <c r="K40" s="72">
        <v>1.1000000000000001</v>
      </c>
      <c r="L40" s="73">
        <v>1</v>
      </c>
      <c r="M40" s="74">
        <v>0.70333078999999998</v>
      </c>
      <c r="N40" s="72">
        <v>1.21519482</v>
      </c>
      <c r="O40" s="72">
        <v>1.1000000000000001</v>
      </c>
      <c r="P40" s="72">
        <v>28.001999999999999</v>
      </c>
      <c r="Q40" s="72">
        <v>39.591000000000001</v>
      </c>
      <c r="R40" s="73">
        <v>45.874000000000002</v>
      </c>
      <c r="S40" s="72">
        <f t="shared" si="18"/>
        <v>0</v>
      </c>
      <c r="T40" s="72">
        <f t="shared" si="18"/>
        <v>0.12019482000000004</v>
      </c>
      <c r="U40" s="72">
        <f t="shared" si="18"/>
        <v>0.32500000000000007</v>
      </c>
      <c r="V40" s="72">
        <f t="shared" si="18"/>
        <v>27.201999999999998</v>
      </c>
      <c r="W40" s="73">
        <f t="shared" si="18"/>
        <v>38.791000000000004</v>
      </c>
      <c r="X40" s="74">
        <f t="shared" si="19"/>
        <v>0</v>
      </c>
      <c r="Y40" s="72">
        <f t="shared" si="19"/>
        <v>0</v>
      </c>
      <c r="Z40" s="72">
        <f t="shared" si="19"/>
        <v>0</v>
      </c>
      <c r="AA40" s="72">
        <f t="shared" si="19"/>
        <v>26.901999999999997</v>
      </c>
      <c r="AB40" s="72">
        <f t="shared" si="19"/>
        <v>38.491</v>
      </c>
      <c r="AC40" s="73">
        <f t="shared" si="19"/>
        <v>44.874000000000002</v>
      </c>
    </row>
    <row r="41" spans="1:29" ht="14.1" customHeight="1">
      <c r="A41" s="31" t="s">
        <v>30</v>
      </c>
      <c r="B41" s="26">
        <v>61.631050210000005</v>
      </c>
      <c r="C41" s="26">
        <v>63.236000000000004</v>
      </c>
      <c r="D41" s="26">
        <v>64.584999999999994</v>
      </c>
      <c r="E41" s="26">
        <v>68.424999999999997</v>
      </c>
      <c r="F41" s="34">
        <v>74.222000000000008</v>
      </c>
      <c r="G41" s="64">
        <v>61.631360470000004</v>
      </c>
      <c r="H41" s="26">
        <v>63.275999999999996</v>
      </c>
      <c r="I41" s="26">
        <v>65.94</v>
      </c>
      <c r="J41" s="26">
        <v>69.341999999999999</v>
      </c>
      <c r="K41" s="26">
        <v>74.504000000000005</v>
      </c>
      <c r="L41" s="34">
        <v>80.144000000000005</v>
      </c>
      <c r="M41" s="64">
        <v>61.631360470000004</v>
      </c>
      <c r="N41" s="26">
        <v>63.275999999999996</v>
      </c>
      <c r="O41" s="26">
        <v>66.745000000000005</v>
      </c>
      <c r="P41" s="26">
        <v>71.960999999999999</v>
      </c>
      <c r="Q41" s="26">
        <v>77.534999999999997</v>
      </c>
      <c r="R41" s="34">
        <v>83.378</v>
      </c>
      <c r="S41" s="66">
        <f t="shared" si="18"/>
        <v>3.1025999999911846E-4</v>
      </c>
      <c r="T41" s="66">
        <f t="shared" si="18"/>
        <v>3.9999999999992042E-2</v>
      </c>
      <c r="U41" s="66">
        <f t="shared" si="18"/>
        <v>2.1600000000000108</v>
      </c>
      <c r="V41" s="66">
        <f t="shared" si="18"/>
        <v>3.5360000000000014</v>
      </c>
      <c r="W41" s="65">
        <f t="shared" si="18"/>
        <v>3.3129999999999882</v>
      </c>
      <c r="X41" s="64">
        <f t="shared" ref="X41:AC41" si="20">X42+X43</f>
        <v>0</v>
      </c>
      <c r="Y41" s="26">
        <f t="shared" si="20"/>
        <v>0</v>
      </c>
      <c r="Z41" s="26">
        <f t="shared" si="20"/>
        <v>0.80499999999999972</v>
      </c>
      <c r="AA41" s="26">
        <f t="shared" si="20"/>
        <v>2.6189999999999998</v>
      </c>
      <c r="AB41" s="26">
        <f t="shared" si="20"/>
        <v>3.0309999999999917</v>
      </c>
      <c r="AC41" s="34">
        <f t="shared" si="20"/>
        <v>3.2340000000000018</v>
      </c>
    </row>
    <row r="42" spans="1:29" ht="14.1" customHeight="1">
      <c r="A42" s="30" t="s">
        <v>93</v>
      </c>
      <c r="B42" s="29">
        <v>27.175360470000001</v>
      </c>
      <c r="C42" s="29">
        <v>29.885000000000002</v>
      </c>
      <c r="D42" s="29">
        <v>33.070999999999998</v>
      </c>
      <c r="E42" s="29">
        <v>36.228999999999999</v>
      </c>
      <c r="F42" s="33">
        <v>39.539000000000001</v>
      </c>
      <c r="G42" s="32">
        <v>27.175360470000001</v>
      </c>
      <c r="H42" s="29">
        <v>30.172999999999998</v>
      </c>
      <c r="I42" s="29">
        <v>33.564999999999998</v>
      </c>
      <c r="J42" s="29">
        <v>37.567</v>
      </c>
      <c r="K42" s="29">
        <v>40.709000000000003</v>
      </c>
      <c r="L42" s="33">
        <v>44.701999999999998</v>
      </c>
      <c r="M42" s="32">
        <v>27.175360470000001</v>
      </c>
      <c r="N42" s="29">
        <v>30.172999999999998</v>
      </c>
      <c r="O42" s="29">
        <v>33.564999999999998</v>
      </c>
      <c r="P42" s="29">
        <v>38.384</v>
      </c>
      <c r="Q42" s="29">
        <v>42.01</v>
      </c>
      <c r="R42" s="33">
        <v>46.301000000000002</v>
      </c>
      <c r="S42" s="29">
        <f t="shared" si="18"/>
        <v>0</v>
      </c>
      <c r="T42" s="29">
        <f t="shared" si="18"/>
        <v>0.2879999999999967</v>
      </c>
      <c r="U42" s="29">
        <f t="shared" si="18"/>
        <v>0.49399999999999977</v>
      </c>
      <c r="V42" s="29">
        <f t="shared" si="18"/>
        <v>2.1550000000000011</v>
      </c>
      <c r="W42" s="33">
        <f t="shared" si="18"/>
        <v>2.4709999999999965</v>
      </c>
      <c r="X42" s="32">
        <f t="shared" ref="X42:AC43" si="21">+M42-G42</f>
        <v>0</v>
      </c>
      <c r="Y42" s="29">
        <f t="shared" si="21"/>
        <v>0</v>
      </c>
      <c r="Z42" s="29">
        <f t="shared" si="21"/>
        <v>0</v>
      </c>
      <c r="AA42" s="29">
        <f t="shared" si="21"/>
        <v>0.81700000000000017</v>
      </c>
      <c r="AB42" s="29">
        <f t="shared" si="21"/>
        <v>1.3009999999999948</v>
      </c>
      <c r="AC42" s="33">
        <f t="shared" si="21"/>
        <v>1.5990000000000038</v>
      </c>
    </row>
    <row r="43" spans="1:29" ht="14.1" customHeight="1" thickBot="1">
      <c r="A43" s="43" t="s">
        <v>94</v>
      </c>
      <c r="B43" s="72">
        <v>34.455689740000004</v>
      </c>
      <c r="C43" s="72">
        <v>33.350999999999999</v>
      </c>
      <c r="D43" s="72">
        <v>31.513999999999999</v>
      </c>
      <c r="E43" s="72">
        <v>32.195999999999998</v>
      </c>
      <c r="F43" s="73">
        <v>34.683</v>
      </c>
      <c r="G43" s="74">
        <v>34.456000000000003</v>
      </c>
      <c r="H43" s="72">
        <v>33.103000000000002</v>
      </c>
      <c r="I43" s="72">
        <v>32.375</v>
      </c>
      <c r="J43" s="72">
        <v>31.774999999999999</v>
      </c>
      <c r="K43" s="72">
        <v>33.795000000000002</v>
      </c>
      <c r="L43" s="73">
        <v>35.442</v>
      </c>
      <c r="M43" s="74">
        <v>34.456000000000003</v>
      </c>
      <c r="N43" s="72">
        <v>33.103000000000002</v>
      </c>
      <c r="O43" s="72">
        <v>33.18</v>
      </c>
      <c r="P43" s="72">
        <v>33.576999999999998</v>
      </c>
      <c r="Q43" s="72">
        <v>35.524999999999999</v>
      </c>
      <c r="R43" s="73">
        <v>37.076999999999998</v>
      </c>
      <c r="S43" s="72">
        <f t="shared" si="18"/>
        <v>3.1025999999911846E-4</v>
      </c>
      <c r="T43" s="72">
        <f t="shared" si="18"/>
        <v>-0.24799999999999756</v>
      </c>
      <c r="U43" s="72">
        <f t="shared" si="18"/>
        <v>1.6660000000000004</v>
      </c>
      <c r="V43" s="72">
        <f t="shared" si="18"/>
        <v>1.3810000000000002</v>
      </c>
      <c r="W43" s="73">
        <f t="shared" si="18"/>
        <v>0.84199999999999875</v>
      </c>
      <c r="X43" s="74">
        <f t="shared" si="21"/>
        <v>0</v>
      </c>
      <c r="Y43" s="72">
        <f t="shared" si="21"/>
        <v>0</v>
      </c>
      <c r="Z43" s="72">
        <f t="shared" si="21"/>
        <v>0.80499999999999972</v>
      </c>
      <c r="AA43" s="72">
        <f t="shared" si="21"/>
        <v>1.8019999999999996</v>
      </c>
      <c r="AB43" s="72">
        <f t="shared" si="21"/>
        <v>1.7299999999999969</v>
      </c>
      <c r="AC43" s="73">
        <f t="shared" si="21"/>
        <v>1.634999999999998</v>
      </c>
    </row>
    <row r="44" spans="1:29" ht="17.25" thickBot="1">
      <c r="A44" s="78"/>
      <c r="S44" s="87"/>
      <c r="T44" s="87"/>
      <c r="U44" s="87"/>
      <c r="V44" s="87"/>
      <c r="W44" s="87"/>
      <c r="Y44" s="44"/>
      <c r="Z44" s="24"/>
    </row>
    <row r="45" spans="1:29" ht="17.25" thickBot="1">
      <c r="A45" s="45" t="s">
        <v>95</v>
      </c>
      <c r="B45" s="96">
        <v>80958.004000000001</v>
      </c>
      <c r="C45" s="96">
        <v>84599.569358327397</v>
      </c>
      <c r="D45" s="96">
        <v>89495.333808169264</v>
      </c>
      <c r="E45" s="96">
        <v>95260.868620557332</v>
      </c>
      <c r="F45" s="96">
        <v>101007.35417605055</v>
      </c>
      <c r="G45" s="98">
        <v>81153.966</v>
      </c>
      <c r="H45" s="96">
        <v>84985.19200000001</v>
      </c>
      <c r="I45" s="96">
        <v>90458.170660114236</v>
      </c>
      <c r="J45" s="96">
        <v>96698.357889956664</v>
      </c>
      <c r="K45" s="96">
        <v>102855.8900723618</v>
      </c>
      <c r="L45" s="97">
        <v>108892.27993622405</v>
      </c>
      <c r="M45" s="98">
        <v>81153.966</v>
      </c>
      <c r="N45" s="96">
        <v>84985.19200000001</v>
      </c>
      <c r="O45" s="96">
        <v>90463.573923396703</v>
      </c>
      <c r="P45" s="96">
        <v>96890.352908247471</v>
      </c>
      <c r="Q45" s="96">
        <v>103188.62243412463</v>
      </c>
      <c r="R45" s="97">
        <v>109272.86677265579</v>
      </c>
      <c r="S45" s="44"/>
      <c r="T45" s="44"/>
      <c r="V45" s="44"/>
      <c r="W45" s="44"/>
      <c r="Y45" s="44"/>
      <c r="Z45" s="24"/>
    </row>
    <row r="47" spans="1:29" ht="16.5" customHeight="1">
      <c r="A47" s="78"/>
    </row>
    <row r="48" spans="1:29">
      <c r="A48" s="58" t="s">
        <v>86</v>
      </c>
    </row>
    <row r="49" spans="19:29">
      <c r="S49" s="44"/>
      <c r="T49" s="44"/>
      <c r="V49" s="44"/>
      <c r="W49" s="44"/>
      <c r="X49" s="44"/>
      <c r="Y49" s="44"/>
      <c r="AA49" s="44"/>
      <c r="AB49" s="44"/>
      <c r="AC49" s="44"/>
    </row>
  </sheetData>
  <mergeCells count="6">
    <mergeCell ref="X3:AC3"/>
    <mergeCell ref="A3:A4"/>
    <mergeCell ref="G3:L3"/>
    <mergeCell ref="B3:F3"/>
    <mergeCell ref="M3:R3"/>
    <mergeCell ref="S3:W3"/>
  </mergeCells>
  <pageMargins left="0" right="0" top="0" bottom="0" header="0" footer="0"/>
  <pageSetup paperSize="9" scale="8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7">
    <pageSetUpPr fitToPage="1"/>
  </sheetPr>
  <dimension ref="A1:AC47"/>
  <sheetViews>
    <sheetView showGridLines="0" zoomScaleNormal="100" workbookViewId="0">
      <pane xSplit="1" ySplit="5" topLeftCell="B6" activePane="bottomRight" state="frozen"/>
      <selection activeCell="P33" sqref="P33"/>
      <selection pane="topRight" activeCell="P33" sqref="P33"/>
      <selection pane="bottomLeft" activeCell="P33" sqref="P33"/>
      <selection pane="bottomRight" activeCell="Z12" sqref="Z12"/>
    </sheetView>
  </sheetViews>
  <sheetFormatPr defaultColWidth="9.140625" defaultRowHeight="16.5"/>
  <cols>
    <col min="1" max="1" width="39.140625" style="24" customWidth="1"/>
    <col min="2" max="29" width="5.5703125" style="24" customWidth="1"/>
    <col min="30" max="16384" width="9.140625" style="24"/>
  </cols>
  <sheetData>
    <row r="1" spans="1:29" ht="22.5" customHeight="1"/>
    <row r="2" spans="1:29" s="23" customFormat="1" ht="15.75" customHeight="1" thickBot="1">
      <c r="A2" s="50" t="s">
        <v>125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6"/>
      <c r="T2" s="76"/>
      <c r="U2" s="76"/>
    </row>
    <row r="3" spans="1:29" ht="14.1" customHeight="1" thickBot="1">
      <c r="A3" s="185" t="s">
        <v>0</v>
      </c>
      <c r="B3" s="187" t="s">
        <v>110</v>
      </c>
      <c r="C3" s="188"/>
      <c r="D3" s="188"/>
      <c r="E3" s="188"/>
      <c r="F3" s="189"/>
      <c r="G3" s="182" t="s">
        <v>163</v>
      </c>
      <c r="H3" s="183"/>
      <c r="I3" s="183"/>
      <c r="J3" s="183"/>
      <c r="K3" s="183"/>
      <c r="L3" s="183"/>
      <c r="M3" s="182" t="s">
        <v>124</v>
      </c>
      <c r="N3" s="183"/>
      <c r="O3" s="183"/>
      <c r="P3" s="183"/>
      <c r="Q3" s="183"/>
      <c r="R3" s="183"/>
      <c r="S3" s="182" t="s">
        <v>112</v>
      </c>
      <c r="T3" s="183"/>
      <c r="U3" s="183"/>
      <c r="V3" s="183"/>
      <c r="W3" s="184"/>
      <c r="X3" s="182" t="s">
        <v>164</v>
      </c>
      <c r="Y3" s="183"/>
      <c r="Z3" s="183"/>
      <c r="AA3" s="183"/>
      <c r="AB3" s="183"/>
      <c r="AC3" s="184"/>
    </row>
    <row r="4" spans="1:29" ht="14.1" customHeight="1" thickBot="1">
      <c r="A4" s="186"/>
      <c r="B4" s="91">
        <v>2016</v>
      </c>
      <c r="C4" s="91">
        <v>2017</v>
      </c>
      <c r="D4" s="92">
        <v>2018</v>
      </c>
      <c r="E4" s="91">
        <v>2019</v>
      </c>
      <c r="F4" s="93">
        <v>2020</v>
      </c>
      <c r="G4" s="94">
        <v>2016</v>
      </c>
      <c r="H4" s="92">
        <v>2017</v>
      </c>
      <c r="I4" s="92">
        <v>2018</v>
      </c>
      <c r="J4" s="92">
        <v>2019</v>
      </c>
      <c r="K4" s="92">
        <v>2020</v>
      </c>
      <c r="L4" s="93">
        <v>2021</v>
      </c>
      <c r="M4" s="105">
        <v>2016</v>
      </c>
      <c r="N4" s="106">
        <v>2017</v>
      </c>
      <c r="O4" s="106">
        <v>2018</v>
      </c>
      <c r="P4" s="106">
        <v>2019</v>
      </c>
      <c r="Q4" s="106">
        <v>2020</v>
      </c>
      <c r="R4" s="107">
        <v>2021</v>
      </c>
      <c r="S4" s="95">
        <v>2016</v>
      </c>
      <c r="T4" s="91">
        <v>2017</v>
      </c>
      <c r="U4" s="91">
        <v>2018</v>
      </c>
      <c r="V4" s="91">
        <v>2019</v>
      </c>
      <c r="W4" s="93">
        <v>2020</v>
      </c>
      <c r="X4" s="105">
        <v>2016</v>
      </c>
      <c r="Y4" s="106">
        <v>2017</v>
      </c>
      <c r="Z4" s="106">
        <v>2018</v>
      </c>
      <c r="AA4" s="106">
        <v>2019</v>
      </c>
      <c r="AB4" s="106">
        <v>2020</v>
      </c>
      <c r="AC4" s="107">
        <v>2021</v>
      </c>
    </row>
    <row r="5" spans="1:29" ht="14.1" customHeight="1" thickBot="1">
      <c r="A5" s="25" t="s">
        <v>1</v>
      </c>
      <c r="B5" s="61">
        <v>14229.47548469</v>
      </c>
      <c r="C5" s="61">
        <v>14580.173000000003</v>
      </c>
      <c r="D5" s="61">
        <v>15042.875000000002</v>
      </c>
      <c r="E5" s="61">
        <v>15932.729999999998</v>
      </c>
      <c r="F5" s="62">
        <v>16857.404999999999</v>
      </c>
      <c r="G5" s="63">
        <v>14229.47548469</v>
      </c>
      <c r="H5" s="61">
        <v>14627.126845229999</v>
      </c>
      <c r="I5" s="61">
        <v>15388.704000000002</v>
      </c>
      <c r="J5" s="61">
        <v>16016.073999999997</v>
      </c>
      <c r="K5" s="61">
        <v>17031.582000000002</v>
      </c>
      <c r="L5" s="62">
        <v>17629.494000000002</v>
      </c>
      <c r="M5" s="63">
        <v>14229.47548469</v>
      </c>
      <c r="N5" s="61">
        <v>14627.126845229999</v>
      </c>
      <c r="O5" s="61">
        <v>15765.007000000001</v>
      </c>
      <c r="P5" s="61">
        <v>16341.404</v>
      </c>
      <c r="Q5" s="61">
        <v>17397.850999999999</v>
      </c>
      <c r="R5" s="62">
        <v>17992.990999999998</v>
      </c>
      <c r="S5" s="63">
        <f t="shared" ref="S5:AC5" si="0">S6+S12+S23+S24+S25</f>
        <v>0</v>
      </c>
      <c r="T5" s="61">
        <f t="shared" si="0"/>
        <v>46.953845229997754</v>
      </c>
      <c r="U5" s="61">
        <f t="shared" si="0"/>
        <v>722.13200000000052</v>
      </c>
      <c r="V5" s="61">
        <f t="shared" si="0"/>
        <v>408.67400000000004</v>
      </c>
      <c r="W5" s="62">
        <f t="shared" si="0"/>
        <v>540.44599999999991</v>
      </c>
      <c r="X5" s="63">
        <f t="shared" si="0"/>
        <v>0</v>
      </c>
      <c r="Y5" s="61">
        <f t="shared" si="0"/>
        <v>0</v>
      </c>
      <c r="Z5" s="61">
        <f t="shared" si="0"/>
        <v>376.30300000000028</v>
      </c>
      <c r="AA5" s="61">
        <f t="shared" si="0"/>
        <v>325.33000000000055</v>
      </c>
      <c r="AB5" s="61">
        <f t="shared" si="0"/>
        <v>366.26900000000023</v>
      </c>
      <c r="AC5" s="62">
        <f t="shared" si="0"/>
        <v>363.49700000000007</v>
      </c>
    </row>
    <row r="6" spans="1:29" ht="14.1" customHeight="1">
      <c r="A6" s="27" t="s">
        <v>2</v>
      </c>
      <c r="B6" s="26">
        <v>5742.7766357299997</v>
      </c>
      <c r="C6" s="26">
        <v>5344.6860000000006</v>
      </c>
      <c r="D6" s="26">
        <v>5464.5809999999992</v>
      </c>
      <c r="E6" s="26">
        <v>5910.0809999999992</v>
      </c>
      <c r="F6" s="34">
        <v>6422.8109999999997</v>
      </c>
      <c r="G6" s="64">
        <v>5742.7766357299997</v>
      </c>
      <c r="H6" s="26">
        <v>5355.1645337499995</v>
      </c>
      <c r="I6" s="26">
        <v>5608.0569999999998</v>
      </c>
      <c r="J6" s="26">
        <v>5832.5369999999994</v>
      </c>
      <c r="K6" s="26">
        <v>6367.1489999999994</v>
      </c>
      <c r="L6" s="34">
        <v>6723.1239999999998</v>
      </c>
      <c r="M6" s="64">
        <v>5742.7766357299997</v>
      </c>
      <c r="N6" s="26">
        <v>5355.1645337499995</v>
      </c>
      <c r="O6" s="26">
        <v>5893.4560000000001</v>
      </c>
      <c r="P6" s="26">
        <v>6062.4670000000006</v>
      </c>
      <c r="Q6" s="26">
        <v>6617.4140000000007</v>
      </c>
      <c r="R6" s="34">
        <v>6947.6289999999999</v>
      </c>
      <c r="S6" s="64">
        <f t="shared" ref="S6:AC6" si="1">S8+S9+S10+S11</f>
        <v>0</v>
      </c>
      <c r="T6" s="26">
        <f t="shared" si="1"/>
        <v>10.478533749999357</v>
      </c>
      <c r="U6" s="26">
        <f t="shared" si="1"/>
        <v>428.87500000000034</v>
      </c>
      <c r="V6" s="26">
        <f t="shared" si="1"/>
        <v>152.38600000000017</v>
      </c>
      <c r="W6" s="34">
        <f t="shared" si="1"/>
        <v>194.60300000000046</v>
      </c>
      <c r="X6" s="64">
        <f t="shared" si="1"/>
        <v>0</v>
      </c>
      <c r="Y6" s="26">
        <f t="shared" si="1"/>
        <v>0</v>
      </c>
      <c r="Z6" s="26">
        <f t="shared" si="1"/>
        <v>285.39900000000017</v>
      </c>
      <c r="AA6" s="26">
        <f t="shared" si="1"/>
        <v>229.93000000000055</v>
      </c>
      <c r="AB6" s="26">
        <f t="shared" si="1"/>
        <v>250.26499999999979</v>
      </c>
      <c r="AC6" s="34">
        <f t="shared" si="1"/>
        <v>224.50500000000005</v>
      </c>
    </row>
    <row r="7" spans="1:29" ht="14.1" customHeight="1">
      <c r="A7" s="28" t="s">
        <v>3</v>
      </c>
      <c r="B7" s="29">
        <v>2376.5024340299992</v>
      </c>
      <c r="C7" s="29">
        <v>2561.0920000000001</v>
      </c>
      <c r="D7" s="29">
        <v>2749.3209999999999</v>
      </c>
      <c r="E7" s="29">
        <v>2963.2049999999999</v>
      </c>
      <c r="F7" s="33">
        <v>3192.116</v>
      </c>
      <c r="G7" s="32">
        <v>2376.5024340299992</v>
      </c>
      <c r="H7" s="29">
        <v>2574.8769170400001</v>
      </c>
      <c r="I7" s="29">
        <v>2800.6950000000002</v>
      </c>
      <c r="J7" s="29">
        <v>3000.1239999999998</v>
      </c>
      <c r="K7" s="29">
        <v>3243.9740000000002</v>
      </c>
      <c r="L7" s="33">
        <v>3473.7259999999997</v>
      </c>
      <c r="M7" s="32">
        <v>2376.5024340299992</v>
      </c>
      <c r="N7" s="29">
        <v>2574.8769170400001</v>
      </c>
      <c r="O7" s="29">
        <v>2858.0820000000003</v>
      </c>
      <c r="P7" s="29">
        <v>3093.5370000000003</v>
      </c>
      <c r="Q7" s="29">
        <v>3357.2429999999999</v>
      </c>
      <c r="R7" s="33">
        <v>3592.0840000000003</v>
      </c>
      <c r="S7" s="32">
        <f t="shared" ref="S7:W11" si="2">+M7-B7</f>
        <v>0</v>
      </c>
      <c r="T7" s="29">
        <f t="shared" si="2"/>
        <v>13.784917039999982</v>
      </c>
      <c r="U7" s="29">
        <f t="shared" si="2"/>
        <v>108.76100000000042</v>
      </c>
      <c r="V7" s="29">
        <f t="shared" si="2"/>
        <v>130.33200000000033</v>
      </c>
      <c r="W7" s="33">
        <f t="shared" si="2"/>
        <v>165.12699999999995</v>
      </c>
      <c r="X7" s="32">
        <f>+M7-G7</f>
        <v>0</v>
      </c>
      <c r="Y7" s="29">
        <f t="shared" ref="Y7:AC11" si="3">+N7-H7</f>
        <v>0</v>
      </c>
      <c r="Z7" s="29">
        <f t="shared" si="3"/>
        <v>57.387000000000171</v>
      </c>
      <c r="AA7" s="29">
        <f t="shared" si="3"/>
        <v>93.413000000000466</v>
      </c>
      <c r="AB7" s="29">
        <f t="shared" si="3"/>
        <v>113.26899999999978</v>
      </c>
      <c r="AC7" s="33">
        <f t="shared" si="3"/>
        <v>118.35800000000063</v>
      </c>
    </row>
    <row r="8" spans="1:29" ht="14.1" customHeight="1">
      <c r="A8" s="30" t="s">
        <v>4</v>
      </c>
      <c r="B8" s="29">
        <v>2264.609300529999</v>
      </c>
      <c r="C8" s="29">
        <v>2466.8980000000001</v>
      </c>
      <c r="D8" s="29">
        <v>2662.7750000000001</v>
      </c>
      <c r="E8" s="29">
        <v>2863.942</v>
      </c>
      <c r="F8" s="33">
        <v>3086.2979999999998</v>
      </c>
      <c r="G8" s="32">
        <v>2264.609300529999</v>
      </c>
      <c r="H8" s="29">
        <v>2481.9349221699999</v>
      </c>
      <c r="I8" s="29">
        <v>2737.3310000000001</v>
      </c>
      <c r="J8" s="29">
        <v>2923.7049999999999</v>
      </c>
      <c r="K8" s="29">
        <v>3165.0030000000002</v>
      </c>
      <c r="L8" s="33">
        <v>3394.7469999999998</v>
      </c>
      <c r="M8" s="32">
        <v>2264.609300529999</v>
      </c>
      <c r="N8" s="29">
        <v>2481.9349221699999</v>
      </c>
      <c r="O8" s="29">
        <v>2796.8510000000001</v>
      </c>
      <c r="P8" s="29">
        <v>3017.1570000000002</v>
      </c>
      <c r="Q8" s="29">
        <v>3278.1880000000001</v>
      </c>
      <c r="R8" s="33">
        <v>3512.9270000000001</v>
      </c>
      <c r="S8" s="32">
        <f t="shared" si="2"/>
        <v>0</v>
      </c>
      <c r="T8" s="29">
        <f t="shared" si="2"/>
        <v>15.036922169999798</v>
      </c>
      <c r="U8" s="29">
        <f t="shared" si="2"/>
        <v>134.07600000000002</v>
      </c>
      <c r="V8" s="29">
        <f t="shared" si="2"/>
        <v>153.21500000000015</v>
      </c>
      <c r="W8" s="33">
        <f t="shared" si="2"/>
        <v>191.89000000000033</v>
      </c>
      <c r="X8" s="32">
        <f t="shared" ref="X8:X11" si="4">+M8-G8</f>
        <v>0</v>
      </c>
      <c r="Y8" s="29">
        <f t="shared" si="3"/>
        <v>0</v>
      </c>
      <c r="Z8" s="29">
        <f t="shared" si="3"/>
        <v>59.519999999999982</v>
      </c>
      <c r="AA8" s="29">
        <f t="shared" si="3"/>
        <v>93.452000000000226</v>
      </c>
      <c r="AB8" s="29">
        <f t="shared" si="3"/>
        <v>113.18499999999995</v>
      </c>
      <c r="AC8" s="33">
        <f t="shared" si="3"/>
        <v>118.18000000000029</v>
      </c>
    </row>
    <row r="9" spans="1:29" ht="14.1" customHeight="1">
      <c r="A9" s="30" t="s">
        <v>5</v>
      </c>
      <c r="B9" s="29">
        <v>111.89313349999999</v>
      </c>
      <c r="C9" s="29">
        <v>94.194000000000003</v>
      </c>
      <c r="D9" s="29">
        <v>86.546000000000006</v>
      </c>
      <c r="E9" s="29">
        <v>99.263000000000005</v>
      </c>
      <c r="F9" s="33">
        <v>105.818</v>
      </c>
      <c r="G9" s="32">
        <v>111.89313349999999</v>
      </c>
      <c r="H9" s="29">
        <v>92.941994870000002</v>
      </c>
      <c r="I9" s="29">
        <v>63.363999999999997</v>
      </c>
      <c r="J9" s="29">
        <v>76.418999999999997</v>
      </c>
      <c r="K9" s="29">
        <v>78.971000000000004</v>
      </c>
      <c r="L9" s="33">
        <v>78.978999999999999</v>
      </c>
      <c r="M9" s="32">
        <v>111.89313349999999</v>
      </c>
      <c r="N9" s="29">
        <v>92.941994870000002</v>
      </c>
      <c r="O9" s="29">
        <v>61.231000000000002</v>
      </c>
      <c r="P9" s="29">
        <v>76.38</v>
      </c>
      <c r="Q9" s="29">
        <v>79.055000000000007</v>
      </c>
      <c r="R9" s="33">
        <v>79.156999999999996</v>
      </c>
      <c r="S9" s="32">
        <f t="shared" si="2"/>
        <v>0</v>
      </c>
      <c r="T9" s="29">
        <f t="shared" si="2"/>
        <v>-1.2520051300000006</v>
      </c>
      <c r="U9" s="29">
        <f t="shared" si="2"/>
        <v>-25.315000000000005</v>
      </c>
      <c r="V9" s="29">
        <f t="shared" si="2"/>
        <v>-22.88300000000001</v>
      </c>
      <c r="W9" s="33">
        <f t="shared" si="2"/>
        <v>-26.762999999999991</v>
      </c>
      <c r="X9" s="32">
        <f t="shared" si="4"/>
        <v>0</v>
      </c>
      <c r="Y9" s="29">
        <f t="shared" si="3"/>
        <v>0</v>
      </c>
      <c r="Z9" s="29">
        <f t="shared" si="3"/>
        <v>-2.1329999999999956</v>
      </c>
      <c r="AA9" s="29">
        <f t="shared" si="3"/>
        <v>-3.9000000000001478E-2</v>
      </c>
      <c r="AB9" s="29">
        <f t="shared" si="3"/>
        <v>8.4000000000003183E-2</v>
      </c>
      <c r="AC9" s="33">
        <f t="shared" si="3"/>
        <v>0.17799999999999727</v>
      </c>
    </row>
    <row r="10" spans="1:29" ht="14.1" customHeight="1">
      <c r="A10" s="28" t="s">
        <v>6</v>
      </c>
      <c r="B10" s="29">
        <v>3187.0632792600004</v>
      </c>
      <c r="C10" s="29">
        <v>2612.0300000000002</v>
      </c>
      <c r="D10" s="29">
        <v>2472.6219999999998</v>
      </c>
      <c r="E10" s="29">
        <v>2705.1860000000001</v>
      </c>
      <c r="F10" s="33">
        <v>2978.2289999999998</v>
      </c>
      <c r="G10" s="32">
        <v>3187.0632792600004</v>
      </c>
      <c r="H10" s="29">
        <v>2601.8561771199998</v>
      </c>
      <c r="I10" s="29">
        <v>2577.614</v>
      </c>
      <c r="J10" s="29">
        <v>2596.9769999999999</v>
      </c>
      <c r="K10" s="29">
        <v>2888.15</v>
      </c>
      <c r="L10" s="33">
        <v>3005.09</v>
      </c>
      <c r="M10" s="32">
        <v>3187.0632792600004</v>
      </c>
      <c r="N10" s="29">
        <v>2601.8561771199998</v>
      </c>
      <c r="O10" s="29">
        <v>2805.6260000000002</v>
      </c>
      <c r="P10" s="29">
        <v>2733.2910000000002</v>
      </c>
      <c r="Q10" s="29">
        <v>3010.9549999999999</v>
      </c>
      <c r="R10" s="33">
        <v>3106.3789999999999</v>
      </c>
      <c r="S10" s="32">
        <f t="shared" si="2"/>
        <v>0</v>
      </c>
      <c r="T10" s="29">
        <f t="shared" si="2"/>
        <v>-10.173822880000444</v>
      </c>
      <c r="U10" s="29">
        <f t="shared" si="2"/>
        <v>333.00400000000036</v>
      </c>
      <c r="V10" s="29">
        <f t="shared" si="2"/>
        <v>28.105000000000018</v>
      </c>
      <c r="W10" s="33">
        <f t="shared" si="2"/>
        <v>32.726000000000113</v>
      </c>
      <c r="X10" s="32">
        <f t="shared" si="4"/>
        <v>0</v>
      </c>
      <c r="Y10" s="29">
        <f t="shared" si="3"/>
        <v>0</v>
      </c>
      <c r="Z10" s="29">
        <f t="shared" si="3"/>
        <v>228.01200000000017</v>
      </c>
      <c r="AA10" s="29">
        <f t="shared" si="3"/>
        <v>136.31400000000031</v>
      </c>
      <c r="AB10" s="29">
        <f t="shared" si="3"/>
        <v>122.80499999999984</v>
      </c>
      <c r="AC10" s="33">
        <f t="shared" si="3"/>
        <v>101.28899999999976</v>
      </c>
    </row>
    <row r="11" spans="1:29" ht="14.1" customHeight="1">
      <c r="A11" s="28" t="s">
        <v>7</v>
      </c>
      <c r="B11" s="29">
        <v>179.21092243999999</v>
      </c>
      <c r="C11" s="29">
        <v>171.56399999999999</v>
      </c>
      <c r="D11" s="29">
        <v>242.63800000000001</v>
      </c>
      <c r="E11" s="29">
        <v>241.69</v>
      </c>
      <c r="F11" s="33">
        <v>252.46600000000001</v>
      </c>
      <c r="G11" s="32">
        <v>179.21092243999999</v>
      </c>
      <c r="H11" s="29">
        <v>178.43143959</v>
      </c>
      <c r="I11" s="29">
        <v>229.74799999999999</v>
      </c>
      <c r="J11" s="29">
        <v>235.43600000000001</v>
      </c>
      <c r="K11" s="29">
        <v>235.02500000000001</v>
      </c>
      <c r="L11" s="33">
        <v>244.30799999999999</v>
      </c>
      <c r="M11" s="32">
        <v>179.21092243999999</v>
      </c>
      <c r="N11" s="29">
        <v>178.43143959</v>
      </c>
      <c r="O11" s="29">
        <v>229.74799999999999</v>
      </c>
      <c r="P11" s="29">
        <v>235.63900000000001</v>
      </c>
      <c r="Q11" s="29">
        <v>249.21600000000001</v>
      </c>
      <c r="R11" s="33">
        <v>249.166</v>
      </c>
      <c r="S11" s="32">
        <f t="shared" si="2"/>
        <v>0</v>
      </c>
      <c r="T11" s="29">
        <f t="shared" si="2"/>
        <v>6.8674395900000036</v>
      </c>
      <c r="U11" s="29">
        <f t="shared" si="2"/>
        <v>-12.890000000000015</v>
      </c>
      <c r="V11" s="29">
        <f t="shared" si="2"/>
        <v>-6.0509999999999877</v>
      </c>
      <c r="W11" s="33">
        <f t="shared" si="2"/>
        <v>-3.25</v>
      </c>
      <c r="X11" s="32">
        <f t="shared" si="4"/>
        <v>0</v>
      </c>
      <c r="Y11" s="29">
        <f t="shared" si="3"/>
        <v>0</v>
      </c>
      <c r="Z11" s="29">
        <f t="shared" si="3"/>
        <v>0</v>
      </c>
      <c r="AA11" s="29">
        <f t="shared" si="3"/>
        <v>0.20300000000000296</v>
      </c>
      <c r="AB11" s="29">
        <f t="shared" si="3"/>
        <v>14.191000000000003</v>
      </c>
      <c r="AC11" s="33">
        <f t="shared" si="3"/>
        <v>4.8580000000000041</v>
      </c>
    </row>
    <row r="12" spans="1:29" ht="14.1" customHeight="1">
      <c r="A12" s="31" t="s">
        <v>8</v>
      </c>
      <c r="B12" s="26">
        <v>7531.1962060200003</v>
      </c>
      <c r="C12" s="26">
        <v>8138.1650000000009</v>
      </c>
      <c r="D12" s="26">
        <v>8414.8680000000004</v>
      </c>
      <c r="E12" s="26">
        <v>8819.98</v>
      </c>
      <c r="F12" s="34">
        <v>9190.7950000000001</v>
      </c>
      <c r="G12" s="64">
        <v>7531.1962060200003</v>
      </c>
      <c r="H12" s="26">
        <v>8165.7636003399984</v>
      </c>
      <c r="I12" s="26">
        <v>8589</v>
      </c>
      <c r="J12" s="26">
        <v>8962.3490000000002</v>
      </c>
      <c r="K12" s="26">
        <v>9385.5380000000005</v>
      </c>
      <c r="L12" s="34">
        <v>9782.5429999999997</v>
      </c>
      <c r="M12" s="64">
        <v>7531.1962060200003</v>
      </c>
      <c r="N12" s="26">
        <v>8165.7636003399984</v>
      </c>
      <c r="O12" s="26">
        <v>8677.487000000001</v>
      </c>
      <c r="P12" s="26">
        <v>9046.6530000000002</v>
      </c>
      <c r="Q12" s="26">
        <v>9477.8590000000004</v>
      </c>
      <c r="R12" s="34">
        <v>9889.027</v>
      </c>
      <c r="S12" s="64">
        <f t="shared" ref="S12:AC12" si="5">S13+S14</f>
        <v>0</v>
      </c>
      <c r="T12" s="26">
        <f t="shared" si="5"/>
        <v>27.598600339998484</v>
      </c>
      <c r="U12" s="26">
        <f t="shared" si="5"/>
        <v>262.61900000000014</v>
      </c>
      <c r="V12" s="26">
        <f t="shared" si="5"/>
        <v>226.67299999999977</v>
      </c>
      <c r="W12" s="34">
        <f t="shared" si="5"/>
        <v>287.0639999999994</v>
      </c>
      <c r="X12" s="64">
        <f t="shared" si="5"/>
        <v>0</v>
      </c>
      <c r="Y12" s="26">
        <f t="shared" si="5"/>
        <v>0</v>
      </c>
      <c r="Z12" s="26">
        <f t="shared" si="5"/>
        <v>88.48700000000008</v>
      </c>
      <c r="AA12" s="26">
        <f t="shared" si="5"/>
        <v>84.304000000000087</v>
      </c>
      <c r="AB12" s="26">
        <f t="shared" si="5"/>
        <v>92.321000000000367</v>
      </c>
      <c r="AC12" s="34">
        <f t="shared" si="5"/>
        <v>106.48399999999992</v>
      </c>
    </row>
    <row r="13" spans="1:29" ht="14.1" customHeight="1">
      <c r="A13" s="28" t="s">
        <v>9</v>
      </c>
      <c r="B13" s="29">
        <v>5360.69945061</v>
      </c>
      <c r="C13" s="29">
        <v>5876.6170000000002</v>
      </c>
      <c r="D13" s="29">
        <v>6079.1779999999999</v>
      </c>
      <c r="E13" s="29">
        <v>6388.223</v>
      </c>
      <c r="F13" s="33">
        <v>6690.9830000000002</v>
      </c>
      <c r="G13" s="32">
        <v>5360.69945061</v>
      </c>
      <c r="H13" s="29">
        <v>5913.3676679199989</v>
      </c>
      <c r="I13" s="29">
        <v>6265.7740000000003</v>
      </c>
      <c r="J13" s="29">
        <v>6537.5919999999996</v>
      </c>
      <c r="K13" s="29">
        <v>6891.6139999999996</v>
      </c>
      <c r="L13" s="33">
        <v>7233.7939999999999</v>
      </c>
      <c r="M13" s="32">
        <v>5360.69945061</v>
      </c>
      <c r="N13" s="29">
        <v>5913.3676679199989</v>
      </c>
      <c r="O13" s="29">
        <v>6357.09</v>
      </c>
      <c r="P13" s="29">
        <v>6629.4549999999999</v>
      </c>
      <c r="Q13" s="29">
        <v>6986.5730000000003</v>
      </c>
      <c r="R13" s="33">
        <v>7341.7079999999996</v>
      </c>
      <c r="S13" s="32">
        <f t="shared" ref="S13:W25" si="6">+M13-B13</f>
        <v>0</v>
      </c>
      <c r="T13" s="29">
        <f t="shared" si="6"/>
        <v>36.750667919998705</v>
      </c>
      <c r="U13" s="29">
        <f t="shared" si="6"/>
        <v>277.91200000000026</v>
      </c>
      <c r="V13" s="29">
        <f t="shared" si="6"/>
        <v>241.23199999999997</v>
      </c>
      <c r="W13" s="33">
        <f t="shared" si="6"/>
        <v>295.59000000000015</v>
      </c>
      <c r="X13" s="32">
        <f t="shared" ref="X13:AC25" si="7">+M13-G13</f>
        <v>0</v>
      </c>
      <c r="Y13" s="29">
        <f t="shared" si="7"/>
        <v>0</v>
      </c>
      <c r="Z13" s="29">
        <f t="shared" si="7"/>
        <v>91.315999999999804</v>
      </c>
      <c r="AA13" s="29">
        <f t="shared" si="7"/>
        <v>91.863000000000284</v>
      </c>
      <c r="AB13" s="29">
        <f t="shared" si="7"/>
        <v>94.959000000000742</v>
      </c>
      <c r="AC13" s="33">
        <f t="shared" si="7"/>
        <v>107.91399999999976</v>
      </c>
    </row>
    <row r="14" spans="1:29" ht="14.1" customHeight="1">
      <c r="A14" s="28" t="s">
        <v>10</v>
      </c>
      <c r="B14" s="29">
        <v>2170.4967554100003</v>
      </c>
      <c r="C14" s="29">
        <v>2261.5480000000002</v>
      </c>
      <c r="D14" s="29">
        <v>2335.69</v>
      </c>
      <c r="E14" s="29">
        <v>2431.7570000000005</v>
      </c>
      <c r="F14" s="33">
        <v>2499.8120000000004</v>
      </c>
      <c r="G14" s="32">
        <v>2170.4967554100003</v>
      </c>
      <c r="H14" s="29">
        <v>2252.39593242</v>
      </c>
      <c r="I14" s="29">
        <v>2323.2259999999997</v>
      </c>
      <c r="J14" s="29">
        <v>2424.7570000000005</v>
      </c>
      <c r="K14" s="29">
        <v>2493.924</v>
      </c>
      <c r="L14" s="33">
        <v>2548.7489999999998</v>
      </c>
      <c r="M14" s="32">
        <v>2170.4967554100003</v>
      </c>
      <c r="N14" s="29">
        <v>2252.39593242</v>
      </c>
      <c r="O14" s="29">
        <v>2320.3969999999999</v>
      </c>
      <c r="P14" s="29">
        <v>2417.1980000000003</v>
      </c>
      <c r="Q14" s="29">
        <v>2491.2859999999996</v>
      </c>
      <c r="R14" s="33">
        <v>2547.319</v>
      </c>
      <c r="S14" s="32">
        <f t="shared" si="6"/>
        <v>0</v>
      </c>
      <c r="T14" s="29">
        <f t="shared" si="6"/>
        <v>-9.1520675800002209</v>
      </c>
      <c r="U14" s="29">
        <f t="shared" si="6"/>
        <v>-15.29300000000012</v>
      </c>
      <c r="V14" s="29">
        <f t="shared" si="6"/>
        <v>-14.559000000000196</v>
      </c>
      <c r="W14" s="33">
        <f t="shared" si="6"/>
        <v>-8.5260000000007494</v>
      </c>
      <c r="X14" s="32">
        <f t="shared" si="7"/>
        <v>0</v>
      </c>
      <c r="Y14" s="29">
        <f t="shared" si="7"/>
        <v>0</v>
      </c>
      <c r="Z14" s="29">
        <f t="shared" si="7"/>
        <v>-2.8289999999997235</v>
      </c>
      <c r="AA14" s="29">
        <f t="shared" si="7"/>
        <v>-7.5590000000001965</v>
      </c>
      <c r="AB14" s="29">
        <f t="shared" si="7"/>
        <v>-2.6380000000003747</v>
      </c>
      <c r="AC14" s="33">
        <f t="shared" si="7"/>
        <v>-1.4299999999998363</v>
      </c>
    </row>
    <row r="15" spans="1:29" ht="14.1" customHeight="1">
      <c r="A15" s="30" t="s">
        <v>11</v>
      </c>
      <c r="B15" s="29">
        <v>1189.9354848800003</v>
      </c>
      <c r="C15" s="29">
        <v>1237.482</v>
      </c>
      <c r="D15" s="29">
        <v>1289.8810000000001</v>
      </c>
      <c r="E15" s="29">
        <v>1345.721</v>
      </c>
      <c r="F15" s="33">
        <v>1398.556</v>
      </c>
      <c r="G15" s="32">
        <v>1189.9354848800003</v>
      </c>
      <c r="H15" s="29">
        <v>1231.7740070300001</v>
      </c>
      <c r="I15" s="29">
        <v>1280.444</v>
      </c>
      <c r="J15" s="29">
        <v>1339.1130000000001</v>
      </c>
      <c r="K15" s="29">
        <v>1391.9970000000001</v>
      </c>
      <c r="L15" s="33">
        <v>1438.181</v>
      </c>
      <c r="M15" s="32">
        <v>1189.9354848800003</v>
      </c>
      <c r="N15" s="29">
        <v>1231.7740070300001</v>
      </c>
      <c r="O15" s="29">
        <v>1274.7329999999999</v>
      </c>
      <c r="P15" s="29">
        <v>1332.4780000000001</v>
      </c>
      <c r="Q15" s="29">
        <v>1385.6690000000001</v>
      </c>
      <c r="R15" s="33">
        <v>1432.22</v>
      </c>
      <c r="S15" s="32">
        <f t="shared" si="6"/>
        <v>0</v>
      </c>
      <c r="T15" s="29">
        <f t="shared" si="6"/>
        <v>-5.7079929699998502</v>
      </c>
      <c r="U15" s="29">
        <f t="shared" si="6"/>
        <v>-15.148000000000138</v>
      </c>
      <c r="V15" s="29">
        <f t="shared" si="6"/>
        <v>-13.242999999999938</v>
      </c>
      <c r="W15" s="33">
        <f t="shared" si="6"/>
        <v>-12.886999999999944</v>
      </c>
      <c r="X15" s="32">
        <f t="shared" si="7"/>
        <v>0</v>
      </c>
      <c r="Y15" s="29">
        <f t="shared" si="7"/>
        <v>0</v>
      </c>
      <c r="Z15" s="29">
        <f t="shared" si="7"/>
        <v>-5.7110000000000127</v>
      </c>
      <c r="AA15" s="29">
        <f t="shared" si="7"/>
        <v>-6.6349999999999909</v>
      </c>
      <c r="AB15" s="29">
        <f t="shared" si="7"/>
        <v>-6.3279999999999745</v>
      </c>
      <c r="AC15" s="33">
        <f t="shared" si="7"/>
        <v>-5.9610000000000127</v>
      </c>
    </row>
    <row r="16" spans="1:29" ht="14.1" customHeight="1">
      <c r="A16" s="30" t="s">
        <v>12</v>
      </c>
      <c r="B16" s="29">
        <v>208.91464846000002</v>
      </c>
      <c r="C16" s="29">
        <v>213.625</v>
      </c>
      <c r="D16" s="29">
        <v>217.33</v>
      </c>
      <c r="E16" s="29">
        <v>222.447</v>
      </c>
      <c r="F16" s="33">
        <v>226.642</v>
      </c>
      <c r="G16" s="32">
        <v>208.91464846000002</v>
      </c>
      <c r="H16" s="29">
        <v>212.9883376200001</v>
      </c>
      <c r="I16" s="29">
        <v>215.244</v>
      </c>
      <c r="J16" s="29">
        <v>220.27099999999999</v>
      </c>
      <c r="K16" s="29">
        <v>224.40199999999999</v>
      </c>
      <c r="L16" s="33">
        <v>227.863</v>
      </c>
      <c r="M16" s="32">
        <v>208.91464846000002</v>
      </c>
      <c r="N16" s="29">
        <v>212.9883376200001</v>
      </c>
      <c r="O16" s="29">
        <v>218.06800000000001</v>
      </c>
      <c r="P16" s="29">
        <v>219.892</v>
      </c>
      <c r="Q16" s="29">
        <v>223.708</v>
      </c>
      <c r="R16" s="33">
        <v>227.25800000000001</v>
      </c>
      <c r="S16" s="32">
        <f t="shared" si="6"/>
        <v>0</v>
      </c>
      <c r="T16" s="29">
        <f t="shared" si="6"/>
        <v>-0.63666237999990472</v>
      </c>
      <c r="U16" s="29">
        <f t="shared" si="6"/>
        <v>0.73799999999999955</v>
      </c>
      <c r="V16" s="29">
        <f t="shared" si="6"/>
        <v>-2.5550000000000068</v>
      </c>
      <c r="W16" s="33">
        <f t="shared" si="6"/>
        <v>-2.9339999999999975</v>
      </c>
      <c r="X16" s="32">
        <f t="shared" si="7"/>
        <v>0</v>
      </c>
      <c r="Y16" s="29">
        <f t="shared" si="7"/>
        <v>0</v>
      </c>
      <c r="Z16" s="29">
        <f t="shared" si="7"/>
        <v>2.8240000000000123</v>
      </c>
      <c r="AA16" s="29">
        <f t="shared" si="7"/>
        <v>-0.37899999999999068</v>
      </c>
      <c r="AB16" s="29">
        <f t="shared" si="7"/>
        <v>-0.6939999999999884</v>
      </c>
      <c r="AC16" s="33">
        <f t="shared" si="7"/>
        <v>-0.60499999999998977</v>
      </c>
    </row>
    <row r="17" spans="1:29" ht="14.1" customHeight="1">
      <c r="A17" s="30" t="s">
        <v>13</v>
      </c>
      <c r="B17" s="29">
        <v>56.94746356000001</v>
      </c>
      <c r="C17" s="29">
        <v>57.286999999999999</v>
      </c>
      <c r="D17" s="29">
        <v>58.234999999999999</v>
      </c>
      <c r="E17" s="29">
        <v>59.423000000000002</v>
      </c>
      <c r="F17" s="33">
        <v>60.506</v>
      </c>
      <c r="G17" s="32">
        <v>56.94746356000001</v>
      </c>
      <c r="H17" s="29">
        <v>57.527188360000018</v>
      </c>
      <c r="I17" s="29">
        <v>59.25</v>
      </c>
      <c r="J17" s="29">
        <v>60.881</v>
      </c>
      <c r="K17" s="29">
        <v>61.993000000000002</v>
      </c>
      <c r="L17" s="33">
        <v>62.896999999999998</v>
      </c>
      <c r="M17" s="32">
        <v>56.94746356000001</v>
      </c>
      <c r="N17" s="29">
        <v>57.527188360000018</v>
      </c>
      <c r="O17" s="29">
        <v>59.561999999999998</v>
      </c>
      <c r="P17" s="29">
        <v>61.058</v>
      </c>
      <c r="Q17" s="29">
        <v>62.204000000000001</v>
      </c>
      <c r="R17" s="33">
        <v>63.097999999999999</v>
      </c>
      <c r="S17" s="32">
        <f t="shared" si="6"/>
        <v>0</v>
      </c>
      <c r="T17" s="29">
        <f t="shared" si="6"/>
        <v>0.24018836000001897</v>
      </c>
      <c r="U17" s="29">
        <f t="shared" si="6"/>
        <v>1.3269999999999982</v>
      </c>
      <c r="V17" s="29">
        <f t="shared" si="6"/>
        <v>1.634999999999998</v>
      </c>
      <c r="W17" s="33">
        <f t="shared" si="6"/>
        <v>1.6980000000000004</v>
      </c>
      <c r="X17" s="32">
        <f t="shared" si="7"/>
        <v>0</v>
      </c>
      <c r="Y17" s="29">
        <f t="shared" si="7"/>
        <v>0</v>
      </c>
      <c r="Z17" s="29">
        <f t="shared" si="7"/>
        <v>0.31199999999999761</v>
      </c>
      <c r="AA17" s="29">
        <f t="shared" si="7"/>
        <v>0.1769999999999996</v>
      </c>
      <c r="AB17" s="29">
        <f t="shared" si="7"/>
        <v>0.21099999999999852</v>
      </c>
      <c r="AC17" s="33">
        <f t="shared" si="7"/>
        <v>0.20100000000000051</v>
      </c>
    </row>
    <row r="18" spans="1:29" ht="14.1" customHeight="1">
      <c r="A18" s="30" t="s">
        <v>14</v>
      </c>
      <c r="B18" s="29">
        <v>4.9367816699999993</v>
      </c>
      <c r="C18" s="29">
        <v>3.76</v>
      </c>
      <c r="D18" s="29">
        <v>4.4109999999999996</v>
      </c>
      <c r="E18" s="29">
        <v>4.3369999999999997</v>
      </c>
      <c r="F18" s="33">
        <v>4.4009999999999998</v>
      </c>
      <c r="G18" s="32">
        <v>4.9367816699999993</v>
      </c>
      <c r="H18" s="29">
        <v>4.0929571200000003</v>
      </c>
      <c r="I18" s="29">
        <v>4.5190000000000001</v>
      </c>
      <c r="J18" s="29">
        <v>3.8660000000000001</v>
      </c>
      <c r="K18" s="29">
        <v>4.66</v>
      </c>
      <c r="L18" s="33">
        <v>4.7169999999999996</v>
      </c>
      <c r="M18" s="32">
        <v>4.9367816699999993</v>
      </c>
      <c r="N18" s="29">
        <v>4.0929571200000003</v>
      </c>
      <c r="O18" s="29">
        <v>4.55</v>
      </c>
      <c r="P18" s="29">
        <v>3.915</v>
      </c>
      <c r="Q18" s="29">
        <v>4.694</v>
      </c>
      <c r="R18" s="33">
        <v>4.7549999999999999</v>
      </c>
      <c r="S18" s="32">
        <f t="shared" si="6"/>
        <v>0</v>
      </c>
      <c r="T18" s="29">
        <f t="shared" si="6"/>
        <v>0.33295712000000055</v>
      </c>
      <c r="U18" s="29">
        <f t="shared" si="6"/>
        <v>0.13900000000000023</v>
      </c>
      <c r="V18" s="29">
        <f t="shared" si="6"/>
        <v>-0.42199999999999971</v>
      </c>
      <c r="W18" s="33">
        <f t="shared" si="6"/>
        <v>0.29300000000000015</v>
      </c>
      <c r="X18" s="32">
        <f t="shared" si="7"/>
        <v>0</v>
      </c>
      <c r="Y18" s="29">
        <f t="shared" si="7"/>
        <v>0</v>
      </c>
      <c r="Z18" s="29">
        <f t="shared" si="7"/>
        <v>3.0999999999999694E-2</v>
      </c>
      <c r="AA18" s="29">
        <f t="shared" si="7"/>
        <v>4.8999999999999932E-2</v>
      </c>
      <c r="AB18" s="29">
        <f t="shared" si="7"/>
        <v>3.3999999999999808E-2</v>
      </c>
      <c r="AC18" s="33">
        <f t="shared" si="7"/>
        <v>3.8000000000000256E-2</v>
      </c>
    </row>
    <row r="19" spans="1:29" ht="14.1" customHeight="1">
      <c r="A19" s="30" t="s">
        <v>15</v>
      </c>
      <c r="B19" s="29">
        <v>673.15648720999991</v>
      </c>
      <c r="C19" s="29">
        <v>711.62099999999998</v>
      </c>
      <c r="D19" s="29">
        <v>726.80899999999997</v>
      </c>
      <c r="E19" s="29">
        <v>759.65899999999999</v>
      </c>
      <c r="F19" s="33">
        <v>768.46500000000003</v>
      </c>
      <c r="G19" s="32">
        <v>673.15648720999991</v>
      </c>
      <c r="H19" s="29">
        <v>708.64060267000002</v>
      </c>
      <c r="I19" s="29">
        <v>727.12</v>
      </c>
      <c r="J19" s="29">
        <v>762.65599999999995</v>
      </c>
      <c r="K19" s="29">
        <v>771.82899999999995</v>
      </c>
      <c r="L19" s="33">
        <v>775.14099999999996</v>
      </c>
      <c r="M19" s="32">
        <v>673.15648720999991</v>
      </c>
      <c r="N19" s="29">
        <v>708.64060267000002</v>
      </c>
      <c r="O19" s="29">
        <v>727.12</v>
      </c>
      <c r="P19" s="29">
        <v>762.28099999999995</v>
      </c>
      <c r="Q19" s="29">
        <v>776.29600000000005</v>
      </c>
      <c r="R19" s="33">
        <v>780.37300000000005</v>
      </c>
      <c r="S19" s="32">
        <f t="shared" si="6"/>
        <v>0</v>
      </c>
      <c r="T19" s="29">
        <f t="shared" si="6"/>
        <v>-2.9803973299999598</v>
      </c>
      <c r="U19" s="29">
        <f t="shared" si="6"/>
        <v>0.31100000000003547</v>
      </c>
      <c r="V19" s="29">
        <f t="shared" si="6"/>
        <v>2.6219999999999573</v>
      </c>
      <c r="W19" s="33">
        <f t="shared" si="6"/>
        <v>7.8310000000000173</v>
      </c>
      <c r="X19" s="32">
        <f t="shared" si="7"/>
        <v>0</v>
      </c>
      <c r="Y19" s="29">
        <f t="shared" si="7"/>
        <v>0</v>
      </c>
      <c r="Z19" s="29">
        <f t="shared" si="7"/>
        <v>0</v>
      </c>
      <c r="AA19" s="29">
        <f t="shared" si="7"/>
        <v>-0.375</v>
      </c>
      <c r="AB19" s="29">
        <f t="shared" si="7"/>
        <v>4.4670000000000982</v>
      </c>
      <c r="AC19" s="33">
        <f t="shared" si="7"/>
        <v>5.2320000000000846</v>
      </c>
    </row>
    <row r="20" spans="1:29" ht="14.1" customHeight="1">
      <c r="A20" s="30" t="s">
        <v>16</v>
      </c>
      <c r="B20" s="29">
        <v>12.05166146</v>
      </c>
      <c r="C20" s="29">
        <v>11.637</v>
      </c>
      <c r="D20" s="29">
        <v>11.805999999999999</v>
      </c>
      <c r="E20" s="29">
        <v>12.183999999999999</v>
      </c>
      <c r="F20" s="33">
        <v>12.487</v>
      </c>
      <c r="G20" s="32">
        <v>12.05166146</v>
      </c>
      <c r="H20" s="29">
        <v>11.406966369999997</v>
      </c>
      <c r="I20" s="29">
        <v>11.244999999999999</v>
      </c>
      <c r="J20" s="29">
        <v>11.654999999999999</v>
      </c>
      <c r="K20" s="29">
        <v>11.99</v>
      </c>
      <c r="L20" s="33">
        <v>12.246</v>
      </c>
      <c r="M20" s="32">
        <v>12.05166146</v>
      </c>
      <c r="N20" s="29">
        <v>11.406966369999997</v>
      </c>
      <c r="O20" s="29">
        <v>11.151</v>
      </c>
      <c r="P20" s="29">
        <v>11.57</v>
      </c>
      <c r="Q20" s="29">
        <v>11.894</v>
      </c>
      <c r="R20" s="33">
        <v>12.147</v>
      </c>
      <c r="S20" s="32">
        <f t="shared" si="6"/>
        <v>0</v>
      </c>
      <c r="T20" s="29">
        <f t="shared" si="6"/>
        <v>-0.23003363000000299</v>
      </c>
      <c r="U20" s="29">
        <f t="shared" si="6"/>
        <v>-0.65499999999999936</v>
      </c>
      <c r="V20" s="29">
        <f t="shared" si="6"/>
        <v>-0.61399999999999899</v>
      </c>
      <c r="W20" s="33">
        <f t="shared" si="6"/>
        <v>-0.59299999999999997</v>
      </c>
      <c r="X20" s="32">
        <f t="shared" si="7"/>
        <v>0</v>
      </c>
      <c r="Y20" s="29">
        <f t="shared" si="7"/>
        <v>0</v>
      </c>
      <c r="Z20" s="29">
        <f t="shared" si="7"/>
        <v>-9.3999999999999417E-2</v>
      </c>
      <c r="AA20" s="29">
        <f t="shared" si="7"/>
        <v>-8.4999999999999076E-2</v>
      </c>
      <c r="AB20" s="29">
        <f t="shared" si="7"/>
        <v>-9.6000000000000085E-2</v>
      </c>
      <c r="AC20" s="33">
        <f t="shared" si="7"/>
        <v>-9.9000000000000199E-2</v>
      </c>
    </row>
    <row r="21" spans="1:29" ht="14.1" customHeight="1">
      <c r="A21" s="30" t="s">
        <v>17</v>
      </c>
      <c r="B21" s="29">
        <v>24.143947479999994</v>
      </c>
      <c r="C21" s="29">
        <v>26.033000000000001</v>
      </c>
      <c r="D21" s="29">
        <v>26.797999999999998</v>
      </c>
      <c r="E21" s="29">
        <v>27.55</v>
      </c>
      <c r="F21" s="33">
        <v>28.308</v>
      </c>
      <c r="G21" s="32">
        <v>24.143947479999994</v>
      </c>
      <c r="H21" s="29">
        <v>25.85957088</v>
      </c>
      <c r="I21" s="29">
        <v>25.001000000000001</v>
      </c>
      <c r="J21" s="29">
        <v>25.89</v>
      </c>
      <c r="K21" s="29">
        <v>26.620999999999999</v>
      </c>
      <c r="L21" s="33">
        <v>27.263000000000002</v>
      </c>
      <c r="M21" s="32">
        <v>24.143947479999994</v>
      </c>
      <c r="N21" s="29">
        <v>25.85957088</v>
      </c>
      <c r="O21" s="29">
        <v>24.821999999999999</v>
      </c>
      <c r="P21" s="29">
        <v>25.59</v>
      </c>
      <c r="Q21" s="29">
        <v>26.402000000000001</v>
      </c>
      <c r="R21" s="33">
        <v>27.04</v>
      </c>
      <c r="S21" s="32">
        <f t="shared" si="6"/>
        <v>0</v>
      </c>
      <c r="T21" s="29">
        <f t="shared" si="6"/>
        <v>-0.17342912000000155</v>
      </c>
      <c r="U21" s="29">
        <f t="shared" si="6"/>
        <v>-1.9759999999999991</v>
      </c>
      <c r="V21" s="29">
        <f t="shared" si="6"/>
        <v>-1.9600000000000009</v>
      </c>
      <c r="W21" s="33">
        <f t="shared" si="6"/>
        <v>-1.9059999999999988</v>
      </c>
      <c r="X21" s="32">
        <f t="shared" si="7"/>
        <v>0</v>
      </c>
      <c r="Y21" s="29">
        <f t="shared" si="7"/>
        <v>0</v>
      </c>
      <c r="Z21" s="29">
        <f t="shared" si="7"/>
        <v>-0.17900000000000205</v>
      </c>
      <c r="AA21" s="29">
        <f t="shared" si="7"/>
        <v>-0.30000000000000071</v>
      </c>
      <c r="AB21" s="29">
        <f t="shared" si="7"/>
        <v>-0.21899999999999764</v>
      </c>
      <c r="AC21" s="33">
        <f t="shared" si="7"/>
        <v>-0.22300000000000253</v>
      </c>
    </row>
    <row r="22" spans="1:29" ht="14.1" customHeight="1">
      <c r="A22" s="30" t="s">
        <v>18</v>
      </c>
      <c r="B22" s="29">
        <v>0.41028068999999995</v>
      </c>
      <c r="C22" s="29">
        <v>0.10299999999999999</v>
      </c>
      <c r="D22" s="29">
        <v>0.42</v>
      </c>
      <c r="E22" s="29">
        <v>0.436</v>
      </c>
      <c r="F22" s="33">
        <v>0.44700000000000001</v>
      </c>
      <c r="G22" s="32">
        <v>0.41028068999999995</v>
      </c>
      <c r="H22" s="29">
        <v>0.10630236999999999</v>
      </c>
      <c r="I22" s="29">
        <v>0.40300000000000002</v>
      </c>
      <c r="J22" s="29">
        <v>0.42499999999999999</v>
      </c>
      <c r="K22" s="29">
        <v>0.432</v>
      </c>
      <c r="L22" s="33">
        <v>0.441</v>
      </c>
      <c r="M22" s="32">
        <v>0.41028068999999995</v>
      </c>
      <c r="N22" s="29">
        <v>0.10630236999999999</v>
      </c>
      <c r="O22" s="29">
        <v>0.39100000000000001</v>
      </c>
      <c r="P22" s="29">
        <v>0.41399999999999998</v>
      </c>
      <c r="Q22" s="29">
        <v>0.41899999999999998</v>
      </c>
      <c r="R22" s="33">
        <v>0.42799999999999999</v>
      </c>
      <c r="S22" s="32">
        <f t="shared" si="6"/>
        <v>0</v>
      </c>
      <c r="T22" s="29">
        <f t="shared" si="6"/>
        <v>3.3023699999999989E-3</v>
      </c>
      <c r="U22" s="29">
        <f t="shared" si="6"/>
        <v>-2.899999999999997E-2</v>
      </c>
      <c r="V22" s="29">
        <f t="shared" si="6"/>
        <v>-2.200000000000002E-2</v>
      </c>
      <c r="W22" s="33">
        <f t="shared" si="6"/>
        <v>-2.8000000000000025E-2</v>
      </c>
      <c r="X22" s="32">
        <f t="shared" si="7"/>
        <v>0</v>
      </c>
      <c r="Y22" s="29">
        <f t="shared" si="7"/>
        <v>0</v>
      </c>
      <c r="Z22" s="29">
        <f t="shared" si="7"/>
        <v>-1.2000000000000011E-2</v>
      </c>
      <c r="AA22" s="29">
        <f t="shared" si="7"/>
        <v>-1.100000000000001E-2</v>
      </c>
      <c r="AB22" s="29">
        <f t="shared" si="7"/>
        <v>-1.3000000000000012E-2</v>
      </c>
      <c r="AC22" s="33">
        <f t="shared" si="7"/>
        <v>-1.3000000000000012E-2</v>
      </c>
    </row>
    <row r="23" spans="1:29" ht="14.1" customHeight="1">
      <c r="A23" s="80" t="s">
        <v>19</v>
      </c>
      <c r="B23" s="26">
        <v>28.887303469999999</v>
      </c>
      <c r="C23" s="26">
        <v>22.401</v>
      </c>
      <c r="D23" s="26">
        <v>25.259</v>
      </c>
      <c r="E23" s="26">
        <v>25.765000000000001</v>
      </c>
      <c r="F23" s="34">
        <v>26.28</v>
      </c>
      <c r="G23" s="64">
        <v>28.887303469999999</v>
      </c>
      <c r="H23" s="26">
        <v>22.432665999999998</v>
      </c>
      <c r="I23" s="26">
        <v>21.643999999999998</v>
      </c>
      <c r="J23" s="26">
        <v>22.077000000000002</v>
      </c>
      <c r="K23" s="26">
        <v>22.518999999999998</v>
      </c>
      <c r="L23" s="34">
        <v>22.969000000000001</v>
      </c>
      <c r="M23" s="64">
        <v>28.887303469999999</v>
      </c>
      <c r="N23" s="26">
        <v>22.432665999999998</v>
      </c>
      <c r="O23" s="26">
        <v>21.094999999999999</v>
      </c>
      <c r="P23" s="26">
        <v>21.516999999999999</v>
      </c>
      <c r="Q23" s="26">
        <v>21.946999999999999</v>
      </c>
      <c r="R23" s="34">
        <v>22.385999999999999</v>
      </c>
      <c r="S23" s="64">
        <f t="shared" si="6"/>
        <v>0</v>
      </c>
      <c r="T23" s="26">
        <f t="shared" si="6"/>
        <v>3.1665999999997752E-2</v>
      </c>
      <c r="U23" s="26">
        <f t="shared" si="6"/>
        <v>-4.1640000000000015</v>
      </c>
      <c r="V23" s="26">
        <f t="shared" si="6"/>
        <v>-4.2480000000000011</v>
      </c>
      <c r="W23" s="34">
        <f t="shared" si="6"/>
        <v>-4.333000000000002</v>
      </c>
      <c r="X23" s="64">
        <f t="shared" si="7"/>
        <v>0</v>
      </c>
      <c r="Y23" s="26">
        <f t="shared" si="7"/>
        <v>0</v>
      </c>
      <c r="Z23" s="26">
        <f t="shared" si="7"/>
        <v>-0.54899999999999949</v>
      </c>
      <c r="AA23" s="26">
        <f t="shared" si="7"/>
        <v>-0.56000000000000227</v>
      </c>
      <c r="AB23" s="26">
        <f t="shared" si="7"/>
        <v>-0.57199999999999918</v>
      </c>
      <c r="AC23" s="34">
        <f t="shared" si="7"/>
        <v>-0.58300000000000196</v>
      </c>
    </row>
    <row r="24" spans="1:29" ht="14.1" customHeight="1">
      <c r="A24" s="80" t="s">
        <v>102</v>
      </c>
      <c r="B24" s="26">
        <v>522.11044464999998</v>
      </c>
      <c r="C24" s="26">
        <v>555.24199999999996</v>
      </c>
      <c r="D24" s="26">
        <v>572.745</v>
      </c>
      <c r="E24" s="26">
        <v>593.05499999999995</v>
      </c>
      <c r="F24" s="34">
        <v>613.82600000000002</v>
      </c>
      <c r="G24" s="64">
        <v>522.11044464999998</v>
      </c>
      <c r="H24" s="26">
        <v>544.08289171000001</v>
      </c>
      <c r="I24" s="26">
        <v>562.21900000000005</v>
      </c>
      <c r="J24" s="26">
        <v>583.51700000000005</v>
      </c>
      <c r="K24" s="26">
        <v>605.12900000000002</v>
      </c>
      <c r="L24" s="34">
        <v>626.61199999999997</v>
      </c>
      <c r="M24" s="64">
        <v>522.11044464999998</v>
      </c>
      <c r="N24" s="26">
        <v>544.08289171000001</v>
      </c>
      <c r="O24" s="26">
        <v>567.97400000000005</v>
      </c>
      <c r="P24" s="26">
        <v>573.03200000000004</v>
      </c>
      <c r="Q24" s="26">
        <v>595.44100000000003</v>
      </c>
      <c r="R24" s="34">
        <v>617.48800000000006</v>
      </c>
      <c r="S24" s="64">
        <f t="shared" si="6"/>
        <v>0</v>
      </c>
      <c r="T24" s="26">
        <f t="shared" si="6"/>
        <v>-11.159108289999949</v>
      </c>
      <c r="U24" s="26">
        <f t="shared" si="6"/>
        <v>-4.7709999999999582</v>
      </c>
      <c r="V24" s="26">
        <f t="shared" si="6"/>
        <v>-20.022999999999911</v>
      </c>
      <c r="W24" s="34">
        <f t="shared" si="6"/>
        <v>-18.384999999999991</v>
      </c>
      <c r="X24" s="64">
        <f t="shared" si="7"/>
        <v>0</v>
      </c>
      <c r="Y24" s="26">
        <f t="shared" si="7"/>
        <v>0</v>
      </c>
      <c r="Z24" s="26">
        <f t="shared" si="7"/>
        <v>5.7549999999999955</v>
      </c>
      <c r="AA24" s="26">
        <f t="shared" si="7"/>
        <v>-10.485000000000014</v>
      </c>
      <c r="AB24" s="26">
        <f t="shared" si="7"/>
        <v>-9.6879999999999882</v>
      </c>
      <c r="AC24" s="34">
        <f t="shared" si="7"/>
        <v>-9.12399999999991</v>
      </c>
    </row>
    <row r="25" spans="1:29" ht="14.1" customHeight="1" thickBot="1">
      <c r="A25" s="81" t="s">
        <v>20</v>
      </c>
      <c r="B25" s="36">
        <v>404.50489482</v>
      </c>
      <c r="C25" s="36">
        <v>519.67899999999997</v>
      </c>
      <c r="D25" s="36">
        <v>565.42200000000003</v>
      </c>
      <c r="E25" s="36">
        <v>583.84900000000005</v>
      </c>
      <c r="F25" s="37">
        <v>603.69299999999998</v>
      </c>
      <c r="G25" s="35">
        <v>404.50489482</v>
      </c>
      <c r="H25" s="36">
        <v>539.68315342999983</v>
      </c>
      <c r="I25" s="36">
        <v>607.78399999999999</v>
      </c>
      <c r="J25" s="36">
        <v>615.59400000000005</v>
      </c>
      <c r="K25" s="36">
        <v>651.24699999999996</v>
      </c>
      <c r="L25" s="37">
        <v>474.24599999999998</v>
      </c>
      <c r="M25" s="35">
        <v>404.50489482</v>
      </c>
      <c r="N25" s="36">
        <v>539.68315342999983</v>
      </c>
      <c r="O25" s="36">
        <v>604.995</v>
      </c>
      <c r="P25" s="36">
        <v>637.73500000000001</v>
      </c>
      <c r="Q25" s="36">
        <v>685.19</v>
      </c>
      <c r="R25" s="37">
        <v>516.46100000000001</v>
      </c>
      <c r="S25" s="35">
        <f t="shared" si="6"/>
        <v>0</v>
      </c>
      <c r="T25" s="36">
        <f t="shared" si="6"/>
        <v>20.00415342999986</v>
      </c>
      <c r="U25" s="36">
        <f t="shared" si="6"/>
        <v>39.572999999999979</v>
      </c>
      <c r="V25" s="36">
        <f t="shared" si="6"/>
        <v>53.885999999999967</v>
      </c>
      <c r="W25" s="37">
        <f t="shared" si="6"/>
        <v>81.497000000000071</v>
      </c>
      <c r="X25" s="35">
        <f t="shared" si="7"/>
        <v>0</v>
      </c>
      <c r="Y25" s="36">
        <f t="shared" si="7"/>
        <v>0</v>
      </c>
      <c r="Z25" s="36">
        <f t="shared" si="7"/>
        <v>-2.7889999999999873</v>
      </c>
      <c r="AA25" s="36">
        <f t="shared" si="7"/>
        <v>22.140999999999963</v>
      </c>
      <c r="AB25" s="36">
        <f t="shared" si="7"/>
        <v>33.943000000000097</v>
      </c>
      <c r="AC25" s="37">
        <f t="shared" si="7"/>
        <v>42.215000000000032</v>
      </c>
    </row>
    <row r="26" spans="1:29" ht="14.1" customHeight="1" thickBot="1">
      <c r="A26" s="82" t="s">
        <v>103</v>
      </c>
      <c r="B26" s="36">
        <v>9487.3584108600007</v>
      </c>
      <c r="C26" s="36">
        <v>10323.541000000001</v>
      </c>
      <c r="D26" s="36">
        <v>10936.643</v>
      </c>
      <c r="E26" s="36">
        <v>11583.564</v>
      </c>
      <c r="F26" s="37">
        <v>12287.073</v>
      </c>
      <c r="G26" s="35">
        <v>9486.2697008600007</v>
      </c>
      <c r="H26" s="36">
        <v>10356.276</v>
      </c>
      <c r="I26" s="36">
        <v>11172.994999999999</v>
      </c>
      <c r="J26" s="36">
        <v>11953.203</v>
      </c>
      <c r="K26" s="36">
        <v>12673.815999999999</v>
      </c>
      <c r="L26" s="37">
        <v>13393.994000000001</v>
      </c>
      <c r="M26" s="35">
        <v>9486.2687008600005</v>
      </c>
      <c r="N26" s="36">
        <v>10356.276</v>
      </c>
      <c r="O26" s="36">
        <v>11440.504999999999</v>
      </c>
      <c r="P26" s="36">
        <v>12108.608</v>
      </c>
      <c r="Q26" s="36">
        <v>12908.894</v>
      </c>
      <c r="R26" s="37">
        <v>13653.629000000001</v>
      </c>
      <c r="S26" s="35">
        <f t="shared" ref="S26:AC26" si="8">S27+S28</f>
        <v>-1.0897099999992861</v>
      </c>
      <c r="T26" s="36">
        <f t="shared" si="8"/>
        <v>32.735000000000127</v>
      </c>
      <c r="U26" s="36">
        <f t="shared" si="8"/>
        <v>503.86199999999963</v>
      </c>
      <c r="V26" s="36">
        <f t="shared" si="8"/>
        <v>525.04399999999941</v>
      </c>
      <c r="W26" s="37">
        <f t="shared" si="8"/>
        <v>621.82100000000082</v>
      </c>
      <c r="X26" s="35">
        <f t="shared" si="8"/>
        <v>-9.9999999929423211E-4</v>
      </c>
      <c r="Y26" s="36">
        <f t="shared" si="8"/>
        <v>0</v>
      </c>
      <c r="Z26" s="36">
        <f t="shared" si="8"/>
        <v>267.50999999999976</v>
      </c>
      <c r="AA26" s="36">
        <f t="shared" si="8"/>
        <v>155.40499999999975</v>
      </c>
      <c r="AB26" s="36">
        <f t="shared" si="8"/>
        <v>235.07800000000043</v>
      </c>
      <c r="AC26" s="37">
        <f t="shared" si="8"/>
        <v>259.63499999999931</v>
      </c>
    </row>
    <row r="27" spans="1:29" ht="14.1" customHeight="1">
      <c r="A27" s="80" t="s">
        <v>90</v>
      </c>
      <c r="B27" s="26">
        <v>6534.6987099999997</v>
      </c>
      <c r="C27" s="26">
        <v>7025.3890000000001</v>
      </c>
      <c r="D27" s="26">
        <v>7424.8879999999999</v>
      </c>
      <c r="E27" s="26">
        <v>7828.0770000000002</v>
      </c>
      <c r="F27" s="65">
        <v>8276.8889999999992</v>
      </c>
      <c r="G27" s="64">
        <v>6533.61</v>
      </c>
      <c r="H27" s="66">
        <v>7064.1180000000004</v>
      </c>
      <c r="I27" s="66">
        <v>7546.46</v>
      </c>
      <c r="J27" s="26">
        <v>7983.9809999999998</v>
      </c>
      <c r="K27" s="26">
        <v>8446.3580000000002</v>
      </c>
      <c r="L27" s="34">
        <v>8910.0910000000003</v>
      </c>
      <c r="M27" s="64">
        <v>6533.6090000000004</v>
      </c>
      <c r="N27" s="66">
        <v>7064.1180000000004</v>
      </c>
      <c r="O27" s="66">
        <v>7795.4979999999996</v>
      </c>
      <c r="P27" s="66">
        <v>8108.5379999999996</v>
      </c>
      <c r="Q27" s="66">
        <v>8628.3680000000004</v>
      </c>
      <c r="R27" s="65">
        <v>9115.4480000000003</v>
      </c>
      <c r="S27" s="64">
        <f t="shared" ref="S27:W28" si="9">+M27-B27</f>
        <v>-1.0897099999992861</v>
      </c>
      <c r="T27" s="66">
        <f t="shared" si="9"/>
        <v>38.729000000000269</v>
      </c>
      <c r="U27" s="66">
        <f t="shared" si="9"/>
        <v>370.60999999999967</v>
      </c>
      <c r="V27" s="66">
        <f t="shared" si="9"/>
        <v>280.46099999999933</v>
      </c>
      <c r="W27" s="65">
        <f t="shared" si="9"/>
        <v>351.47900000000118</v>
      </c>
      <c r="X27" s="64">
        <f t="shared" ref="X27:AC28" si="10">+M27-G27</f>
        <v>-9.9999999929423211E-4</v>
      </c>
      <c r="Y27" s="66">
        <f t="shared" si="10"/>
        <v>0</v>
      </c>
      <c r="Z27" s="66">
        <f t="shared" si="10"/>
        <v>249.03799999999956</v>
      </c>
      <c r="AA27" s="66">
        <f t="shared" si="10"/>
        <v>124.55699999999979</v>
      </c>
      <c r="AB27" s="66">
        <f t="shared" si="10"/>
        <v>182.01000000000022</v>
      </c>
      <c r="AC27" s="65">
        <f t="shared" si="10"/>
        <v>205.35699999999997</v>
      </c>
    </row>
    <row r="28" spans="1:29" ht="14.1" customHeight="1" thickBot="1">
      <c r="A28" s="81" t="s">
        <v>91</v>
      </c>
      <c r="B28" s="36">
        <v>2952.6597008600006</v>
      </c>
      <c r="C28" s="36">
        <v>3298.152</v>
      </c>
      <c r="D28" s="36">
        <v>3511.7550000000001</v>
      </c>
      <c r="E28" s="36">
        <v>3755.4870000000001</v>
      </c>
      <c r="F28" s="37">
        <v>4010.1840000000002</v>
      </c>
      <c r="G28" s="35">
        <v>2952.6597008600006</v>
      </c>
      <c r="H28" s="36">
        <v>3292.1579999999999</v>
      </c>
      <c r="I28" s="36">
        <v>3626.5349999999999</v>
      </c>
      <c r="J28" s="36">
        <v>3969.2220000000002</v>
      </c>
      <c r="K28" s="36">
        <v>4227.4579999999996</v>
      </c>
      <c r="L28" s="37">
        <v>4483.9030000000002</v>
      </c>
      <c r="M28" s="35">
        <v>2952.6597008600006</v>
      </c>
      <c r="N28" s="36">
        <v>3292.1579999999999</v>
      </c>
      <c r="O28" s="36">
        <v>3645.0070000000001</v>
      </c>
      <c r="P28" s="36">
        <v>4000.07</v>
      </c>
      <c r="Q28" s="36">
        <v>4280.5259999999998</v>
      </c>
      <c r="R28" s="37">
        <v>4538.1809999999996</v>
      </c>
      <c r="S28" s="35">
        <f t="shared" si="9"/>
        <v>0</v>
      </c>
      <c r="T28" s="36">
        <f t="shared" si="9"/>
        <v>-5.9940000000001419</v>
      </c>
      <c r="U28" s="36">
        <f t="shared" si="9"/>
        <v>133.25199999999995</v>
      </c>
      <c r="V28" s="36">
        <f t="shared" si="9"/>
        <v>244.58300000000008</v>
      </c>
      <c r="W28" s="37">
        <f t="shared" si="9"/>
        <v>270.34199999999964</v>
      </c>
      <c r="X28" s="35">
        <f t="shared" si="10"/>
        <v>0</v>
      </c>
      <c r="Y28" s="36">
        <f t="shared" si="10"/>
        <v>0</v>
      </c>
      <c r="Z28" s="36">
        <f t="shared" si="10"/>
        <v>18.472000000000207</v>
      </c>
      <c r="AA28" s="36">
        <f t="shared" si="10"/>
        <v>30.847999999999956</v>
      </c>
      <c r="AB28" s="36">
        <f t="shared" si="10"/>
        <v>53.068000000000211</v>
      </c>
      <c r="AC28" s="37">
        <f t="shared" si="10"/>
        <v>54.277999999999338</v>
      </c>
    </row>
    <row r="29" spans="1:29" ht="14.1" customHeight="1" thickBot="1">
      <c r="A29" s="83" t="s">
        <v>21</v>
      </c>
      <c r="B29" s="88">
        <v>23716.83389555</v>
      </c>
      <c r="C29" s="88">
        <v>24903.714000000004</v>
      </c>
      <c r="D29" s="88">
        <v>25979.518000000004</v>
      </c>
      <c r="E29" s="88">
        <v>27516.293999999998</v>
      </c>
      <c r="F29" s="89">
        <v>29144.477999999999</v>
      </c>
      <c r="G29" s="90">
        <v>23715.74518555</v>
      </c>
      <c r="H29" s="88">
        <v>24983.402845229997</v>
      </c>
      <c r="I29" s="88">
        <v>26561.699000000001</v>
      </c>
      <c r="J29" s="88">
        <v>27969.276999999995</v>
      </c>
      <c r="K29" s="88">
        <v>29705.398000000001</v>
      </c>
      <c r="L29" s="89">
        <v>31023.488000000005</v>
      </c>
      <c r="M29" s="90">
        <v>23715.74418555</v>
      </c>
      <c r="N29" s="88">
        <v>24983.402845229997</v>
      </c>
      <c r="O29" s="88">
        <v>27205.512000000002</v>
      </c>
      <c r="P29" s="88">
        <v>28450.012000000002</v>
      </c>
      <c r="Q29" s="88">
        <v>30306.744999999999</v>
      </c>
      <c r="R29" s="89">
        <v>31646.62</v>
      </c>
      <c r="S29" s="118">
        <f t="shared" ref="S29:AC29" si="11">S26+S5</f>
        <v>-1.0897099999992861</v>
      </c>
      <c r="T29" s="119">
        <f t="shared" si="11"/>
        <v>79.688845229997881</v>
      </c>
      <c r="U29" s="119">
        <f t="shared" si="11"/>
        <v>1225.9940000000001</v>
      </c>
      <c r="V29" s="119">
        <f t="shared" si="11"/>
        <v>933.71799999999939</v>
      </c>
      <c r="W29" s="120">
        <f t="shared" si="11"/>
        <v>1162.2670000000007</v>
      </c>
      <c r="X29" s="118">
        <f t="shared" si="11"/>
        <v>-9.9999999929423211E-4</v>
      </c>
      <c r="Y29" s="119">
        <f t="shared" si="11"/>
        <v>0</v>
      </c>
      <c r="Z29" s="119">
        <f t="shared" si="11"/>
        <v>643.8130000000001</v>
      </c>
      <c r="AA29" s="119">
        <f t="shared" si="11"/>
        <v>480.7350000000003</v>
      </c>
      <c r="AB29" s="119">
        <f t="shared" si="11"/>
        <v>601.34700000000066</v>
      </c>
      <c r="AC29" s="120">
        <f t="shared" si="11"/>
        <v>623.13199999999938</v>
      </c>
    </row>
    <row r="30" spans="1:29" ht="14.1" customHeight="1">
      <c r="A30" s="84" t="s">
        <v>22</v>
      </c>
      <c r="B30" s="29">
        <v>30.102139379999898</v>
      </c>
      <c r="C30" s="29">
        <v>31.26</v>
      </c>
      <c r="D30" s="29">
        <v>31.187999999999999</v>
      </c>
      <c r="E30" s="29">
        <v>31.187999999999999</v>
      </c>
      <c r="F30" s="33">
        <v>31.187999999999999</v>
      </c>
      <c r="G30" s="32">
        <v>29.830316069999899</v>
      </c>
      <c r="H30" s="29">
        <v>34.740642549999997</v>
      </c>
      <c r="I30" s="29">
        <v>33.524000000000001</v>
      </c>
      <c r="J30" s="29">
        <v>33.503</v>
      </c>
      <c r="K30" s="29">
        <v>33.503</v>
      </c>
      <c r="L30" s="33">
        <v>33.503</v>
      </c>
      <c r="M30" s="32">
        <v>29.830316069999899</v>
      </c>
      <c r="N30" s="29">
        <v>34.740642549999997</v>
      </c>
      <c r="O30" s="29">
        <v>33.085999999999999</v>
      </c>
      <c r="P30" s="29">
        <v>33.055</v>
      </c>
      <c r="Q30" s="29">
        <v>33.055</v>
      </c>
      <c r="R30" s="33">
        <v>33.055</v>
      </c>
      <c r="S30" s="32">
        <f>+M30-B30</f>
        <v>-0.27182330999999849</v>
      </c>
      <c r="T30" s="29">
        <f>+N30-C30</f>
        <v>3.4806425499999953</v>
      </c>
      <c r="U30" s="29">
        <f>+O30-D30</f>
        <v>1.8979999999999997</v>
      </c>
      <c r="V30" s="29">
        <f>+P30-E30</f>
        <v>1.8670000000000009</v>
      </c>
      <c r="W30" s="33">
        <f>+Q30-F30</f>
        <v>1.8670000000000009</v>
      </c>
      <c r="X30" s="32">
        <f t="shared" ref="X30:AC30" si="12">+M30-G30</f>
        <v>0</v>
      </c>
      <c r="Y30" s="29">
        <f t="shared" si="12"/>
        <v>0</v>
      </c>
      <c r="Z30" s="29">
        <f t="shared" si="12"/>
        <v>-0.43800000000000239</v>
      </c>
      <c r="AA30" s="29">
        <f t="shared" si="12"/>
        <v>-0.4480000000000004</v>
      </c>
      <c r="AB30" s="29">
        <f t="shared" si="12"/>
        <v>-0.4480000000000004</v>
      </c>
      <c r="AC30" s="33">
        <f t="shared" si="12"/>
        <v>-0.4480000000000004</v>
      </c>
    </row>
    <row r="31" spans="1:29" ht="14.1" customHeight="1">
      <c r="A31" s="80" t="s">
        <v>23</v>
      </c>
      <c r="B31" s="26">
        <v>23746.93603493</v>
      </c>
      <c r="C31" s="26">
        <v>24934.974000000002</v>
      </c>
      <c r="D31" s="26">
        <v>26010.706000000002</v>
      </c>
      <c r="E31" s="26">
        <v>27547.481999999996</v>
      </c>
      <c r="F31" s="34">
        <v>29175.665999999997</v>
      </c>
      <c r="G31" s="64">
        <v>23745.575501620002</v>
      </c>
      <c r="H31" s="26">
        <v>25018.143487779998</v>
      </c>
      <c r="I31" s="26">
        <v>26595.223000000002</v>
      </c>
      <c r="J31" s="26">
        <v>28002.779999999995</v>
      </c>
      <c r="K31" s="26">
        <v>29738.901000000002</v>
      </c>
      <c r="L31" s="34">
        <v>31056.991000000005</v>
      </c>
      <c r="M31" s="64">
        <v>23745.574501620002</v>
      </c>
      <c r="N31" s="26">
        <v>25018.143487779998</v>
      </c>
      <c r="O31" s="26">
        <v>27238.598000000002</v>
      </c>
      <c r="P31" s="26">
        <v>28483.067000000003</v>
      </c>
      <c r="Q31" s="26">
        <v>30339.8</v>
      </c>
      <c r="R31" s="34">
        <v>31679.674999999999</v>
      </c>
      <c r="S31" s="64">
        <f t="shared" ref="S31:AC31" si="13">S30+S29</f>
        <v>-1.3615333099992846</v>
      </c>
      <c r="T31" s="26">
        <f t="shared" si="13"/>
        <v>83.16948777999788</v>
      </c>
      <c r="U31" s="26">
        <f t="shared" si="13"/>
        <v>1227.8920000000001</v>
      </c>
      <c r="V31" s="26">
        <f t="shared" si="13"/>
        <v>935.58499999999935</v>
      </c>
      <c r="W31" s="34">
        <f t="shared" si="13"/>
        <v>1164.1340000000007</v>
      </c>
      <c r="X31" s="64">
        <f t="shared" si="13"/>
        <v>-9.9999999929423211E-4</v>
      </c>
      <c r="Y31" s="26">
        <f t="shared" si="13"/>
        <v>0</v>
      </c>
      <c r="Z31" s="26">
        <f t="shared" si="13"/>
        <v>643.37500000000011</v>
      </c>
      <c r="AA31" s="26">
        <f t="shared" si="13"/>
        <v>480.28700000000032</v>
      </c>
      <c r="AB31" s="26">
        <f t="shared" si="13"/>
        <v>600.89900000000068</v>
      </c>
      <c r="AC31" s="34">
        <f t="shared" si="13"/>
        <v>622.6839999999994</v>
      </c>
    </row>
    <row r="32" spans="1:29" s="38" customFormat="1" ht="14.1" customHeight="1" thickBot="1">
      <c r="A32" s="81" t="s">
        <v>24</v>
      </c>
      <c r="B32" s="114">
        <f>B31/B42*100</f>
        <v>29.332412932179007</v>
      </c>
      <c r="C32" s="114">
        <f t="shared" ref="C32:F32" si="14">C31/C42*100</f>
        <v>29.474114571891231</v>
      </c>
      <c r="D32" s="114">
        <f t="shared" si="14"/>
        <v>29.063756615236748</v>
      </c>
      <c r="E32" s="114">
        <f t="shared" si="14"/>
        <v>28.917941226976424</v>
      </c>
      <c r="F32" s="115">
        <f t="shared" si="14"/>
        <v>28.884694820486374</v>
      </c>
      <c r="G32" s="114">
        <v>29.259907644710797</v>
      </c>
      <c r="H32" s="114">
        <v>29.438238473097755</v>
      </c>
      <c r="I32" s="114">
        <v>29.400575764381053</v>
      </c>
      <c r="J32" s="114">
        <v>28.958899210953852</v>
      </c>
      <c r="K32" s="114">
        <v>28.913172574830583</v>
      </c>
      <c r="L32" s="115">
        <v>28.520838224885587</v>
      </c>
      <c r="M32" s="116">
        <v>29.259906412485133</v>
      </c>
      <c r="N32" s="114">
        <v>29.438238473097755</v>
      </c>
      <c r="O32" s="114">
        <v>30.110017566921758</v>
      </c>
      <c r="P32" s="114">
        <v>29.39721669398056</v>
      </c>
      <c r="Q32" s="114">
        <v>29.402272541596197</v>
      </c>
      <c r="R32" s="115">
        <v>28.991346100501005</v>
      </c>
      <c r="S32" s="116">
        <f>S31/M42*100</f>
        <v>-1.6777162930019765E-3</v>
      </c>
      <c r="T32" s="114">
        <f t="shared" ref="T32:W32" si="15">T31/N42*100</f>
        <v>9.7863505185700903E-2</v>
      </c>
      <c r="U32" s="114">
        <f t="shared" si="15"/>
        <v>1.3573330642892374</v>
      </c>
      <c r="V32" s="114">
        <f t="shared" si="15"/>
        <v>0.96561212950268938</v>
      </c>
      <c r="W32" s="115">
        <f t="shared" si="15"/>
        <v>1.1281611989182054</v>
      </c>
      <c r="X32" s="116">
        <f>X31/M42*100</f>
        <v>-1.2322256675591579E-6</v>
      </c>
      <c r="Y32" s="114">
        <f t="shared" ref="Y32:AC32" si="16">Y31/N42*100</f>
        <v>0</v>
      </c>
      <c r="Z32" s="114">
        <f t="shared" si="16"/>
        <v>0.71119785798513901</v>
      </c>
      <c r="AA32" s="114">
        <f t="shared" si="16"/>
        <v>0.49570156943779436</v>
      </c>
      <c r="AB32" s="114">
        <f t="shared" si="16"/>
        <v>0.58233067350386736</v>
      </c>
      <c r="AC32" s="115">
        <f t="shared" si="16"/>
        <v>0.56984319931452421</v>
      </c>
    </row>
    <row r="33" spans="1:29" ht="14.1" customHeight="1" thickBot="1">
      <c r="A33" s="60"/>
      <c r="B33" s="67"/>
      <c r="C33" s="67"/>
      <c r="D33" s="67"/>
      <c r="E33" s="67"/>
      <c r="F33" s="68"/>
      <c r="G33" s="69"/>
      <c r="H33" s="40"/>
      <c r="I33" s="40"/>
      <c r="J33" s="40"/>
      <c r="K33" s="40"/>
      <c r="L33" s="70"/>
      <c r="M33" s="109"/>
      <c r="N33" s="110"/>
      <c r="O33" s="110"/>
      <c r="P33" s="110"/>
      <c r="Q33" s="110"/>
      <c r="R33" s="111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</row>
    <row r="34" spans="1:29" ht="14.1" customHeight="1">
      <c r="A34" s="41" t="s">
        <v>92</v>
      </c>
      <c r="B34" s="56">
        <v>11057.988737150001</v>
      </c>
      <c r="C34" s="56">
        <v>11115.446</v>
      </c>
      <c r="D34" s="56">
        <v>11350.275</v>
      </c>
      <c r="E34" s="56">
        <v>12010.486999999999</v>
      </c>
      <c r="F34" s="57">
        <v>12682.300999999999</v>
      </c>
      <c r="G34" s="71">
        <v>11057.988737150001</v>
      </c>
      <c r="H34" s="56">
        <v>11138.347076479999</v>
      </c>
      <c r="I34" s="56">
        <v>11608.36</v>
      </c>
      <c r="J34" s="56">
        <v>12036.108</v>
      </c>
      <c r="K34" s="56">
        <v>12791.983</v>
      </c>
      <c r="L34" s="57">
        <v>13319.663</v>
      </c>
      <c r="M34" s="71">
        <v>11057.988737150001</v>
      </c>
      <c r="N34" s="56">
        <v>11138.347076479999</v>
      </c>
      <c r="O34" s="56">
        <v>11930.38</v>
      </c>
      <c r="P34" s="56">
        <v>12248.904</v>
      </c>
      <c r="Q34" s="56">
        <v>13022.088</v>
      </c>
      <c r="R34" s="57">
        <v>13530.596</v>
      </c>
      <c r="S34" s="71">
        <f t="shared" ref="S34:W40" si="17">+M34-B34</f>
        <v>0</v>
      </c>
      <c r="T34" s="56">
        <f t="shared" si="17"/>
        <v>22.901076479998665</v>
      </c>
      <c r="U34" s="56">
        <f t="shared" si="17"/>
        <v>580.10499999999956</v>
      </c>
      <c r="V34" s="56">
        <f t="shared" si="17"/>
        <v>238.41700000000128</v>
      </c>
      <c r="W34" s="57">
        <f t="shared" si="17"/>
        <v>339.78700000000026</v>
      </c>
      <c r="X34" s="71">
        <f t="shared" ref="X34:AC40" si="18">+M34-G34</f>
        <v>0</v>
      </c>
      <c r="Y34" s="56">
        <f t="shared" si="18"/>
        <v>0</v>
      </c>
      <c r="Z34" s="56">
        <f t="shared" si="18"/>
        <v>322.01999999999862</v>
      </c>
      <c r="AA34" s="56">
        <f t="shared" si="18"/>
        <v>212.79600000000028</v>
      </c>
      <c r="AB34" s="56">
        <f t="shared" si="18"/>
        <v>230.10499999999956</v>
      </c>
      <c r="AC34" s="57">
        <f t="shared" si="18"/>
        <v>210.93299999999908</v>
      </c>
    </row>
    <row r="35" spans="1:29" ht="14.1" customHeight="1">
      <c r="A35" s="28" t="s">
        <v>99</v>
      </c>
      <c r="B35" s="29">
        <v>-17.22367272</v>
      </c>
      <c r="C35" s="29">
        <v>0</v>
      </c>
      <c r="D35" s="29">
        <v>0</v>
      </c>
      <c r="E35" s="29">
        <v>0</v>
      </c>
      <c r="F35" s="33">
        <v>0</v>
      </c>
      <c r="G35" s="32">
        <v>-17.22367272</v>
      </c>
      <c r="H35" s="29">
        <v>7.5932407700000004</v>
      </c>
      <c r="I35" s="29">
        <v>25.594000000000001</v>
      </c>
      <c r="J35" s="29">
        <v>26.632999999999999</v>
      </c>
      <c r="K35" s="29">
        <v>27.837</v>
      </c>
      <c r="L35" s="33">
        <v>28.914000000000001</v>
      </c>
      <c r="M35" s="32">
        <v>-17.22367272</v>
      </c>
      <c r="N35" s="29">
        <v>7.5932407700000004</v>
      </c>
      <c r="O35" s="29">
        <v>25.594000000000001</v>
      </c>
      <c r="P35" s="29">
        <v>26.632999999999999</v>
      </c>
      <c r="Q35" s="29">
        <v>27.837</v>
      </c>
      <c r="R35" s="33">
        <v>28.914000000000001</v>
      </c>
      <c r="S35" s="32">
        <f t="shared" si="17"/>
        <v>0</v>
      </c>
      <c r="T35" s="29">
        <f t="shared" si="17"/>
        <v>7.5932407700000004</v>
      </c>
      <c r="U35" s="29">
        <f t="shared" si="17"/>
        <v>25.594000000000001</v>
      </c>
      <c r="V35" s="29">
        <f t="shared" si="17"/>
        <v>26.632999999999999</v>
      </c>
      <c r="W35" s="33">
        <f t="shared" si="17"/>
        <v>27.837</v>
      </c>
      <c r="X35" s="32">
        <f t="shared" si="18"/>
        <v>0</v>
      </c>
      <c r="Y35" s="29">
        <f t="shared" si="18"/>
        <v>0</v>
      </c>
      <c r="Z35" s="29">
        <f t="shared" si="18"/>
        <v>0</v>
      </c>
      <c r="AA35" s="29">
        <f t="shared" si="18"/>
        <v>0</v>
      </c>
      <c r="AB35" s="29">
        <f t="shared" si="18"/>
        <v>0</v>
      </c>
      <c r="AC35" s="33">
        <f t="shared" si="18"/>
        <v>0</v>
      </c>
    </row>
    <row r="36" spans="1:29" ht="14.1" customHeight="1">
      <c r="A36" s="28" t="s">
        <v>25</v>
      </c>
      <c r="B36" s="29">
        <v>202.02417215</v>
      </c>
      <c r="C36" s="29">
        <v>266.99400000000003</v>
      </c>
      <c r="D36" s="29">
        <v>291.11399999999998</v>
      </c>
      <c r="E36" s="29">
        <v>281.08100000000002</v>
      </c>
      <c r="F36" s="33">
        <v>290.60199999999998</v>
      </c>
      <c r="G36" s="32">
        <v>202.02417215</v>
      </c>
      <c r="H36" s="29">
        <v>286.40529740999995</v>
      </c>
      <c r="I36" s="29">
        <v>313.399</v>
      </c>
      <c r="J36" s="29">
        <v>277.303</v>
      </c>
      <c r="K36" s="29">
        <v>287.06</v>
      </c>
      <c r="L36" s="33">
        <v>96.084999999999994</v>
      </c>
      <c r="M36" s="32">
        <v>202.02417215</v>
      </c>
      <c r="N36" s="29">
        <v>286.40529740999995</v>
      </c>
      <c r="O36" s="29">
        <v>312.83699999999999</v>
      </c>
      <c r="P36" s="29">
        <v>271.55099999999999</v>
      </c>
      <c r="Q36" s="29">
        <v>281.24599999999998</v>
      </c>
      <c r="R36" s="33">
        <v>92.021000000000001</v>
      </c>
      <c r="S36" s="32">
        <f t="shared" si="17"/>
        <v>0</v>
      </c>
      <c r="T36" s="29">
        <f t="shared" si="17"/>
        <v>19.411297409999918</v>
      </c>
      <c r="U36" s="29">
        <f t="shared" si="17"/>
        <v>21.723000000000013</v>
      </c>
      <c r="V36" s="29">
        <f t="shared" si="17"/>
        <v>-9.5300000000000296</v>
      </c>
      <c r="W36" s="33">
        <f t="shared" si="17"/>
        <v>-9.3559999999999945</v>
      </c>
      <c r="X36" s="32">
        <f t="shared" si="18"/>
        <v>0</v>
      </c>
      <c r="Y36" s="29">
        <f t="shared" si="18"/>
        <v>0</v>
      </c>
      <c r="Z36" s="29">
        <f t="shared" si="18"/>
        <v>-0.56200000000001182</v>
      </c>
      <c r="AA36" s="29">
        <f t="shared" si="18"/>
        <v>-5.7520000000000095</v>
      </c>
      <c r="AB36" s="29">
        <f t="shared" si="18"/>
        <v>-5.8140000000000214</v>
      </c>
      <c r="AC36" s="33">
        <f t="shared" si="18"/>
        <v>-4.063999999999993</v>
      </c>
    </row>
    <row r="37" spans="1:29" ht="14.1" customHeight="1">
      <c r="A37" s="28" t="s">
        <v>26</v>
      </c>
      <c r="B37" s="29">
        <v>2192.2282391000003</v>
      </c>
      <c r="C37" s="29">
        <v>2347.203</v>
      </c>
      <c r="D37" s="29">
        <v>2495.3049999999998</v>
      </c>
      <c r="E37" s="29">
        <v>2669.154</v>
      </c>
      <c r="F37" s="33">
        <v>2845.723</v>
      </c>
      <c r="G37" s="32">
        <v>2192.2282391000003</v>
      </c>
      <c r="H37" s="29">
        <v>2342.2057434600001</v>
      </c>
      <c r="I37" s="29">
        <v>2519.8249999999998</v>
      </c>
      <c r="J37" s="29">
        <v>2690.49</v>
      </c>
      <c r="K37" s="29">
        <v>2871.0439999999999</v>
      </c>
      <c r="L37" s="33">
        <v>3059.65</v>
      </c>
      <c r="M37" s="32">
        <v>2192.2282391000003</v>
      </c>
      <c r="N37" s="29">
        <v>2342.2057434600001</v>
      </c>
      <c r="O37" s="29">
        <v>2559.3919999999998</v>
      </c>
      <c r="P37" s="29">
        <v>2750.761</v>
      </c>
      <c r="Q37" s="29">
        <v>2940.027</v>
      </c>
      <c r="R37" s="33">
        <v>3134.5889999999999</v>
      </c>
      <c r="S37" s="32">
        <f t="shared" si="17"/>
        <v>0</v>
      </c>
      <c r="T37" s="29">
        <f t="shared" si="17"/>
        <v>-4.997256539999853</v>
      </c>
      <c r="U37" s="29">
        <f t="shared" si="17"/>
        <v>64.086999999999989</v>
      </c>
      <c r="V37" s="29">
        <f t="shared" si="17"/>
        <v>81.606999999999971</v>
      </c>
      <c r="W37" s="33">
        <f t="shared" si="17"/>
        <v>94.304000000000087</v>
      </c>
      <c r="X37" s="32">
        <f t="shared" si="18"/>
        <v>0</v>
      </c>
      <c r="Y37" s="29">
        <f t="shared" si="18"/>
        <v>0</v>
      </c>
      <c r="Z37" s="29">
        <f t="shared" si="18"/>
        <v>39.567000000000007</v>
      </c>
      <c r="AA37" s="29">
        <f t="shared" si="18"/>
        <v>60.271000000000186</v>
      </c>
      <c r="AB37" s="29">
        <f t="shared" si="18"/>
        <v>68.983000000000175</v>
      </c>
      <c r="AC37" s="33">
        <f t="shared" si="18"/>
        <v>74.938999999999851</v>
      </c>
    </row>
    <row r="38" spans="1:29" ht="14.1" customHeight="1">
      <c r="A38" s="28" t="s">
        <v>27</v>
      </c>
      <c r="B38" s="29">
        <v>715.47913654999991</v>
      </c>
      <c r="C38" s="29">
        <v>767.77</v>
      </c>
      <c r="D38" s="29">
        <v>823.74099999999999</v>
      </c>
      <c r="E38" s="29">
        <v>889.54300000000001</v>
      </c>
      <c r="F38" s="33">
        <v>956.31399999999996</v>
      </c>
      <c r="G38" s="32">
        <v>715.47913654999991</v>
      </c>
      <c r="H38" s="29">
        <v>770.37808883000002</v>
      </c>
      <c r="I38" s="29">
        <v>838.76099999999997</v>
      </c>
      <c r="J38" s="29">
        <v>902.77499999999998</v>
      </c>
      <c r="K38" s="29">
        <v>970.89300000000003</v>
      </c>
      <c r="L38" s="33">
        <v>1042.5170000000001</v>
      </c>
      <c r="M38" s="32">
        <v>715.47913654999991</v>
      </c>
      <c r="N38" s="29">
        <v>770.37808883000002</v>
      </c>
      <c r="O38" s="29">
        <v>853.25099999999998</v>
      </c>
      <c r="P38" s="29">
        <v>933.1</v>
      </c>
      <c r="Q38" s="29">
        <v>1004.609</v>
      </c>
      <c r="R38" s="33">
        <v>1078.5440000000001</v>
      </c>
      <c r="S38" s="32">
        <f t="shared" si="17"/>
        <v>0</v>
      </c>
      <c r="T38" s="29">
        <f t="shared" si="17"/>
        <v>2.6080888300000424</v>
      </c>
      <c r="U38" s="29">
        <f t="shared" si="17"/>
        <v>29.509999999999991</v>
      </c>
      <c r="V38" s="29">
        <f t="shared" si="17"/>
        <v>43.557000000000016</v>
      </c>
      <c r="W38" s="33">
        <f t="shared" si="17"/>
        <v>48.295000000000073</v>
      </c>
      <c r="X38" s="32">
        <f t="shared" si="18"/>
        <v>0</v>
      </c>
      <c r="Y38" s="29">
        <f t="shared" si="18"/>
        <v>0</v>
      </c>
      <c r="Z38" s="29">
        <f t="shared" si="18"/>
        <v>14.490000000000009</v>
      </c>
      <c r="AA38" s="29">
        <f t="shared" si="18"/>
        <v>30.325000000000045</v>
      </c>
      <c r="AB38" s="29">
        <f t="shared" si="18"/>
        <v>33.716000000000008</v>
      </c>
      <c r="AC38" s="33">
        <f t="shared" si="18"/>
        <v>36.027000000000044</v>
      </c>
    </row>
    <row r="39" spans="1:29" ht="14.1" customHeight="1">
      <c r="A39" s="28" t="s">
        <v>28</v>
      </c>
      <c r="B39" s="29">
        <v>78.27554167000001</v>
      </c>
      <c r="C39" s="29">
        <v>81.665000000000006</v>
      </c>
      <c r="D39" s="29">
        <v>81.665000000000006</v>
      </c>
      <c r="E39" s="29">
        <v>81.665000000000006</v>
      </c>
      <c r="F39" s="33">
        <v>81.665000000000006</v>
      </c>
      <c r="G39" s="32">
        <v>78.27554167000001</v>
      </c>
      <c r="H39" s="29">
        <v>80.982203460000008</v>
      </c>
      <c r="I39" s="29">
        <v>81.665000000000006</v>
      </c>
      <c r="J39" s="29">
        <v>81.665000000000006</v>
      </c>
      <c r="K39" s="29">
        <v>81.665000000000006</v>
      </c>
      <c r="L39" s="33">
        <v>81.665000000000006</v>
      </c>
      <c r="M39" s="32">
        <v>78.27554167000001</v>
      </c>
      <c r="N39" s="29">
        <v>80.982203460000008</v>
      </c>
      <c r="O39" s="29">
        <v>82.453000000000003</v>
      </c>
      <c r="P39" s="29">
        <v>82.453000000000003</v>
      </c>
      <c r="Q39" s="29">
        <v>82.453000000000003</v>
      </c>
      <c r="R39" s="33">
        <v>82.453000000000003</v>
      </c>
      <c r="S39" s="32">
        <f t="shared" si="17"/>
        <v>0</v>
      </c>
      <c r="T39" s="29">
        <f t="shared" si="17"/>
        <v>-0.68279653999999823</v>
      </c>
      <c r="U39" s="29">
        <f t="shared" si="17"/>
        <v>0.7879999999999967</v>
      </c>
      <c r="V39" s="29">
        <f t="shared" si="17"/>
        <v>0.7879999999999967</v>
      </c>
      <c r="W39" s="33">
        <f t="shared" si="17"/>
        <v>0.7879999999999967</v>
      </c>
      <c r="X39" s="32">
        <f t="shared" si="18"/>
        <v>0</v>
      </c>
      <c r="Y39" s="29">
        <f t="shared" si="18"/>
        <v>0</v>
      </c>
      <c r="Z39" s="29">
        <f t="shared" si="18"/>
        <v>0.7879999999999967</v>
      </c>
      <c r="AA39" s="29">
        <f t="shared" si="18"/>
        <v>0.7879999999999967</v>
      </c>
      <c r="AB39" s="29">
        <f t="shared" si="18"/>
        <v>0.7879999999999967</v>
      </c>
      <c r="AC39" s="33">
        <f t="shared" si="18"/>
        <v>0.7879999999999967</v>
      </c>
    </row>
    <row r="40" spans="1:29" ht="14.1" customHeight="1" thickBot="1">
      <c r="A40" s="42" t="s">
        <v>29</v>
      </c>
      <c r="B40" s="72">
        <v>0.70333078999999998</v>
      </c>
      <c r="C40" s="72">
        <v>1.095</v>
      </c>
      <c r="D40" s="72">
        <v>0.77500000000000002</v>
      </c>
      <c r="E40" s="72">
        <v>0.8</v>
      </c>
      <c r="F40" s="73">
        <v>0.8</v>
      </c>
      <c r="G40" s="74">
        <v>0.70333078999999998</v>
      </c>
      <c r="H40" s="72">
        <v>1.21519482</v>
      </c>
      <c r="I40" s="72">
        <v>1.1000000000000001</v>
      </c>
      <c r="J40" s="72">
        <v>1.1000000000000001</v>
      </c>
      <c r="K40" s="72">
        <v>1.1000000000000001</v>
      </c>
      <c r="L40" s="73">
        <v>1</v>
      </c>
      <c r="M40" s="74">
        <v>0.70333078999999998</v>
      </c>
      <c r="N40" s="72">
        <v>1.21519482</v>
      </c>
      <c r="O40" s="72">
        <v>1.1000000000000001</v>
      </c>
      <c r="P40" s="72">
        <v>28.001999999999999</v>
      </c>
      <c r="Q40" s="72">
        <v>39.591000000000001</v>
      </c>
      <c r="R40" s="73">
        <v>45.874000000000002</v>
      </c>
      <c r="S40" s="74">
        <f t="shared" si="17"/>
        <v>0</v>
      </c>
      <c r="T40" s="72">
        <f t="shared" si="17"/>
        <v>0.12019482000000004</v>
      </c>
      <c r="U40" s="72">
        <f t="shared" si="17"/>
        <v>0.32500000000000007</v>
      </c>
      <c r="V40" s="72">
        <f t="shared" si="17"/>
        <v>27.201999999999998</v>
      </c>
      <c r="W40" s="73">
        <f t="shared" si="17"/>
        <v>38.791000000000004</v>
      </c>
      <c r="X40" s="74">
        <f t="shared" si="18"/>
        <v>0</v>
      </c>
      <c r="Y40" s="72">
        <f t="shared" si="18"/>
        <v>0</v>
      </c>
      <c r="Z40" s="72">
        <f t="shared" si="18"/>
        <v>0</v>
      </c>
      <c r="AA40" s="72">
        <f t="shared" si="18"/>
        <v>26.901999999999997</v>
      </c>
      <c r="AB40" s="72">
        <f t="shared" si="18"/>
        <v>38.491</v>
      </c>
      <c r="AC40" s="73">
        <f t="shared" si="18"/>
        <v>44.874000000000002</v>
      </c>
    </row>
    <row r="41" spans="1:29" ht="17.25" thickBot="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ht="17.25" thickBot="1">
      <c r="A42" s="99" t="s">
        <v>105</v>
      </c>
      <c r="B42" s="96">
        <v>80958.004000000001</v>
      </c>
      <c r="C42" s="96">
        <v>84599.569358327397</v>
      </c>
      <c r="D42" s="96">
        <v>89495.333808169264</v>
      </c>
      <c r="E42" s="96">
        <v>95260.868620557332</v>
      </c>
      <c r="F42" s="96">
        <v>101007.35417605055</v>
      </c>
      <c r="G42" s="98">
        <v>81153.966</v>
      </c>
      <c r="H42" s="96">
        <v>84985.19200000001</v>
      </c>
      <c r="I42" s="96">
        <v>90458.170660114236</v>
      </c>
      <c r="J42" s="96">
        <v>96698.357889956664</v>
      </c>
      <c r="K42" s="96">
        <v>102855.8900723618</v>
      </c>
      <c r="L42" s="97">
        <v>108892.27993622405</v>
      </c>
      <c r="M42" s="98">
        <v>81153.966</v>
      </c>
      <c r="N42" s="96">
        <v>84985.19200000001</v>
      </c>
      <c r="O42" s="96">
        <v>90463.573923396703</v>
      </c>
      <c r="P42" s="96">
        <v>96890.352908247471</v>
      </c>
      <c r="Q42" s="96">
        <v>103188.62243412463</v>
      </c>
      <c r="R42" s="97">
        <v>109272.86677265579</v>
      </c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>
      <c r="A44" s="59"/>
      <c r="T44" s="44"/>
    </row>
    <row r="45" spans="1:29">
      <c r="T45" s="44"/>
    </row>
    <row r="46" spans="1:29"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</row>
  </sheetData>
  <mergeCells count="6">
    <mergeCell ref="X3:AC3"/>
    <mergeCell ref="A3:A4"/>
    <mergeCell ref="B3:F3"/>
    <mergeCell ref="G3:L3"/>
    <mergeCell ref="S3:W3"/>
    <mergeCell ref="M3:R3"/>
  </mergeCells>
  <pageMargins left="0" right="0" top="0" bottom="0" header="0" footer="0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AE34"/>
  <sheetViews>
    <sheetView showGridLines="0" zoomScale="90" zoomScaleNormal="90" workbookViewId="0">
      <selection activeCell="D19" sqref="D19"/>
    </sheetView>
  </sheetViews>
  <sheetFormatPr defaultRowHeight="12.75"/>
  <cols>
    <col min="1" max="1" width="31.5703125" style="157" customWidth="1"/>
    <col min="2" max="16" width="6.7109375" style="157" customWidth="1"/>
    <col min="17" max="21" width="7.7109375" style="157" customWidth="1"/>
    <col min="22" max="31" width="6.7109375" style="157" customWidth="1"/>
    <col min="32" max="16384" width="9.140625" style="157"/>
  </cols>
  <sheetData>
    <row r="1" spans="1:31">
      <c r="A1" s="156"/>
    </row>
    <row r="2" spans="1:31">
      <c r="A2" s="180" t="s">
        <v>123</v>
      </c>
    </row>
    <row r="3" spans="1:31">
      <c r="A3" s="158"/>
      <c r="B3" s="159">
        <v>2017</v>
      </c>
      <c r="C3" s="160">
        <v>2018</v>
      </c>
      <c r="D3" s="160">
        <v>2019</v>
      </c>
      <c r="E3" s="160">
        <v>2020</v>
      </c>
      <c r="F3" s="160">
        <v>2021</v>
      </c>
      <c r="G3" s="159">
        <v>2017</v>
      </c>
      <c r="H3" s="160">
        <v>2018</v>
      </c>
      <c r="I3" s="160">
        <v>2019</v>
      </c>
      <c r="J3" s="160">
        <v>2020</v>
      </c>
      <c r="K3" s="161">
        <v>2021</v>
      </c>
      <c r="L3" s="160">
        <v>2017</v>
      </c>
      <c r="M3" s="160">
        <v>2018</v>
      </c>
      <c r="N3" s="160">
        <v>2019</v>
      </c>
      <c r="O3" s="160">
        <v>2020</v>
      </c>
      <c r="P3" s="161">
        <v>2021</v>
      </c>
      <c r="Q3" s="160">
        <v>2017</v>
      </c>
      <c r="R3" s="160">
        <v>2018</v>
      </c>
      <c r="S3" s="160">
        <v>2019</v>
      </c>
      <c r="T3" s="160">
        <v>2020</v>
      </c>
      <c r="U3" s="161">
        <v>2021</v>
      </c>
      <c r="V3" s="160">
        <v>2017</v>
      </c>
      <c r="W3" s="160">
        <v>2018</v>
      </c>
      <c r="X3" s="160">
        <v>2019</v>
      </c>
      <c r="Y3" s="160">
        <v>2020</v>
      </c>
      <c r="Z3" s="161">
        <v>2021</v>
      </c>
      <c r="AA3" s="160">
        <v>2017</v>
      </c>
      <c r="AB3" s="160">
        <v>2018</v>
      </c>
      <c r="AC3" s="160">
        <v>2019</v>
      </c>
      <c r="AD3" s="160">
        <v>2020</v>
      </c>
      <c r="AE3" s="161">
        <v>2021</v>
      </c>
    </row>
    <row r="4" spans="1:31">
      <c r="A4" s="162"/>
      <c r="B4" s="190" t="s">
        <v>34</v>
      </c>
      <c r="C4" s="191"/>
      <c r="D4" s="191"/>
      <c r="E4" s="191"/>
      <c r="F4" s="192"/>
      <c r="G4" s="190" t="s">
        <v>35</v>
      </c>
      <c r="H4" s="191"/>
      <c r="I4" s="191"/>
      <c r="J4" s="191"/>
      <c r="K4" s="192"/>
      <c r="L4" s="191" t="s">
        <v>83</v>
      </c>
      <c r="M4" s="191"/>
      <c r="N4" s="191"/>
      <c r="O4" s="191"/>
      <c r="P4" s="192"/>
      <c r="Q4" s="190" t="s">
        <v>36</v>
      </c>
      <c r="R4" s="191"/>
      <c r="S4" s="191"/>
      <c r="T4" s="191"/>
      <c r="U4" s="192"/>
      <c r="V4" s="190" t="s">
        <v>84</v>
      </c>
      <c r="W4" s="191"/>
      <c r="X4" s="191"/>
      <c r="Y4" s="191"/>
      <c r="Z4" s="192"/>
      <c r="AA4" s="190" t="s">
        <v>85</v>
      </c>
      <c r="AB4" s="191"/>
      <c r="AC4" s="191"/>
      <c r="AD4" s="191"/>
      <c r="AE4" s="192"/>
    </row>
    <row r="5" spans="1:31" ht="18" customHeight="1">
      <c r="A5" s="163" t="s">
        <v>3</v>
      </c>
      <c r="B5" s="164">
        <v>0</v>
      </c>
      <c r="C5" s="165">
        <v>27.055344941958516</v>
      </c>
      <c r="D5" s="165">
        <v>24.335838291095147</v>
      </c>
      <c r="E5" s="165">
        <v>39.674241162855651</v>
      </c>
      <c r="F5" s="166">
        <v>38.264960017012463</v>
      </c>
      <c r="G5" s="164">
        <v>0</v>
      </c>
      <c r="H5" s="165">
        <v>26.880610244910862</v>
      </c>
      <c r="I5" s="165">
        <v>53.473890244904418</v>
      </c>
      <c r="J5" s="165">
        <v>65.820322500543966</v>
      </c>
      <c r="K5" s="167">
        <v>78.327378679787472</v>
      </c>
      <c r="L5" s="165">
        <v>0</v>
      </c>
      <c r="M5" s="165">
        <v>0</v>
      </c>
      <c r="N5" s="165">
        <v>0</v>
      </c>
      <c r="O5" s="165">
        <v>0</v>
      </c>
      <c r="P5" s="166">
        <v>0</v>
      </c>
      <c r="Q5" s="168">
        <v>0</v>
      </c>
      <c r="R5" s="168">
        <v>6.9970448131307021</v>
      </c>
      <c r="S5" s="168">
        <v>18.164271463999992</v>
      </c>
      <c r="T5" s="168">
        <v>10.907436336599996</v>
      </c>
      <c r="U5" s="169">
        <v>3.9246613031999948</v>
      </c>
      <c r="V5" s="168">
        <v>0</v>
      </c>
      <c r="W5" s="168">
        <v>0</v>
      </c>
      <c r="X5" s="168">
        <v>0</v>
      </c>
      <c r="Y5" s="168">
        <v>0</v>
      </c>
      <c r="Z5" s="169">
        <v>0</v>
      </c>
      <c r="AA5" s="170">
        <v>0</v>
      </c>
      <c r="AB5" s="170">
        <v>60.933000000000078</v>
      </c>
      <c r="AC5" s="170">
        <v>95.973999999999549</v>
      </c>
      <c r="AD5" s="170">
        <v>116.40199999999959</v>
      </c>
      <c r="AE5" s="170">
        <v>120.51699999999994</v>
      </c>
    </row>
    <row r="6" spans="1:31" ht="18" customHeight="1">
      <c r="A6" s="163" t="s">
        <v>6</v>
      </c>
      <c r="B6" s="164">
        <v>149.65858182447354</v>
      </c>
      <c r="C6" s="165">
        <v>174.61701639394246</v>
      </c>
      <c r="D6" s="165">
        <v>167.41015668569472</v>
      </c>
      <c r="E6" s="165">
        <v>158.70205608672765</v>
      </c>
      <c r="F6" s="167">
        <v>156.26390399174483</v>
      </c>
      <c r="G6" s="164">
        <v>0</v>
      </c>
      <c r="H6" s="165">
        <v>-7.9479127740377491</v>
      </c>
      <c r="I6" s="165">
        <v>-12.321626217280135</v>
      </c>
      <c r="J6" s="165">
        <v>-21.797373444316577</v>
      </c>
      <c r="K6" s="167">
        <v>-23.651526031489521</v>
      </c>
      <c r="L6" s="165">
        <v>0</v>
      </c>
      <c r="M6" s="165">
        <v>0</v>
      </c>
      <c r="N6" s="165">
        <v>0</v>
      </c>
      <c r="O6" s="165">
        <v>0</v>
      </c>
      <c r="P6" s="167">
        <v>0</v>
      </c>
      <c r="Q6" s="168">
        <v>-7.1005818244736583</v>
      </c>
      <c r="R6" s="168">
        <v>-9.8601036199047805</v>
      </c>
      <c r="S6" s="168">
        <v>-12.439530468414189</v>
      </c>
      <c r="T6" s="168">
        <v>-10.693682642411732</v>
      </c>
      <c r="U6" s="169">
        <v>-14.795377960255427</v>
      </c>
      <c r="V6" s="168">
        <v>0</v>
      </c>
      <c r="W6" s="168">
        <v>0</v>
      </c>
      <c r="X6" s="168">
        <v>0</v>
      </c>
      <c r="Y6" s="168">
        <v>0</v>
      </c>
      <c r="Z6" s="169">
        <v>0</v>
      </c>
      <c r="AA6" s="170">
        <v>142.55799999999988</v>
      </c>
      <c r="AB6" s="170">
        <v>156.80899999999994</v>
      </c>
      <c r="AC6" s="170">
        <v>142.64900000000037</v>
      </c>
      <c r="AD6" s="170">
        <v>126.21099999999934</v>
      </c>
      <c r="AE6" s="171">
        <v>117.81699999999988</v>
      </c>
    </row>
    <row r="7" spans="1:31" ht="18" customHeight="1">
      <c r="A7" s="163" t="s">
        <v>7</v>
      </c>
      <c r="B7" s="164">
        <v>0</v>
      </c>
      <c r="C7" s="165">
        <v>-6.6072752197445309E-3</v>
      </c>
      <c r="D7" s="165">
        <v>-5.1227628466374846E-2</v>
      </c>
      <c r="E7" s="165">
        <v>-8.363131697315436E-2</v>
      </c>
      <c r="F7" s="167">
        <v>-8.9585067258746834E-2</v>
      </c>
      <c r="G7" s="164">
        <v>0</v>
      </c>
      <c r="H7" s="165">
        <v>6.6072752197707928E-3</v>
      </c>
      <c r="I7" s="165">
        <v>1.3442276284663868</v>
      </c>
      <c r="J7" s="165">
        <v>1.0646313169731392</v>
      </c>
      <c r="K7" s="167">
        <v>0.86758506725874607</v>
      </c>
      <c r="L7" s="165">
        <v>0</v>
      </c>
      <c r="M7" s="165">
        <v>0</v>
      </c>
      <c r="N7" s="165">
        <v>-1.0900000000000001</v>
      </c>
      <c r="O7" s="165">
        <v>13.21</v>
      </c>
      <c r="P7" s="167">
        <v>4.08</v>
      </c>
      <c r="Q7" s="168">
        <v>0</v>
      </c>
      <c r="R7" s="168">
        <v>0</v>
      </c>
      <c r="S7" s="168">
        <v>0</v>
      </c>
      <c r="T7" s="168">
        <v>0</v>
      </c>
      <c r="U7" s="169">
        <v>0</v>
      </c>
      <c r="V7" s="168">
        <v>0</v>
      </c>
      <c r="W7" s="168">
        <v>0</v>
      </c>
      <c r="X7" s="168">
        <v>0</v>
      </c>
      <c r="Y7" s="168">
        <v>0</v>
      </c>
      <c r="Z7" s="169">
        <v>0</v>
      </c>
      <c r="AA7" s="170">
        <v>0</v>
      </c>
      <c r="AB7" s="170">
        <v>2.6262547692113002E-14</v>
      </c>
      <c r="AC7" s="170">
        <v>0.20300000000001187</v>
      </c>
      <c r="AD7" s="170">
        <v>14.190999999999983</v>
      </c>
      <c r="AE7" s="171">
        <v>4.8579999999999988</v>
      </c>
    </row>
    <row r="8" spans="1:31" ht="18" customHeight="1">
      <c r="A8" s="163" t="s">
        <v>9</v>
      </c>
      <c r="B8" s="164">
        <v>-1.0985560208683728E-12</v>
      </c>
      <c r="C8" s="165">
        <v>69.496072668823359</v>
      </c>
      <c r="D8" s="165">
        <v>73.414314167055394</v>
      </c>
      <c r="E8" s="165">
        <v>77.248759269155357</v>
      </c>
      <c r="F8" s="167">
        <v>81.097350961115225</v>
      </c>
      <c r="G8" s="164">
        <v>2.142353214311195E-12</v>
      </c>
      <c r="H8" s="165">
        <v>-5.2663469579742923</v>
      </c>
      <c r="I8" s="165">
        <v>11.490625429950565</v>
      </c>
      <c r="J8" s="165">
        <v>23.515180327851517</v>
      </c>
      <c r="K8" s="167">
        <v>31.616588635889133</v>
      </c>
      <c r="L8" s="165">
        <v>0</v>
      </c>
      <c r="M8" s="165">
        <v>13.020274289151079</v>
      </c>
      <c r="N8" s="165">
        <v>5.6980604029941171</v>
      </c>
      <c r="O8" s="165">
        <v>5.6980604029941171</v>
      </c>
      <c r="P8" s="167">
        <v>5.6980604029941171</v>
      </c>
      <c r="Q8" s="168">
        <v>0</v>
      </c>
      <c r="R8" s="168">
        <v>0</v>
      </c>
      <c r="S8" s="168">
        <v>0</v>
      </c>
      <c r="T8" s="168">
        <v>0</v>
      </c>
      <c r="U8" s="169">
        <v>0</v>
      </c>
      <c r="V8" s="168">
        <v>0</v>
      </c>
      <c r="W8" s="168">
        <v>0</v>
      </c>
      <c r="X8" s="168">
        <v>0</v>
      </c>
      <c r="Y8" s="168">
        <v>0</v>
      </c>
      <c r="Z8" s="169">
        <v>0</v>
      </c>
      <c r="AA8" s="170">
        <v>1.0437971934428224E-12</v>
      </c>
      <c r="AB8" s="170">
        <v>77.250000000000142</v>
      </c>
      <c r="AC8" s="170">
        <v>90.60300000000008</v>
      </c>
      <c r="AD8" s="170">
        <v>106.46200000000098</v>
      </c>
      <c r="AE8" s="171">
        <v>118.41199999999847</v>
      </c>
    </row>
    <row r="9" spans="1:31" ht="18" customHeight="1">
      <c r="A9" s="172" t="s">
        <v>10</v>
      </c>
      <c r="B9" s="164">
        <v>0</v>
      </c>
      <c r="C9" s="165">
        <v>0.18998399483047798</v>
      </c>
      <c r="D9" s="165">
        <v>0.54847286020925157</v>
      </c>
      <c r="E9" s="165">
        <v>5.3081396044712834</v>
      </c>
      <c r="F9" s="167">
        <v>5.5793003997051303</v>
      </c>
      <c r="G9" s="164">
        <v>0</v>
      </c>
      <c r="H9" s="165">
        <v>-4.3089839948305055</v>
      </c>
      <c r="I9" s="165">
        <v>-4.2344728602093191</v>
      </c>
      <c r="J9" s="165">
        <v>-3.5431396044712282</v>
      </c>
      <c r="K9" s="167">
        <v>-3.5293003997052135</v>
      </c>
      <c r="L9" s="165">
        <v>0</v>
      </c>
      <c r="M9" s="165">
        <v>0</v>
      </c>
      <c r="N9" s="165">
        <v>0</v>
      </c>
      <c r="O9" s="165">
        <v>0</v>
      </c>
      <c r="P9" s="167">
        <v>0</v>
      </c>
      <c r="Q9" s="168">
        <v>0</v>
      </c>
      <c r="R9" s="168">
        <v>0</v>
      </c>
      <c r="S9" s="168">
        <v>-3.65</v>
      </c>
      <c r="T9" s="168">
        <v>-3.65</v>
      </c>
      <c r="U9" s="169">
        <v>-3.65</v>
      </c>
      <c r="V9" s="168">
        <v>0</v>
      </c>
      <c r="W9" s="168">
        <v>0</v>
      </c>
      <c r="X9" s="168">
        <v>0</v>
      </c>
      <c r="Y9" s="168">
        <v>0</v>
      </c>
      <c r="Z9" s="169">
        <v>0</v>
      </c>
      <c r="AA9" s="170">
        <v>0</v>
      </c>
      <c r="AB9" s="170">
        <v>-4.1190000000000273</v>
      </c>
      <c r="AC9" s="170">
        <v>-7.3360000000000669</v>
      </c>
      <c r="AD9" s="170">
        <v>-1.8849999999999445</v>
      </c>
      <c r="AE9" s="171">
        <v>-1.6000000000000827</v>
      </c>
    </row>
    <row r="10" spans="1:31" ht="18" customHeight="1">
      <c r="A10" s="172" t="s">
        <v>11</v>
      </c>
      <c r="B10" s="164">
        <v>0</v>
      </c>
      <c r="C10" s="165">
        <v>-7.024741131601405</v>
      </c>
      <c r="D10" s="165">
        <v>-6.5077075754072533</v>
      </c>
      <c r="E10" s="165">
        <v>-6.7622445197587062</v>
      </c>
      <c r="F10" s="167">
        <v>-6.90616545051794</v>
      </c>
      <c r="G10" s="164">
        <v>0</v>
      </c>
      <c r="H10" s="165">
        <v>0.19174113160127196</v>
      </c>
      <c r="I10" s="165">
        <v>-9.0292424592867015E-2</v>
      </c>
      <c r="J10" s="165">
        <v>0.52124451975873598</v>
      </c>
      <c r="K10" s="167">
        <v>1.0671654505178592</v>
      </c>
      <c r="L10" s="165">
        <v>0</v>
      </c>
      <c r="M10" s="165">
        <v>0</v>
      </c>
      <c r="N10" s="165">
        <v>0</v>
      </c>
      <c r="O10" s="165">
        <v>0</v>
      </c>
      <c r="P10" s="167">
        <v>0</v>
      </c>
      <c r="Q10" s="168">
        <v>0</v>
      </c>
      <c r="R10" s="168">
        <v>0</v>
      </c>
      <c r="S10" s="168">
        <v>0</v>
      </c>
      <c r="T10" s="168">
        <v>0</v>
      </c>
      <c r="U10" s="169">
        <v>0</v>
      </c>
      <c r="V10" s="168">
        <v>0</v>
      </c>
      <c r="W10" s="168">
        <v>0</v>
      </c>
      <c r="X10" s="168">
        <v>0</v>
      </c>
      <c r="Y10" s="168">
        <v>0</v>
      </c>
      <c r="Z10" s="169">
        <v>0</v>
      </c>
      <c r="AA10" s="170">
        <v>0</v>
      </c>
      <c r="AB10" s="170">
        <v>-6.8330000000001325</v>
      </c>
      <c r="AC10" s="170">
        <v>-6.5980000000001198</v>
      </c>
      <c r="AD10" s="170">
        <v>-6.2409999999999703</v>
      </c>
      <c r="AE10" s="171">
        <v>-5.8390000000000812</v>
      </c>
    </row>
    <row r="11" spans="1:31" ht="18" customHeight="1">
      <c r="A11" s="173" t="s">
        <v>15</v>
      </c>
      <c r="B11" s="164">
        <v>0</v>
      </c>
      <c r="C11" s="165">
        <v>3.0975688708281224</v>
      </c>
      <c r="D11" s="165">
        <v>2.8451960447264617</v>
      </c>
      <c r="E11" s="165">
        <v>7.7804845789637493</v>
      </c>
      <c r="F11" s="167">
        <v>8.1329420750685664</v>
      </c>
      <c r="G11" s="164">
        <v>0</v>
      </c>
      <c r="H11" s="165">
        <v>-3.097568870828014</v>
      </c>
      <c r="I11" s="165">
        <v>-2.8451960447264044</v>
      </c>
      <c r="J11" s="165">
        <v>-2.7804845789636756</v>
      </c>
      <c r="K11" s="167">
        <v>-3.1329420750685659</v>
      </c>
      <c r="L11" s="165">
        <v>0</v>
      </c>
      <c r="M11" s="165">
        <v>0</v>
      </c>
      <c r="N11" s="165">
        <v>0</v>
      </c>
      <c r="O11" s="165">
        <v>0</v>
      </c>
      <c r="P11" s="167">
        <v>0</v>
      </c>
      <c r="Q11" s="168">
        <v>0</v>
      </c>
      <c r="R11" s="168">
        <v>0</v>
      </c>
      <c r="S11" s="168">
        <v>0</v>
      </c>
      <c r="T11" s="168">
        <v>0</v>
      </c>
      <c r="U11" s="169">
        <v>0</v>
      </c>
      <c r="V11" s="168">
        <v>0</v>
      </c>
      <c r="W11" s="168">
        <v>0</v>
      </c>
      <c r="X11" s="168">
        <v>0</v>
      </c>
      <c r="Y11" s="168">
        <v>0</v>
      </c>
      <c r="Z11" s="169">
        <v>0</v>
      </c>
      <c r="AA11" s="170">
        <v>0</v>
      </c>
      <c r="AB11" s="170">
        <v>1.0822986951097846E-13</v>
      </c>
      <c r="AC11" s="170">
        <v>5.7298166211694479E-14</v>
      </c>
      <c r="AD11" s="170">
        <v>5.0000000000000737</v>
      </c>
      <c r="AE11" s="171">
        <v>5.0000000000000009</v>
      </c>
    </row>
    <row r="12" spans="1:31" ht="18" customHeight="1">
      <c r="A12" s="163" t="s">
        <v>20</v>
      </c>
      <c r="B12" s="164">
        <v>-8.7521328099999192</v>
      </c>
      <c r="C12" s="165">
        <v>-1.8308277823549943</v>
      </c>
      <c r="D12" s="165">
        <v>1.4691084161302843</v>
      </c>
      <c r="E12" s="165">
        <v>1.9252906882527923</v>
      </c>
      <c r="F12" s="167">
        <v>4.4387910974437821</v>
      </c>
      <c r="G12" s="164">
        <v>0</v>
      </c>
      <c r="H12" s="165">
        <v>-0.29717221764503038</v>
      </c>
      <c r="I12" s="165">
        <v>0.17599158386967093</v>
      </c>
      <c r="J12" s="165">
        <v>0.60700931174724559</v>
      </c>
      <c r="K12" s="167">
        <v>0.7216089025562249</v>
      </c>
      <c r="L12" s="165">
        <v>0</v>
      </c>
      <c r="M12" s="165">
        <v>0</v>
      </c>
      <c r="N12" s="165">
        <v>0</v>
      </c>
      <c r="O12" s="165">
        <v>0</v>
      </c>
      <c r="P12" s="167">
        <v>0</v>
      </c>
      <c r="Q12" s="168">
        <v>0</v>
      </c>
      <c r="R12" s="168">
        <v>0</v>
      </c>
      <c r="S12" s="168">
        <v>9.6829000000000018</v>
      </c>
      <c r="T12" s="168">
        <v>21.205700000000004</v>
      </c>
      <c r="U12" s="169">
        <v>27.521599999999999</v>
      </c>
      <c r="V12" s="168">
        <v>0</v>
      </c>
      <c r="W12" s="168">
        <v>0</v>
      </c>
      <c r="X12" s="168">
        <v>0</v>
      </c>
      <c r="Y12" s="168">
        <v>0</v>
      </c>
      <c r="Z12" s="169">
        <v>0</v>
      </c>
      <c r="AA12" s="170">
        <v>-8.7521328099999192</v>
      </c>
      <c r="AB12" s="170">
        <v>-2.1280000000000245</v>
      </c>
      <c r="AC12" s="170">
        <v>11.327999999999957</v>
      </c>
      <c r="AD12" s="170">
        <v>23.738000000000042</v>
      </c>
      <c r="AE12" s="171">
        <v>32.682000000000009</v>
      </c>
    </row>
    <row r="13" spans="1:31" ht="18" customHeight="1">
      <c r="A13" s="174" t="s">
        <v>37</v>
      </c>
      <c r="B13" s="175">
        <v>140.90644901447251</v>
      </c>
      <c r="C13" s="176">
        <v>269.52098294198004</v>
      </c>
      <c r="D13" s="176">
        <v>267.12666279171839</v>
      </c>
      <c r="E13" s="176">
        <v>282.7748554944896</v>
      </c>
      <c r="F13" s="177">
        <v>285.55472139976263</v>
      </c>
      <c r="G13" s="175">
        <v>2.142353214311195E-12</v>
      </c>
      <c r="H13" s="176">
        <v>9.0668015756430549</v>
      </c>
      <c r="I13" s="176">
        <v>49.928635809701589</v>
      </c>
      <c r="J13" s="176">
        <v>65.666630408328075</v>
      </c>
      <c r="K13" s="177">
        <v>84.352334854296842</v>
      </c>
      <c r="L13" s="176">
        <v>0</v>
      </c>
      <c r="M13" s="176">
        <v>13.020274289151079</v>
      </c>
      <c r="N13" s="176">
        <v>4.6080604029941172</v>
      </c>
      <c r="O13" s="176">
        <v>18.908060402994117</v>
      </c>
      <c r="P13" s="177">
        <v>9.778060402994118</v>
      </c>
      <c r="Q13" s="176">
        <v>-7.1005818244736583</v>
      </c>
      <c r="R13" s="176">
        <v>-2.8630588067740783</v>
      </c>
      <c r="S13" s="176">
        <v>11.757640995585804</v>
      </c>
      <c r="T13" s="176">
        <v>17.769453694188268</v>
      </c>
      <c r="U13" s="177">
        <v>13.000883342944567</v>
      </c>
      <c r="V13" s="176">
        <v>0</v>
      </c>
      <c r="W13" s="176">
        <v>0</v>
      </c>
      <c r="X13" s="176">
        <v>0</v>
      </c>
      <c r="Y13" s="176">
        <v>0</v>
      </c>
      <c r="Z13" s="177">
        <v>0</v>
      </c>
      <c r="AA13" s="176">
        <v>133.80586719000101</v>
      </c>
      <c r="AB13" s="176">
        <v>288.74500000000012</v>
      </c>
      <c r="AC13" s="176">
        <v>333.42099999999994</v>
      </c>
      <c r="AD13" s="176">
        <v>385.11899999999997</v>
      </c>
      <c r="AE13" s="177">
        <v>392.68599999999827</v>
      </c>
    </row>
    <row r="14" spans="1:31" ht="18" customHeight="1">
      <c r="A14" s="163" t="s">
        <v>32</v>
      </c>
      <c r="B14" s="164">
        <v>0</v>
      </c>
      <c r="C14" s="165">
        <v>15.45583561385965</v>
      </c>
      <c r="D14" s="165">
        <v>14.056962088178128</v>
      </c>
      <c r="E14" s="165">
        <v>12.755439187214453</v>
      </c>
      <c r="F14" s="167">
        <v>11.721557041611058</v>
      </c>
      <c r="G14" s="164">
        <v>0</v>
      </c>
      <c r="H14" s="165">
        <v>50.337164386140849</v>
      </c>
      <c r="I14" s="165">
        <v>107.26684198932057</v>
      </c>
      <c r="J14" s="165">
        <v>169.55477696558566</v>
      </c>
      <c r="K14" s="167">
        <v>188.19231734218852</v>
      </c>
      <c r="L14" s="165">
        <v>0</v>
      </c>
      <c r="M14" s="165">
        <v>187.21899999999999</v>
      </c>
      <c r="N14" s="165">
        <v>0</v>
      </c>
      <c r="O14" s="165">
        <v>0</v>
      </c>
      <c r="P14" s="167">
        <v>0</v>
      </c>
      <c r="Q14" s="168">
        <v>0</v>
      </c>
      <c r="R14" s="168">
        <v>0</v>
      </c>
      <c r="S14" s="168">
        <v>7.7341959225000032</v>
      </c>
      <c r="T14" s="168">
        <v>4.6417838472000073</v>
      </c>
      <c r="U14" s="169">
        <v>6.9301256161999918</v>
      </c>
      <c r="V14" s="168">
        <v>0</v>
      </c>
      <c r="W14" s="168">
        <v>0</v>
      </c>
      <c r="X14" s="168">
        <v>0</v>
      </c>
      <c r="Y14" s="168">
        <v>0</v>
      </c>
      <c r="Z14" s="169">
        <v>0</v>
      </c>
      <c r="AA14" s="170">
        <v>0</v>
      </c>
      <c r="AB14" s="170">
        <v>253.01200000000048</v>
      </c>
      <c r="AC14" s="170">
        <v>129.05799999999871</v>
      </c>
      <c r="AD14" s="170">
        <v>186.95200000000011</v>
      </c>
      <c r="AE14" s="171">
        <v>206.8439999999996</v>
      </c>
    </row>
    <row r="15" spans="1:31" ht="18" customHeight="1">
      <c r="A15" s="163" t="s">
        <v>33</v>
      </c>
      <c r="B15" s="164">
        <v>0</v>
      </c>
      <c r="C15" s="165">
        <v>-32.319680044223112</v>
      </c>
      <c r="D15" s="165">
        <v>-34.035571954930866</v>
      </c>
      <c r="E15" s="165">
        <v>-35.972580338153406</v>
      </c>
      <c r="F15" s="167">
        <v>-38.436504301299699</v>
      </c>
      <c r="G15" s="164">
        <v>0</v>
      </c>
      <c r="H15" s="165">
        <v>23.460396369488901</v>
      </c>
      <c r="I15" s="165">
        <v>50.445574231681505</v>
      </c>
      <c r="J15" s="165">
        <v>80.370619817523291</v>
      </c>
      <c r="K15" s="167">
        <v>89.822648604330737</v>
      </c>
      <c r="L15" s="165">
        <v>0</v>
      </c>
      <c r="M15" s="165">
        <v>0</v>
      </c>
      <c r="N15" s="165">
        <v>0</v>
      </c>
      <c r="O15" s="165">
        <v>0</v>
      </c>
      <c r="P15" s="167">
        <v>0</v>
      </c>
      <c r="Q15" s="168">
        <v>0</v>
      </c>
      <c r="R15" s="168">
        <v>27.331283674734454</v>
      </c>
      <c r="S15" s="168">
        <v>14.43799772324998</v>
      </c>
      <c r="T15" s="168">
        <v>8.6699605206300046</v>
      </c>
      <c r="U15" s="169">
        <v>2.891855696970044</v>
      </c>
      <c r="V15" s="168">
        <v>0</v>
      </c>
      <c r="W15" s="168">
        <v>0</v>
      </c>
      <c r="X15" s="168">
        <v>0</v>
      </c>
      <c r="Y15" s="168">
        <v>0</v>
      </c>
      <c r="Z15" s="169">
        <v>0</v>
      </c>
      <c r="AA15" s="170">
        <v>0</v>
      </c>
      <c r="AB15" s="170">
        <v>18.472000000000243</v>
      </c>
      <c r="AC15" s="170">
        <v>30.848000000000617</v>
      </c>
      <c r="AD15" s="170">
        <v>53.067999999999884</v>
      </c>
      <c r="AE15" s="171">
        <v>54.278000000001086</v>
      </c>
    </row>
    <row r="16" spans="1:31" ht="18" customHeight="1">
      <c r="A16" s="174" t="s">
        <v>82</v>
      </c>
      <c r="B16" s="175">
        <v>0</v>
      </c>
      <c r="C16" s="176">
        <v>-16.863844430363464</v>
      </c>
      <c r="D16" s="176">
        <v>-19.978609866752738</v>
      </c>
      <c r="E16" s="176">
        <v>-23.217141150938954</v>
      </c>
      <c r="F16" s="177">
        <v>-26.714947259688643</v>
      </c>
      <c r="G16" s="175">
        <v>0</v>
      </c>
      <c r="H16" s="176">
        <v>73.797560755629746</v>
      </c>
      <c r="I16" s="176">
        <v>157.71241622100206</v>
      </c>
      <c r="J16" s="176">
        <v>249.92539678310897</v>
      </c>
      <c r="K16" s="177">
        <v>278.01496594651928</v>
      </c>
      <c r="L16" s="176">
        <v>0</v>
      </c>
      <c r="M16" s="176">
        <v>187.21899999999999</v>
      </c>
      <c r="N16" s="176">
        <v>0</v>
      </c>
      <c r="O16" s="176">
        <v>0</v>
      </c>
      <c r="P16" s="177">
        <v>0</v>
      </c>
      <c r="Q16" s="176">
        <v>0</v>
      </c>
      <c r="R16" s="176">
        <v>27.331283674734454</v>
      </c>
      <c r="S16" s="176">
        <v>22.172193645749985</v>
      </c>
      <c r="T16" s="176">
        <v>13.311744367830013</v>
      </c>
      <c r="U16" s="177">
        <v>9.8219813131700349</v>
      </c>
      <c r="V16" s="176">
        <v>0</v>
      </c>
      <c r="W16" s="176">
        <v>0</v>
      </c>
      <c r="X16" s="176">
        <v>0</v>
      </c>
      <c r="Y16" s="176">
        <v>0</v>
      </c>
      <c r="Z16" s="177">
        <v>0</v>
      </c>
      <c r="AA16" s="176">
        <v>0</v>
      </c>
      <c r="AB16" s="176">
        <v>271.48400000000072</v>
      </c>
      <c r="AC16" s="176">
        <v>159.90599999999932</v>
      </c>
      <c r="AD16" s="176">
        <v>240.01999999999998</v>
      </c>
      <c r="AE16" s="177">
        <v>261.1220000000007</v>
      </c>
    </row>
    <row r="17" spans="1:31" ht="18" customHeight="1">
      <c r="A17" s="178" t="s">
        <v>21</v>
      </c>
      <c r="B17" s="175">
        <v>140.90644901447251</v>
      </c>
      <c r="C17" s="176">
        <v>252.65713851161658</v>
      </c>
      <c r="D17" s="176">
        <v>247.14805292496564</v>
      </c>
      <c r="E17" s="176">
        <v>259.55771434355063</v>
      </c>
      <c r="F17" s="177">
        <v>258.83977414007398</v>
      </c>
      <c r="G17" s="175">
        <v>2.142353214311195E-12</v>
      </c>
      <c r="H17" s="176">
        <v>82.864362331272801</v>
      </c>
      <c r="I17" s="176">
        <v>207.64105203070363</v>
      </c>
      <c r="J17" s="176">
        <v>315.59202719143707</v>
      </c>
      <c r="K17" s="177">
        <v>362.36730080081611</v>
      </c>
      <c r="L17" s="176">
        <v>0</v>
      </c>
      <c r="M17" s="176">
        <v>200.23927428915107</v>
      </c>
      <c r="N17" s="176">
        <v>4.6080604029941172</v>
      </c>
      <c r="O17" s="176">
        <v>18.908060402994117</v>
      </c>
      <c r="P17" s="177">
        <v>9.778060402994118</v>
      </c>
      <c r="Q17" s="176">
        <v>-7.1005818244736583</v>
      </c>
      <c r="R17" s="176">
        <v>24.468224867960377</v>
      </c>
      <c r="S17" s="176">
        <v>33.929834641335788</v>
      </c>
      <c r="T17" s="176">
        <v>31.081198062018281</v>
      </c>
      <c r="U17" s="177">
        <v>22.822864656114604</v>
      </c>
      <c r="V17" s="176">
        <v>0</v>
      </c>
      <c r="W17" s="176">
        <v>0</v>
      </c>
      <c r="X17" s="176">
        <v>0</v>
      </c>
      <c r="Y17" s="176">
        <v>0</v>
      </c>
      <c r="Z17" s="177">
        <v>0</v>
      </c>
      <c r="AA17" s="176">
        <v>133.80586719000101</v>
      </c>
      <c r="AB17" s="176">
        <v>560.22900000000084</v>
      </c>
      <c r="AC17" s="176">
        <v>493.32699999999926</v>
      </c>
      <c r="AD17" s="176">
        <v>625.1389999999999</v>
      </c>
      <c r="AE17" s="177">
        <v>653.80799999999897</v>
      </c>
    </row>
    <row r="18" spans="1:31" ht="18" customHeight="1">
      <c r="A18" s="157" t="s">
        <v>86</v>
      </c>
    </row>
    <row r="19" spans="1:31" ht="18" customHeight="1"/>
    <row r="33" spans="1:1">
      <c r="A33" s="179"/>
    </row>
    <row r="34" spans="1:1">
      <c r="A34" s="179"/>
    </row>
  </sheetData>
  <mergeCells count="6">
    <mergeCell ref="AA4:AE4"/>
    <mergeCell ref="B4:F4"/>
    <mergeCell ref="G4:K4"/>
    <mergeCell ref="L4:P4"/>
    <mergeCell ref="Q4:U4"/>
    <mergeCell ref="V4:Z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2:F10"/>
  <sheetViews>
    <sheetView showGridLines="0" workbookViewId="0">
      <selection sqref="A1:A1048576"/>
    </sheetView>
  </sheetViews>
  <sheetFormatPr defaultRowHeight="15"/>
  <cols>
    <col min="1" max="1" width="57" customWidth="1"/>
    <col min="2" max="2" width="6.7109375" customWidth="1"/>
  </cols>
  <sheetData>
    <row r="2" spans="1:6" ht="16.5">
      <c r="A2" s="2" t="s">
        <v>89</v>
      </c>
      <c r="B2" s="7"/>
      <c r="C2" s="7"/>
      <c r="D2" s="7"/>
      <c r="E2" s="7"/>
      <c r="F2" s="7"/>
    </row>
    <row r="3" spans="1:6">
      <c r="A3" s="8"/>
      <c r="B3" s="18">
        <v>2017</v>
      </c>
      <c r="C3" s="18">
        <v>2018</v>
      </c>
      <c r="D3" s="18">
        <v>2019</v>
      </c>
      <c r="E3" s="18">
        <v>2020</v>
      </c>
      <c r="F3" s="18">
        <v>2021</v>
      </c>
    </row>
    <row r="4" spans="1:6">
      <c r="A4" s="9" t="s">
        <v>38</v>
      </c>
      <c r="B4" s="14">
        <v>0</v>
      </c>
      <c r="C4" s="14">
        <v>100.66927859112407</v>
      </c>
      <c r="D4" s="14">
        <v>210.83868062486022</v>
      </c>
      <c r="E4" s="14">
        <v>315.15130434707737</v>
      </c>
      <c r="F4" s="14">
        <v>355.68001541918738</v>
      </c>
    </row>
    <row r="5" spans="1:6">
      <c r="A5" s="21" t="s">
        <v>39</v>
      </c>
      <c r="B5" s="14">
        <v>0</v>
      </c>
      <c r="C5" s="14">
        <v>-7.9782845904212545</v>
      </c>
      <c r="D5" s="14">
        <v>-11.388692239782134</v>
      </c>
      <c r="E5" s="14">
        <v>-19.444552631393954</v>
      </c>
      <c r="F5" s="14">
        <v>-20.527298226185223</v>
      </c>
    </row>
    <row r="6" spans="1:6">
      <c r="A6" s="21" t="s">
        <v>40</v>
      </c>
      <c r="B6" s="14">
        <v>2.142353214311195E-12</v>
      </c>
      <c r="C6" s="14">
        <v>-5.2663469579742923</v>
      </c>
      <c r="D6" s="14">
        <v>11.490625429950565</v>
      </c>
      <c r="E6" s="14">
        <v>23.515180327851517</v>
      </c>
      <c r="F6" s="14">
        <v>31.616588635889133</v>
      </c>
    </row>
    <row r="7" spans="1:6">
      <c r="A7" s="21" t="s">
        <v>41</v>
      </c>
      <c r="B7" s="14">
        <v>0</v>
      </c>
      <c r="C7" s="14">
        <v>-4.5007251264317771</v>
      </c>
      <c r="D7" s="14">
        <v>-4.1441804356164527</v>
      </c>
      <c r="E7" s="14">
        <v>-4.0643841242299645</v>
      </c>
      <c r="F7" s="14">
        <v>-4.5964658502230735</v>
      </c>
    </row>
    <row r="8" spans="1:6">
      <c r="A8" s="21" t="s">
        <v>42</v>
      </c>
      <c r="B8" s="14">
        <v>0</v>
      </c>
      <c r="C8" s="14">
        <v>-0.117405530412082</v>
      </c>
      <c r="D8" s="14">
        <v>-0.1248247303868435</v>
      </c>
      <c r="E8" s="14">
        <v>-0.16245509927908153</v>
      </c>
      <c r="F8" s="14">
        <v>-0.18478834761467575</v>
      </c>
    </row>
    <row r="9" spans="1:6">
      <c r="A9" s="21" t="s">
        <v>43</v>
      </c>
      <c r="B9" s="14">
        <v>0</v>
      </c>
      <c r="C9" s="14">
        <v>5.7845945388143923E-2</v>
      </c>
      <c r="D9" s="14">
        <v>0.9694433816783028</v>
      </c>
      <c r="E9" s="14">
        <v>0.59693437141114247</v>
      </c>
      <c r="F9" s="14">
        <v>0.37924916976254403</v>
      </c>
    </row>
    <row r="10" spans="1:6">
      <c r="A10" s="22" t="s">
        <v>44</v>
      </c>
      <c r="B10" s="20">
        <f>SUM(B4:B9)</f>
        <v>2.142353214311195E-12</v>
      </c>
      <c r="C10" s="20">
        <f t="shared" ref="C10:F10" si="0">SUM(C4:C9)</f>
        <v>82.864362331272801</v>
      </c>
      <c r="D10" s="20">
        <f t="shared" si="0"/>
        <v>207.64105203070366</v>
      </c>
      <c r="E10" s="20">
        <f t="shared" si="0"/>
        <v>315.59202719143701</v>
      </c>
      <c r="F10" s="20">
        <f t="shared" si="0"/>
        <v>362.36730080081605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F10"/>
  <sheetViews>
    <sheetView showGridLines="0" workbookViewId="0"/>
  </sheetViews>
  <sheetFormatPr defaultRowHeight="15"/>
  <cols>
    <col min="1" max="1" width="70.28515625" bestFit="1" customWidth="1"/>
    <col min="2" max="2" width="4.28515625" bestFit="1" customWidth="1"/>
  </cols>
  <sheetData>
    <row r="2" spans="1:6" ht="16.5">
      <c r="A2" s="2" t="s">
        <v>88</v>
      </c>
      <c r="B2" s="7"/>
      <c r="C2" s="7"/>
      <c r="D2" s="7"/>
      <c r="E2" s="7"/>
      <c r="F2" s="7"/>
    </row>
    <row r="3" spans="1:6">
      <c r="A3" s="11"/>
      <c r="B3" s="18">
        <v>2017</v>
      </c>
      <c r="C3" s="18">
        <v>2018</v>
      </c>
      <c r="D3" s="18">
        <v>2019</v>
      </c>
      <c r="E3" s="18">
        <v>2020</v>
      </c>
      <c r="F3" s="18">
        <v>2021</v>
      </c>
    </row>
    <row r="4" spans="1:6">
      <c r="A4" s="12" t="s">
        <v>38</v>
      </c>
      <c r="B4" s="13">
        <v>0</v>
      </c>
      <c r="C4" s="13">
        <v>10.196392921011586</v>
      </c>
      <c r="D4" s="13">
        <v>4.554854265388677</v>
      </c>
      <c r="E4" s="13">
        <v>16.807514948492269</v>
      </c>
      <c r="F4" s="13">
        <v>11.937341964443185</v>
      </c>
    </row>
    <row r="5" spans="1:6">
      <c r="A5" s="12" t="s">
        <v>39</v>
      </c>
      <c r="B5" s="14">
        <v>140.90634413447358</v>
      </c>
      <c r="C5" s="14">
        <v>166.4663882103259</v>
      </c>
      <c r="D5" s="14">
        <v>162.70295887647478</v>
      </c>
      <c r="E5" s="14">
        <v>153.91545075209399</v>
      </c>
      <c r="F5" s="14">
        <v>153.67317630452581</v>
      </c>
    </row>
    <row r="6" spans="1:6">
      <c r="A6" s="15" t="s">
        <v>45</v>
      </c>
      <c r="B6" s="13">
        <v>-1.0985560208683728E-12</v>
      </c>
      <c r="C6" s="13">
        <v>69.496072668823359</v>
      </c>
      <c r="D6" s="13">
        <v>73.414314167055394</v>
      </c>
      <c r="E6" s="13">
        <v>77.248759269155357</v>
      </c>
      <c r="F6" s="13">
        <v>81.097350961115225</v>
      </c>
    </row>
    <row r="7" spans="1:6">
      <c r="A7" s="12" t="s">
        <v>41</v>
      </c>
      <c r="B7" s="14">
        <v>0</v>
      </c>
      <c r="C7" s="14">
        <v>7.2147251264318832</v>
      </c>
      <c r="D7" s="14">
        <v>7.056180435616505</v>
      </c>
      <c r="E7" s="14">
        <v>12.070384124229989</v>
      </c>
      <c r="F7" s="14">
        <v>12.485465850223072</v>
      </c>
    </row>
    <row r="8" spans="1:6">
      <c r="A8" s="12" t="s">
        <v>42</v>
      </c>
      <c r="B8" s="14">
        <v>0</v>
      </c>
      <c r="C8" s="14">
        <v>-0.43159446958791936</v>
      </c>
      <c r="D8" s="14">
        <v>-0.43517526961315689</v>
      </c>
      <c r="E8" s="14">
        <v>-0.40954490072091748</v>
      </c>
      <c r="F8" s="14">
        <v>-0.39821165238532519</v>
      </c>
    </row>
    <row r="9" spans="1:6">
      <c r="A9" s="10" t="s">
        <v>43</v>
      </c>
      <c r="B9" s="13">
        <v>1.0488000004966206E-4</v>
      </c>
      <c r="C9" s="13">
        <v>-0.28484594538815294</v>
      </c>
      <c r="D9" s="13">
        <v>-0.14467954995651783</v>
      </c>
      <c r="E9" s="13">
        <v>-7.4449849700010007E-2</v>
      </c>
      <c r="F9" s="13">
        <v>4.4750712152112952E-2</v>
      </c>
    </row>
    <row r="10" spans="1:6">
      <c r="A10" s="16" t="s">
        <v>46</v>
      </c>
      <c r="B10" s="17">
        <f>SUM(B4:B9)</f>
        <v>140.90644901447251</v>
      </c>
      <c r="C10" s="17">
        <f t="shared" ref="C10:F10" si="0">SUM(C4:C9)</f>
        <v>252.65713851161667</v>
      </c>
      <c r="D10" s="17">
        <f t="shared" si="0"/>
        <v>247.14845292496568</v>
      </c>
      <c r="E10" s="17">
        <f t="shared" si="0"/>
        <v>259.5581143435507</v>
      </c>
      <c r="F10" s="17">
        <f t="shared" si="0"/>
        <v>258.83987414007407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2:E45"/>
  <sheetViews>
    <sheetView showGridLines="0" zoomScaleNormal="100" workbookViewId="0">
      <selection activeCell="A2" sqref="A2"/>
    </sheetView>
  </sheetViews>
  <sheetFormatPr defaultRowHeight="15"/>
  <cols>
    <col min="3" max="3" width="13.7109375" customWidth="1"/>
    <col min="4" max="4" width="12.7109375" customWidth="1"/>
  </cols>
  <sheetData>
    <row r="2" spans="1:5" ht="16.5">
      <c r="A2" s="2" t="s">
        <v>107</v>
      </c>
      <c r="B2" s="7"/>
      <c r="C2" s="7"/>
      <c r="D2" s="7"/>
    </row>
    <row r="3" spans="1:5">
      <c r="B3" s="113" t="s">
        <v>126</v>
      </c>
      <c r="C3" s="5" t="s">
        <v>81</v>
      </c>
      <c r="D3" s="5" t="s">
        <v>80</v>
      </c>
      <c r="E3" s="113" t="s">
        <v>115</v>
      </c>
    </row>
    <row r="4" spans="1:5">
      <c r="A4" s="3" t="s">
        <v>47</v>
      </c>
      <c r="B4" s="121">
        <v>0.14682864908100199</v>
      </c>
      <c r="C4" s="121">
        <v>0.13921161304743135</v>
      </c>
      <c r="D4" s="121">
        <v>0.15196171825886551</v>
      </c>
    </row>
    <row r="5" spans="1:5">
      <c r="A5" s="3" t="s">
        <v>48</v>
      </c>
      <c r="B5" s="121">
        <v>0.14399097460455795</v>
      </c>
      <c r="C5" s="121">
        <v>0.13789614489368066</v>
      </c>
      <c r="D5" s="121">
        <v>0.15064625010511482</v>
      </c>
    </row>
    <row r="6" spans="1:5">
      <c r="A6" s="3" t="s">
        <v>49</v>
      </c>
      <c r="B6" s="121">
        <v>0.14648425592433503</v>
      </c>
      <c r="C6" s="121">
        <v>0.13658067673992993</v>
      </c>
      <c r="D6" s="121">
        <v>0.14933078195136409</v>
      </c>
    </row>
    <row r="7" spans="1:5">
      <c r="A7" s="3" t="s">
        <v>50</v>
      </c>
      <c r="B7" s="121">
        <v>0.14672595023399207</v>
      </c>
      <c r="C7" s="121">
        <v>0.13526520858617924</v>
      </c>
      <c r="D7" s="121">
        <v>0.1480153137976134</v>
      </c>
    </row>
    <row r="8" spans="1:5">
      <c r="A8" s="3" t="s">
        <v>51</v>
      </c>
      <c r="B8" s="121">
        <v>0.134502155711136</v>
      </c>
      <c r="C8" s="121">
        <v>0.13394974043242852</v>
      </c>
      <c r="D8" s="121">
        <v>0.14669984564386268</v>
      </c>
    </row>
    <row r="9" spans="1:5">
      <c r="A9" s="3" t="s">
        <v>52</v>
      </c>
      <c r="B9" s="121">
        <v>0.1325389182860312</v>
      </c>
      <c r="C9" s="121">
        <v>0.13263427227867783</v>
      </c>
      <c r="D9" s="121">
        <v>0.14538437749011199</v>
      </c>
    </row>
    <row r="10" spans="1:5">
      <c r="A10" s="3" t="s">
        <v>53</v>
      </c>
      <c r="B10" s="121">
        <v>0.13489737419383152</v>
      </c>
      <c r="C10" s="121">
        <v>0.13131880412492711</v>
      </c>
      <c r="D10" s="121">
        <v>0.14406890933636127</v>
      </c>
    </row>
    <row r="11" spans="1:5">
      <c r="A11" s="3" t="s">
        <v>54</v>
      </c>
      <c r="B11" s="121">
        <v>0.13845853435525049</v>
      </c>
      <c r="C11" s="121">
        <v>0.13000333597117641</v>
      </c>
      <c r="D11" s="121">
        <v>0.14275344118261057</v>
      </c>
    </row>
    <row r="12" spans="1:5">
      <c r="A12" s="3" t="s">
        <v>55</v>
      </c>
      <c r="B12" s="121">
        <v>0.13331167153665507</v>
      </c>
      <c r="C12" s="121">
        <v>0.12868786781742569</v>
      </c>
      <c r="D12" s="121">
        <v>0.14143797302885985</v>
      </c>
    </row>
    <row r="13" spans="1:5">
      <c r="A13" s="3" t="s">
        <v>56</v>
      </c>
      <c r="B13" s="121">
        <v>0.13508104041276589</v>
      </c>
      <c r="C13" s="121">
        <v>0.127372399663675</v>
      </c>
      <c r="D13" s="121">
        <v>0.14012250487510916</v>
      </c>
    </row>
    <row r="14" spans="1:5">
      <c r="A14" s="3" t="s">
        <v>57</v>
      </c>
      <c r="B14" s="121">
        <v>0.13491725296750748</v>
      </c>
      <c r="C14" s="121">
        <v>0.12605693150992428</v>
      </c>
      <c r="D14" s="121">
        <v>0.13880703672135844</v>
      </c>
    </row>
    <row r="15" spans="1:5">
      <c r="A15" s="3" t="s">
        <v>58</v>
      </c>
      <c r="B15" s="121">
        <v>0.13038257442437812</v>
      </c>
      <c r="C15" s="121">
        <v>0.12474146335617357</v>
      </c>
      <c r="D15" s="121">
        <v>0.13749156856760775</v>
      </c>
    </row>
    <row r="16" spans="1:5">
      <c r="A16" s="3" t="s">
        <v>59</v>
      </c>
      <c r="B16" s="121">
        <v>0.13234920741895598</v>
      </c>
      <c r="C16" s="121">
        <v>0.12342599520242285</v>
      </c>
      <c r="D16" s="121">
        <v>0.13617610041385703</v>
      </c>
    </row>
    <row r="17" spans="1:4">
      <c r="A17" s="3" t="s">
        <v>60</v>
      </c>
      <c r="B17" s="121">
        <v>0.12640896325684367</v>
      </c>
      <c r="C17" s="121">
        <v>0.12211052704867215</v>
      </c>
      <c r="D17" s="121">
        <v>0.13486063226010631</v>
      </c>
    </row>
    <row r="18" spans="1:4">
      <c r="A18" s="3" t="s">
        <v>61</v>
      </c>
      <c r="B18" s="121">
        <v>0.12887279744228791</v>
      </c>
      <c r="C18" s="121">
        <v>0.12079505889492143</v>
      </c>
      <c r="D18" s="121">
        <v>0.13354516410635561</v>
      </c>
    </row>
    <row r="19" spans="1:4">
      <c r="A19" s="3" t="s">
        <v>62</v>
      </c>
      <c r="B19" s="121">
        <v>0.12713488851492094</v>
      </c>
      <c r="C19" s="121">
        <v>0.11947959074117075</v>
      </c>
      <c r="D19" s="121">
        <v>0.13222969595260492</v>
      </c>
    </row>
    <row r="20" spans="1:4">
      <c r="A20" s="3" t="s">
        <v>63</v>
      </c>
      <c r="B20" s="121">
        <v>0.12707691398875728</v>
      </c>
      <c r="C20" s="121">
        <v>0.11816412258742001</v>
      </c>
      <c r="D20" s="121">
        <v>0.1309142277988542</v>
      </c>
    </row>
    <row r="21" spans="1:4">
      <c r="A21" s="3" t="s">
        <v>64</v>
      </c>
      <c r="B21" s="121">
        <v>0.11933123187960469</v>
      </c>
      <c r="C21" s="121">
        <v>0.11684865443366931</v>
      </c>
      <c r="D21" s="121">
        <v>0.12959875964510351</v>
      </c>
    </row>
    <row r="22" spans="1:4">
      <c r="A22" s="3" t="s">
        <v>65</v>
      </c>
      <c r="B22" s="121">
        <v>0.11913744565109755</v>
      </c>
      <c r="C22" s="121">
        <v>0.11837999929369597</v>
      </c>
      <c r="D22" s="121">
        <v>0.13113010450513013</v>
      </c>
    </row>
    <row r="23" spans="1:4">
      <c r="A23" s="4" t="s">
        <v>66</v>
      </c>
      <c r="B23" s="121">
        <v>0.12289097774193794</v>
      </c>
      <c r="C23" s="121">
        <v>0.11981425037820231</v>
      </c>
      <c r="D23" s="121">
        <v>0.1325643555896365</v>
      </c>
    </row>
    <row r="24" spans="1:4">
      <c r="A24" s="4" t="s">
        <v>67</v>
      </c>
      <c r="B24" s="121">
        <v>0.12407851680641001</v>
      </c>
      <c r="C24" s="121">
        <v>0.12124850146270873</v>
      </c>
      <c r="D24" s="121">
        <v>0.1339986066741429</v>
      </c>
    </row>
    <row r="25" spans="1:4">
      <c r="A25" s="4" t="s">
        <v>68</v>
      </c>
      <c r="B25" s="121">
        <v>0.12852137287991025</v>
      </c>
      <c r="C25" s="121">
        <v>0.12268275254721511</v>
      </c>
      <c r="D25" s="121">
        <v>0.13543285775864927</v>
      </c>
    </row>
    <row r="26" spans="1:4">
      <c r="A26" s="4" t="s">
        <v>69</v>
      </c>
      <c r="B26" s="121">
        <v>0.12882387954892588</v>
      </c>
      <c r="C26" s="121">
        <v>0.12411700363172146</v>
      </c>
      <c r="D26" s="121">
        <v>0.13686710884315564</v>
      </c>
    </row>
    <row r="27" spans="1:4">
      <c r="A27" s="4" t="s">
        <v>70</v>
      </c>
      <c r="B27" s="121">
        <v>0.13043442165249736</v>
      </c>
      <c r="C27" s="121">
        <v>0.12555125471622786</v>
      </c>
      <c r="D27" s="121">
        <v>0.13830135992766202</v>
      </c>
    </row>
    <row r="28" spans="1:4">
      <c r="A28" s="4" t="s">
        <v>71</v>
      </c>
      <c r="B28" s="121">
        <v>0.13972211591766862</v>
      </c>
      <c r="C28" s="121">
        <v>0.12698550580073423</v>
      </c>
      <c r="D28" s="121">
        <v>0.13973561101216839</v>
      </c>
    </row>
    <row r="29" spans="1:4">
      <c r="A29" s="4" t="s">
        <v>72</v>
      </c>
      <c r="B29" s="121">
        <v>0.13921173477554813</v>
      </c>
      <c r="C29" s="121">
        <v>0.12841975688524063</v>
      </c>
      <c r="D29" s="121">
        <v>0.14116986209667479</v>
      </c>
    </row>
    <row r="30" spans="1:4">
      <c r="A30" s="4" t="s">
        <v>73</v>
      </c>
      <c r="B30" s="121">
        <v>0.13864953724591797</v>
      </c>
      <c r="C30" s="121">
        <v>0.129854007969747</v>
      </c>
      <c r="D30" s="121">
        <v>0.14260411318118116</v>
      </c>
    </row>
    <row r="31" spans="1:4">
      <c r="A31" s="4" t="s">
        <v>74</v>
      </c>
      <c r="B31" s="121">
        <v>0.14297695062480131</v>
      </c>
      <c r="C31" s="121">
        <v>0.13128825905425337</v>
      </c>
      <c r="D31" s="121">
        <v>0.14403836426568753</v>
      </c>
    </row>
    <row r="32" spans="1:4">
      <c r="A32" s="4" t="s">
        <v>75</v>
      </c>
      <c r="B32" s="121">
        <v>0.14294188974770608</v>
      </c>
      <c r="C32" s="121">
        <v>0.13272251013875974</v>
      </c>
      <c r="D32" s="121">
        <v>0.1454726153501939</v>
      </c>
    </row>
    <row r="33" spans="1:5">
      <c r="A33" s="4" t="s">
        <v>76</v>
      </c>
      <c r="B33" s="121">
        <v>0.14224471256333834</v>
      </c>
      <c r="C33" s="121">
        <v>0.13415676122326611</v>
      </c>
      <c r="D33" s="121">
        <v>0.14690686643470027</v>
      </c>
    </row>
    <row r="34" spans="1:5">
      <c r="A34" s="4" t="s">
        <v>77</v>
      </c>
      <c r="B34" s="121">
        <v>0.14332346898991008</v>
      </c>
      <c r="C34" s="121">
        <v>0.13559101230777248</v>
      </c>
      <c r="D34" s="121">
        <v>0.14834111751920664</v>
      </c>
    </row>
    <row r="35" spans="1:5">
      <c r="A35" s="4" t="s">
        <v>78</v>
      </c>
      <c r="B35" s="121">
        <v>0.13855460387251456</v>
      </c>
      <c r="C35" s="121">
        <v>0.13702526339227888</v>
      </c>
      <c r="D35" s="121">
        <v>0.14977536860371304</v>
      </c>
    </row>
    <row r="36" spans="1:5">
      <c r="A36" s="4" t="s">
        <v>79</v>
      </c>
      <c r="B36" s="121">
        <v>0.14465308001670127</v>
      </c>
      <c r="C36" s="121">
        <v>0.13845951447678526</v>
      </c>
      <c r="D36" s="121">
        <v>0.15120961968821942</v>
      </c>
    </row>
    <row r="37" spans="1:5">
      <c r="A37" s="19" t="s">
        <v>87</v>
      </c>
      <c r="B37" s="121">
        <v>0.14871197710574111</v>
      </c>
      <c r="C37" s="121">
        <v>0.13989376556129163</v>
      </c>
      <c r="D37" s="121">
        <v>0.15264387077272579</v>
      </c>
    </row>
    <row r="38" spans="1:5">
      <c r="A38" s="19" t="s">
        <v>96</v>
      </c>
      <c r="B38" s="121">
        <v>0.1477957236581591</v>
      </c>
      <c r="C38" s="121">
        <v>0.141328016645798</v>
      </c>
      <c r="D38" s="121">
        <v>0.15407812185723216</v>
      </c>
    </row>
    <row r="39" spans="1:5">
      <c r="A39" s="19" t="s">
        <v>97</v>
      </c>
      <c r="B39" s="121">
        <v>0.15029896163104722</v>
      </c>
      <c r="C39" s="121">
        <v>0.14276226773030437</v>
      </c>
      <c r="D39" s="121">
        <v>0.15551237294173853</v>
      </c>
    </row>
    <row r="40" spans="1:5">
      <c r="A40" s="46" t="s">
        <v>98</v>
      </c>
      <c r="B40" s="121">
        <v>0.15099693868324329</v>
      </c>
      <c r="C40" s="121">
        <v>0.14419651881481077</v>
      </c>
      <c r="D40" s="121">
        <v>0.15694662402624493</v>
      </c>
    </row>
    <row r="41" spans="1:5">
      <c r="A41" s="53" t="s">
        <v>100</v>
      </c>
      <c r="B41" s="121">
        <v>0.15065306798085065</v>
      </c>
      <c r="C41" s="121">
        <v>0.14563076989931714</v>
      </c>
      <c r="D41" s="121">
        <v>0.1583808751107513</v>
      </c>
    </row>
    <row r="42" spans="1:5">
      <c r="A42" s="46" t="s">
        <v>108</v>
      </c>
      <c r="B42" s="121">
        <v>0.15281075631252461</v>
      </c>
      <c r="C42" s="121">
        <v>0.14706502098382351</v>
      </c>
      <c r="D42" s="121">
        <v>0.15981512619525767</v>
      </c>
    </row>
    <row r="43" spans="1:5">
      <c r="A43" s="46" t="s">
        <v>113</v>
      </c>
      <c r="B43" s="121">
        <v>0.15632374698042129</v>
      </c>
      <c r="C43" s="121">
        <v>0.14849927206832989</v>
      </c>
      <c r="D43" s="121">
        <v>0.16124937727976404</v>
      </c>
    </row>
    <row r="44" spans="1:5">
      <c r="A44" s="112" t="s">
        <v>114</v>
      </c>
      <c r="B44" s="121">
        <v>0.15202263710647682</v>
      </c>
      <c r="C44" s="121">
        <v>0.14993352315283626</v>
      </c>
      <c r="D44" s="121">
        <v>0.16268362836427042</v>
      </c>
      <c r="E44" s="6">
        <v>0.15140000000000001</v>
      </c>
    </row>
    <row r="45" spans="1:5">
      <c r="A45" s="112" t="s">
        <v>127</v>
      </c>
      <c r="B45" s="122">
        <v>0.15419602741632371</v>
      </c>
      <c r="C45" s="121">
        <v>0.15136777423734266</v>
      </c>
      <c r="D45" s="121">
        <v>0.16411787944877682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showGridLines="0" workbookViewId="0">
      <selection activeCell="D9" sqref="D9"/>
    </sheetView>
  </sheetViews>
  <sheetFormatPr defaultRowHeight="12.75"/>
  <cols>
    <col min="1" max="1" width="15.5703125" style="132" customWidth="1"/>
    <col min="2" max="16384" width="9.140625" style="132"/>
  </cols>
  <sheetData>
    <row r="2" spans="1:13">
      <c r="A2" s="2" t="s">
        <v>159</v>
      </c>
    </row>
    <row r="3" spans="1:13">
      <c r="A3" s="138"/>
      <c r="B3" s="136" t="s">
        <v>148</v>
      </c>
      <c r="C3" s="136" t="s">
        <v>149</v>
      </c>
      <c r="D3" s="136" t="s">
        <v>150</v>
      </c>
      <c r="E3" s="136" t="s">
        <v>151</v>
      </c>
      <c r="F3" s="136" t="s">
        <v>152</v>
      </c>
      <c r="G3" s="136" t="s">
        <v>153</v>
      </c>
      <c r="H3" s="136" t="s">
        <v>154</v>
      </c>
      <c r="I3" s="136" t="s">
        <v>155</v>
      </c>
      <c r="J3" s="136" t="s">
        <v>156</v>
      </c>
      <c r="K3" s="136" t="s">
        <v>157</v>
      </c>
      <c r="L3" s="133"/>
      <c r="M3" s="133"/>
    </row>
    <row r="4" spans="1:13">
      <c r="A4" s="139" t="s">
        <v>158</v>
      </c>
      <c r="B4" s="140">
        <v>5.6985167390634528E-2</v>
      </c>
      <c r="C4" s="135">
        <v>5.155337125306203E-2</v>
      </c>
      <c r="D4" s="135">
        <v>5.7841551762325416E-2</v>
      </c>
      <c r="E4" s="135">
        <v>6.3888395603726833E-2</v>
      </c>
      <c r="F4" s="134">
        <v>5.2757102565477165E-2</v>
      </c>
      <c r="G4" s="134">
        <v>6.5228624320599726E-2</v>
      </c>
      <c r="H4" s="134">
        <v>7.2565357425336874E-2</v>
      </c>
      <c r="I4" s="134">
        <v>7.1168477502560279E-2</v>
      </c>
      <c r="J4" s="134">
        <v>8.651733968948494E-2</v>
      </c>
      <c r="K4" s="134">
        <v>8.6446977489918364E-2</v>
      </c>
    </row>
    <row r="5" spans="1:13">
      <c r="A5" s="141" t="s">
        <v>143</v>
      </c>
      <c r="B5" s="142">
        <v>0.14028331864778187</v>
      </c>
      <c r="C5" s="142">
        <v>8.9000662655584373E-2</v>
      </c>
      <c r="D5" s="142">
        <v>0.10322659853932525</v>
      </c>
      <c r="E5" s="142">
        <v>9.6128291730032567E-2</v>
      </c>
      <c r="F5" s="142">
        <v>6.5658171832722934E-2</v>
      </c>
      <c r="G5" s="142">
        <v>0.10309396933818737</v>
      </c>
      <c r="H5" s="142">
        <v>0.10176188128195385</v>
      </c>
      <c r="I5" s="142">
        <v>7.6157467448536353E-2</v>
      </c>
      <c r="J5" s="142">
        <v>0.15234830618645923</v>
      </c>
      <c r="K5" s="142">
        <v>0.14267103441114681</v>
      </c>
    </row>
    <row r="12" spans="1:13" ht="11.25" customHeight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3"/>
  <sheetViews>
    <sheetView showGridLines="0" workbookViewId="0">
      <selection activeCell="B10" sqref="B10"/>
    </sheetView>
  </sheetViews>
  <sheetFormatPr defaultRowHeight="12.75"/>
  <cols>
    <col min="1" max="1" width="14.42578125" style="113" customWidth="1"/>
    <col min="2" max="2" width="9.140625" style="113"/>
    <col min="3" max="3" width="10.42578125" style="113" bestFit="1" customWidth="1"/>
    <col min="4" max="4" width="15.140625" style="113" bestFit="1" customWidth="1"/>
    <col min="5" max="5" width="16.28515625" style="113" bestFit="1" customWidth="1"/>
    <col min="6" max="16384" width="9.140625" style="113"/>
  </cols>
  <sheetData>
    <row r="2" spans="1:11" ht="13.5" thickBot="1">
      <c r="A2" s="128" t="s">
        <v>146</v>
      </c>
      <c r="F2" s="181" t="s">
        <v>137</v>
      </c>
      <c r="G2" s="181"/>
      <c r="H2" s="181"/>
      <c r="I2" s="181"/>
    </row>
    <row r="3" spans="1:11" ht="13.5" thickTop="1">
      <c r="A3" s="129" t="s">
        <v>160</v>
      </c>
      <c r="B3" s="129" t="s">
        <v>135</v>
      </c>
      <c r="C3" s="129" t="s">
        <v>136</v>
      </c>
      <c r="D3" s="129" t="s">
        <v>129</v>
      </c>
      <c r="E3" s="129" t="s">
        <v>130</v>
      </c>
      <c r="F3" s="137" t="s">
        <v>131</v>
      </c>
      <c r="G3" s="137" t="s">
        <v>132</v>
      </c>
      <c r="H3" s="137" t="s">
        <v>133</v>
      </c>
      <c r="I3" s="137" t="s">
        <v>134</v>
      </c>
    </row>
    <row r="4" spans="1:11">
      <c r="A4" s="123">
        <v>0.01</v>
      </c>
      <c r="B4" s="126">
        <v>10.130000000000001</v>
      </c>
      <c r="C4" s="126">
        <v>0</v>
      </c>
      <c r="D4" s="124">
        <v>0</v>
      </c>
      <c r="E4" s="124">
        <f>C4/B4</f>
        <v>0</v>
      </c>
      <c r="F4" s="125">
        <v>1</v>
      </c>
      <c r="G4" s="125">
        <v>0</v>
      </c>
      <c r="H4" s="113">
        <v>0</v>
      </c>
      <c r="I4" s="113">
        <v>0</v>
      </c>
      <c r="K4" s="113" t="s">
        <v>147</v>
      </c>
    </row>
    <row r="5" spans="1:11">
      <c r="A5" s="123">
        <v>0.02</v>
      </c>
      <c r="B5" s="126">
        <v>20.260000000000002</v>
      </c>
      <c r="C5" s="126">
        <v>0</v>
      </c>
      <c r="D5" s="124">
        <f>(C5-C4)/(B5-B4)</f>
        <v>0</v>
      </c>
      <c r="E5" s="124">
        <f t="shared" ref="E5:E68" si="0">C5/B5</f>
        <v>0</v>
      </c>
      <c r="F5" s="125">
        <v>1</v>
      </c>
      <c r="G5" s="125">
        <v>0</v>
      </c>
      <c r="H5" s="113">
        <v>0</v>
      </c>
      <c r="I5" s="113">
        <v>0</v>
      </c>
      <c r="K5" s="127" t="s">
        <v>138</v>
      </c>
    </row>
    <row r="6" spans="1:11">
      <c r="A6" s="123">
        <v>0.03</v>
      </c>
      <c r="B6" s="126">
        <v>30.39</v>
      </c>
      <c r="C6" s="126">
        <v>0</v>
      </c>
      <c r="D6" s="124">
        <f t="shared" ref="D6:D69" si="1">(C6-C5)/(B6-B5)</f>
        <v>0</v>
      </c>
      <c r="E6" s="124">
        <f t="shared" si="0"/>
        <v>0</v>
      </c>
      <c r="F6" s="125">
        <v>1</v>
      </c>
      <c r="G6" s="125">
        <v>0</v>
      </c>
      <c r="H6" s="113">
        <v>0</v>
      </c>
      <c r="I6" s="113">
        <v>0</v>
      </c>
      <c r="K6" s="127" t="s">
        <v>139</v>
      </c>
    </row>
    <row r="7" spans="1:11">
      <c r="A7" s="123">
        <v>0.04</v>
      </c>
      <c r="B7" s="126">
        <v>40.520000000000003</v>
      </c>
      <c r="C7" s="126">
        <v>0</v>
      </c>
      <c r="D7" s="124">
        <f t="shared" si="1"/>
        <v>0</v>
      </c>
      <c r="E7" s="124">
        <f t="shared" si="0"/>
        <v>0</v>
      </c>
      <c r="F7" s="125">
        <v>1</v>
      </c>
      <c r="G7" s="125">
        <v>0</v>
      </c>
      <c r="H7" s="113">
        <v>0</v>
      </c>
      <c r="I7" s="113">
        <v>0</v>
      </c>
      <c r="K7" s="127" t="s">
        <v>140</v>
      </c>
    </row>
    <row r="8" spans="1:11">
      <c r="A8" s="123">
        <v>0.05</v>
      </c>
      <c r="B8" s="126">
        <v>50.650000000000006</v>
      </c>
      <c r="C8" s="126">
        <v>0</v>
      </c>
      <c r="D8" s="124">
        <f t="shared" si="1"/>
        <v>0</v>
      </c>
      <c r="E8" s="124">
        <f t="shared" si="0"/>
        <v>0</v>
      </c>
      <c r="F8" s="125">
        <v>1</v>
      </c>
      <c r="G8" s="125">
        <v>0</v>
      </c>
      <c r="H8" s="113">
        <v>0</v>
      </c>
      <c r="I8" s="113">
        <v>0</v>
      </c>
      <c r="K8" s="127" t="s">
        <v>141</v>
      </c>
    </row>
    <row r="9" spans="1:11">
      <c r="A9" s="123">
        <v>6.0000000000000005E-2</v>
      </c>
      <c r="B9" s="126">
        <v>60.780000000000008</v>
      </c>
      <c r="C9" s="126">
        <v>0</v>
      </c>
      <c r="D9" s="124">
        <f t="shared" si="1"/>
        <v>0</v>
      </c>
      <c r="E9" s="124">
        <f t="shared" si="0"/>
        <v>0</v>
      </c>
      <c r="F9" s="125">
        <v>1</v>
      </c>
      <c r="G9" s="125">
        <v>0</v>
      </c>
      <c r="H9" s="113">
        <v>0</v>
      </c>
      <c r="I9" s="113">
        <v>0</v>
      </c>
    </row>
    <row r="10" spans="1:11">
      <c r="A10" s="123">
        <v>7.0000000000000007E-2</v>
      </c>
      <c r="B10" s="126">
        <v>70.910000000000011</v>
      </c>
      <c r="C10" s="126">
        <v>0</v>
      </c>
      <c r="D10" s="124">
        <f t="shared" si="1"/>
        <v>0</v>
      </c>
      <c r="E10" s="124">
        <f t="shared" si="0"/>
        <v>0</v>
      </c>
      <c r="F10" s="125">
        <v>1</v>
      </c>
      <c r="G10" s="125">
        <v>0</v>
      </c>
      <c r="H10" s="113">
        <v>0</v>
      </c>
      <c r="I10" s="113">
        <v>0</v>
      </c>
    </row>
    <row r="11" spans="1:11">
      <c r="A11" s="123">
        <v>0.08</v>
      </c>
      <c r="B11" s="126">
        <v>81.040000000000006</v>
      </c>
      <c r="C11" s="126">
        <v>0</v>
      </c>
      <c r="D11" s="124">
        <f t="shared" si="1"/>
        <v>0</v>
      </c>
      <c r="E11" s="124">
        <f t="shared" si="0"/>
        <v>0</v>
      </c>
      <c r="F11" s="125">
        <v>1</v>
      </c>
      <c r="G11" s="125">
        <v>0</v>
      </c>
      <c r="H11" s="113">
        <v>0</v>
      </c>
      <c r="I11" s="113">
        <v>0</v>
      </c>
    </row>
    <row r="12" spans="1:11">
      <c r="A12" s="123">
        <v>0.09</v>
      </c>
      <c r="B12" s="126">
        <v>91.17</v>
      </c>
      <c r="C12" s="126">
        <v>0</v>
      </c>
      <c r="D12" s="124">
        <f t="shared" si="1"/>
        <v>0</v>
      </c>
      <c r="E12" s="124">
        <f t="shared" si="0"/>
        <v>0</v>
      </c>
      <c r="F12" s="125">
        <v>1</v>
      </c>
      <c r="G12" s="125">
        <v>0</v>
      </c>
      <c r="H12" s="113">
        <v>0</v>
      </c>
      <c r="I12" s="113">
        <v>0</v>
      </c>
    </row>
    <row r="13" spans="1:11">
      <c r="A13" s="123">
        <v>9.9999999999999992E-2</v>
      </c>
      <c r="B13" s="126">
        <v>101.3</v>
      </c>
      <c r="C13" s="126">
        <v>0</v>
      </c>
      <c r="D13" s="124">
        <f t="shared" si="1"/>
        <v>0</v>
      </c>
      <c r="E13" s="124">
        <f t="shared" si="0"/>
        <v>0</v>
      </c>
      <c r="F13" s="125">
        <v>1</v>
      </c>
      <c r="G13" s="125">
        <v>0</v>
      </c>
      <c r="H13" s="113">
        <v>0</v>
      </c>
      <c r="I13" s="113">
        <v>0</v>
      </c>
    </row>
    <row r="14" spans="1:11">
      <c r="A14" s="123">
        <v>0.10999999999999999</v>
      </c>
      <c r="B14" s="126">
        <v>111.42999999999999</v>
      </c>
      <c r="C14" s="126">
        <v>0</v>
      </c>
      <c r="D14" s="124">
        <f t="shared" si="1"/>
        <v>0</v>
      </c>
      <c r="E14" s="124">
        <f t="shared" si="0"/>
        <v>0</v>
      </c>
      <c r="F14" s="125">
        <v>1</v>
      </c>
      <c r="G14" s="125">
        <v>0</v>
      </c>
      <c r="H14" s="113">
        <v>0</v>
      </c>
      <c r="I14" s="113">
        <v>0</v>
      </c>
    </row>
    <row r="15" spans="1:11">
      <c r="A15" s="123">
        <v>0.11999999999999998</v>
      </c>
      <c r="B15" s="126">
        <v>121.55999999999999</v>
      </c>
      <c r="C15" s="126">
        <v>0</v>
      </c>
      <c r="D15" s="124">
        <f t="shared" si="1"/>
        <v>0</v>
      </c>
      <c r="E15" s="124">
        <f t="shared" si="0"/>
        <v>0</v>
      </c>
      <c r="F15" s="125">
        <v>1</v>
      </c>
      <c r="G15" s="125">
        <v>0</v>
      </c>
      <c r="H15" s="113">
        <v>0</v>
      </c>
      <c r="I15" s="113">
        <v>0</v>
      </c>
    </row>
    <row r="16" spans="1:11">
      <c r="A16" s="123">
        <v>0.12999999999999998</v>
      </c>
      <c r="B16" s="126">
        <v>131.68999999999997</v>
      </c>
      <c r="C16" s="126">
        <v>0</v>
      </c>
      <c r="D16" s="124">
        <f t="shared" si="1"/>
        <v>0</v>
      </c>
      <c r="E16" s="124">
        <f t="shared" si="0"/>
        <v>0</v>
      </c>
      <c r="F16" s="125">
        <v>1</v>
      </c>
      <c r="G16" s="125">
        <v>0</v>
      </c>
      <c r="H16" s="113">
        <v>0</v>
      </c>
      <c r="I16" s="113">
        <v>0</v>
      </c>
    </row>
    <row r="17" spans="1:9">
      <c r="A17" s="123">
        <v>0.13999999999999999</v>
      </c>
      <c r="B17" s="126">
        <v>141.82</v>
      </c>
      <c r="C17" s="126">
        <v>0</v>
      </c>
      <c r="D17" s="124">
        <f t="shared" si="1"/>
        <v>0</v>
      </c>
      <c r="E17" s="124">
        <f t="shared" si="0"/>
        <v>0</v>
      </c>
      <c r="F17" s="125">
        <v>1</v>
      </c>
      <c r="G17" s="125">
        <v>0</v>
      </c>
      <c r="H17" s="113">
        <v>0</v>
      </c>
      <c r="I17" s="113">
        <v>0</v>
      </c>
    </row>
    <row r="18" spans="1:9">
      <c r="A18" s="123">
        <v>0.15</v>
      </c>
      <c r="B18" s="126">
        <v>151.94999999999999</v>
      </c>
      <c r="C18" s="126">
        <v>0</v>
      </c>
      <c r="D18" s="124">
        <f t="shared" si="1"/>
        <v>0</v>
      </c>
      <c r="E18" s="124">
        <f t="shared" si="0"/>
        <v>0</v>
      </c>
      <c r="F18" s="125">
        <v>1</v>
      </c>
      <c r="G18" s="125">
        <v>0</v>
      </c>
      <c r="H18" s="113">
        <v>0</v>
      </c>
      <c r="I18" s="113">
        <v>0</v>
      </c>
    </row>
    <row r="19" spans="1:9">
      <c r="A19" s="123">
        <v>0.16</v>
      </c>
      <c r="B19" s="126">
        <v>162.08000000000001</v>
      </c>
      <c r="C19" s="126">
        <v>0</v>
      </c>
      <c r="D19" s="124">
        <f t="shared" si="1"/>
        <v>0</v>
      </c>
      <c r="E19" s="124">
        <f t="shared" si="0"/>
        <v>0</v>
      </c>
      <c r="F19" s="125">
        <v>1</v>
      </c>
      <c r="G19" s="125">
        <v>0</v>
      </c>
      <c r="H19" s="113">
        <v>0</v>
      </c>
      <c r="I19" s="113">
        <v>0</v>
      </c>
    </row>
    <row r="20" spans="1:9">
      <c r="A20" s="123">
        <v>0.17</v>
      </c>
      <c r="B20" s="126">
        <v>172.21</v>
      </c>
      <c r="C20" s="126">
        <v>0</v>
      </c>
      <c r="D20" s="124">
        <f t="shared" si="1"/>
        <v>0</v>
      </c>
      <c r="E20" s="124">
        <f t="shared" si="0"/>
        <v>0</v>
      </c>
      <c r="F20" s="125">
        <v>1</v>
      </c>
      <c r="G20" s="125">
        <v>0</v>
      </c>
      <c r="H20" s="113">
        <v>0</v>
      </c>
      <c r="I20" s="113">
        <v>0</v>
      </c>
    </row>
    <row r="21" spans="1:9">
      <c r="A21" s="123">
        <v>0.18000000000000002</v>
      </c>
      <c r="B21" s="126">
        <v>182.34000000000003</v>
      </c>
      <c r="C21" s="126">
        <v>0</v>
      </c>
      <c r="D21" s="124">
        <f t="shared" si="1"/>
        <v>0</v>
      </c>
      <c r="E21" s="124">
        <f t="shared" si="0"/>
        <v>0</v>
      </c>
      <c r="F21" s="125">
        <v>1</v>
      </c>
      <c r="G21" s="125">
        <v>0</v>
      </c>
      <c r="H21" s="113">
        <v>0</v>
      </c>
      <c r="I21" s="113">
        <v>0</v>
      </c>
    </row>
    <row r="22" spans="1:9">
      <c r="A22" s="123">
        <v>0.19000000000000003</v>
      </c>
      <c r="B22" s="126">
        <v>192.47000000000003</v>
      </c>
      <c r="C22" s="126">
        <v>0</v>
      </c>
      <c r="D22" s="124">
        <f t="shared" si="1"/>
        <v>0</v>
      </c>
      <c r="E22" s="124">
        <f t="shared" si="0"/>
        <v>0</v>
      </c>
      <c r="F22" s="125">
        <v>1</v>
      </c>
      <c r="G22" s="125">
        <v>0</v>
      </c>
      <c r="H22" s="113">
        <v>0</v>
      </c>
      <c r="I22" s="113">
        <v>0</v>
      </c>
    </row>
    <row r="23" spans="1:9">
      <c r="A23" s="123">
        <v>0.20000000000000004</v>
      </c>
      <c r="B23" s="126">
        <v>202.60000000000005</v>
      </c>
      <c r="C23" s="126">
        <v>0</v>
      </c>
      <c r="D23" s="124">
        <f t="shared" si="1"/>
        <v>0</v>
      </c>
      <c r="E23" s="124">
        <f t="shared" si="0"/>
        <v>0</v>
      </c>
      <c r="F23" s="125">
        <v>1</v>
      </c>
      <c r="G23" s="125">
        <v>0</v>
      </c>
      <c r="H23" s="113">
        <v>0</v>
      </c>
      <c r="I23" s="113">
        <v>0</v>
      </c>
    </row>
    <row r="24" spans="1:9">
      <c r="A24" s="123">
        <v>0.21000000000000005</v>
      </c>
      <c r="B24" s="126">
        <v>212.73000000000005</v>
      </c>
      <c r="C24" s="126">
        <v>0</v>
      </c>
      <c r="D24" s="124">
        <f t="shared" si="1"/>
        <v>0</v>
      </c>
      <c r="E24" s="124">
        <f t="shared" si="0"/>
        <v>0</v>
      </c>
      <c r="F24" s="125">
        <v>1</v>
      </c>
      <c r="G24" s="125">
        <v>0</v>
      </c>
      <c r="H24" s="113">
        <v>0</v>
      </c>
      <c r="I24" s="113">
        <v>0</v>
      </c>
    </row>
    <row r="25" spans="1:9">
      <c r="A25" s="123">
        <v>0.22000000000000006</v>
      </c>
      <c r="B25" s="126">
        <v>222.86000000000007</v>
      </c>
      <c r="C25" s="126">
        <v>0</v>
      </c>
      <c r="D25" s="124">
        <f t="shared" si="1"/>
        <v>0</v>
      </c>
      <c r="E25" s="124">
        <f t="shared" si="0"/>
        <v>0</v>
      </c>
      <c r="F25" s="125">
        <v>1</v>
      </c>
      <c r="G25" s="125">
        <v>0</v>
      </c>
      <c r="H25" s="113">
        <v>0</v>
      </c>
      <c r="I25" s="113">
        <v>0</v>
      </c>
    </row>
    <row r="26" spans="1:9">
      <c r="A26" s="123">
        <v>0.23000000000000007</v>
      </c>
      <c r="B26" s="126">
        <v>232.99000000000007</v>
      </c>
      <c r="C26" s="126">
        <v>0</v>
      </c>
      <c r="D26" s="124">
        <f t="shared" si="1"/>
        <v>0</v>
      </c>
      <c r="E26" s="124">
        <f t="shared" si="0"/>
        <v>0</v>
      </c>
      <c r="F26" s="125">
        <v>1</v>
      </c>
      <c r="G26" s="125">
        <v>0</v>
      </c>
      <c r="H26" s="113">
        <v>0</v>
      </c>
      <c r="I26" s="113">
        <v>0</v>
      </c>
    </row>
    <row r="27" spans="1:9">
      <c r="A27" s="123">
        <v>0.24000000000000007</v>
      </c>
      <c r="B27" s="126">
        <v>243.12000000000006</v>
      </c>
      <c r="C27" s="126">
        <v>0</v>
      </c>
      <c r="D27" s="124">
        <f t="shared" si="1"/>
        <v>0</v>
      </c>
      <c r="E27" s="124">
        <f t="shared" si="0"/>
        <v>0</v>
      </c>
      <c r="F27" s="125">
        <v>1</v>
      </c>
      <c r="G27" s="125">
        <v>0</v>
      </c>
      <c r="H27" s="113">
        <v>0</v>
      </c>
      <c r="I27" s="113">
        <v>0</v>
      </c>
    </row>
    <row r="28" spans="1:9">
      <c r="A28" s="123">
        <v>0.25000000000000006</v>
      </c>
      <c r="B28" s="126">
        <v>253.25000000000006</v>
      </c>
      <c r="C28" s="126">
        <v>0</v>
      </c>
      <c r="D28" s="124">
        <f t="shared" si="1"/>
        <v>0</v>
      </c>
      <c r="E28" s="124">
        <f t="shared" si="0"/>
        <v>0</v>
      </c>
      <c r="F28" s="125">
        <v>1</v>
      </c>
      <c r="G28" s="125">
        <v>0</v>
      </c>
      <c r="H28" s="113">
        <v>0</v>
      </c>
      <c r="I28" s="113">
        <v>0</v>
      </c>
    </row>
    <row r="29" spans="1:9">
      <c r="A29" s="123">
        <v>0.26000000000000006</v>
      </c>
      <c r="B29" s="126">
        <v>263.38000000000005</v>
      </c>
      <c r="C29" s="126">
        <v>0</v>
      </c>
      <c r="D29" s="124">
        <f t="shared" si="1"/>
        <v>0</v>
      </c>
      <c r="E29" s="124">
        <f t="shared" si="0"/>
        <v>0</v>
      </c>
      <c r="F29" s="125">
        <v>1</v>
      </c>
      <c r="G29" s="125">
        <v>0</v>
      </c>
      <c r="H29" s="113">
        <v>0</v>
      </c>
      <c r="I29" s="113">
        <v>0</v>
      </c>
    </row>
    <row r="30" spans="1:9">
      <c r="A30" s="123">
        <v>0.27000000000000007</v>
      </c>
      <c r="B30" s="126">
        <v>273.51000000000005</v>
      </c>
      <c r="C30" s="126">
        <v>0</v>
      </c>
      <c r="D30" s="124">
        <f t="shared" si="1"/>
        <v>0</v>
      </c>
      <c r="E30" s="124">
        <f t="shared" si="0"/>
        <v>0</v>
      </c>
      <c r="F30" s="125">
        <v>1</v>
      </c>
      <c r="G30" s="125">
        <v>0</v>
      </c>
      <c r="H30" s="113">
        <v>0</v>
      </c>
      <c r="I30" s="113">
        <v>0</v>
      </c>
    </row>
    <row r="31" spans="1:9">
      <c r="A31" s="123">
        <v>0.28000000000000008</v>
      </c>
      <c r="B31" s="126">
        <v>283.6400000000001</v>
      </c>
      <c r="C31" s="126">
        <v>0</v>
      </c>
      <c r="D31" s="124">
        <f t="shared" si="1"/>
        <v>0</v>
      </c>
      <c r="E31" s="124">
        <f t="shared" si="0"/>
        <v>0</v>
      </c>
      <c r="F31" s="125">
        <v>1</v>
      </c>
      <c r="G31" s="125">
        <v>0</v>
      </c>
      <c r="H31" s="113">
        <v>0</v>
      </c>
      <c r="I31" s="113">
        <v>0</v>
      </c>
    </row>
    <row r="32" spans="1:9">
      <c r="A32" s="123">
        <v>0.29000000000000009</v>
      </c>
      <c r="B32" s="126">
        <v>293.7700000000001</v>
      </c>
      <c r="C32" s="126">
        <v>0</v>
      </c>
      <c r="D32" s="124">
        <f t="shared" si="1"/>
        <v>0</v>
      </c>
      <c r="E32" s="124">
        <f t="shared" si="0"/>
        <v>0</v>
      </c>
      <c r="F32" s="125">
        <v>1</v>
      </c>
      <c r="G32" s="125">
        <v>0</v>
      </c>
      <c r="H32" s="113">
        <v>0</v>
      </c>
      <c r="I32" s="113">
        <v>0</v>
      </c>
    </row>
    <row r="33" spans="1:9">
      <c r="A33" s="123">
        <v>0.3000000000000001</v>
      </c>
      <c r="B33" s="126">
        <v>303.90000000000009</v>
      </c>
      <c r="C33" s="126">
        <v>0</v>
      </c>
      <c r="D33" s="124">
        <f t="shared" si="1"/>
        <v>0</v>
      </c>
      <c r="E33" s="124">
        <f t="shared" si="0"/>
        <v>0</v>
      </c>
      <c r="F33" s="125">
        <v>1</v>
      </c>
      <c r="G33" s="125">
        <v>0</v>
      </c>
      <c r="H33" s="113">
        <v>0</v>
      </c>
      <c r="I33" s="113">
        <v>0</v>
      </c>
    </row>
    <row r="34" spans="1:9">
      <c r="A34" s="123">
        <v>0.31000000000000011</v>
      </c>
      <c r="B34" s="126">
        <v>314.03000000000009</v>
      </c>
      <c r="C34" s="126">
        <v>0</v>
      </c>
      <c r="D34" s="124">
        <f t="shared" si="1"/>
        <v>0</v>
      </c>
      <c r="E34" s="124">
        <f t="shared" si="0"/>
        <v>0</v>
      </c>
      <c r="F34" s="125">
        <v>1</v>
      </c>
      <c r="G34" s="125">
        <v>0</v>
      </c>
      <c r="H34" s="113">
        <v>0</v>
      </c>
      <c r="I34" s="113">
        <v>0</v>
      </c>
    </row>
    <row r="35" spans="1:9">
      <c r="A35" s="123">
        <v>0.32000000000000012</v>
      </c>
      <c r="B35" s="126">
        <v>324.16000000000014</v>
      </c>
      <c r="C35" s="126">
        <v>0</v>
      </c>
      <c r="D35" s="124">
        <f t="shared" si="1"/>
        <v>0</v>
      </c>
      <c r="E35" s="124">
        <f t="shared" si="0"/>
        <v>0</v>
      </c>
      <c r="F35" s="125">
        <v>1</v>
      </c>
      <c r="G35" s="125">
        <v>0</v>
      </c>
      <c r="H35" s="113">
        <v>0</v>
      </c>
      <c r="I35" s="113">
        <v>0</v>
      </c>
    </row>
    <row r="36" spans="1:9">
      <c r="A36" s="123">
        <v>0.33000000000000013</v>
      </c>
      <c r="B36" s="126">
        <v>334.29000000000013</v>
      </c>
      <c r="C36" s="126">
        <v>0</v>
      </c>
      <c r="D36" s="124">
        <f t="shared" si="1"/>
        <v>0</v>
      </c>
      <c r="E36" s="124">
        <f t="shared" si="0"/>
        <v>0</v>
      </c>
      <c r="F36" s="125">
        <v>1</v>
      </c>
      <c r="G36" s="125">
        <v>0</v>
      </c>
      <c r="H36" s="113">
        <v>0</v>
      </c>
      <c r="I36" s="113">
        <v>0</v>
      </c>
    </row>
    <row r="37" spans="1:9">
      <c r="A37" s="123">
        <v>0.34000000000000014</v>
      </c>
      <c r="B37" s="126">
        <v>344.42000000000013</v>
      </c>
      <c r="C37" s="126">
        <v>0</v>
      </c>
      <c r="D37" s="124">
        <f t="shared" si="1"/>
        <v>0</v>
      </c>
      <c r="E37" s="124">
        <f t="shared" si="0"/>
        <v>0</v>
      </c>
      <c r="F37" s="125">
        <v>1</v>
      </c>
      <c r="G37" s="125">
        <v>0</v>
      </c>
      <c r="H37" s="113">
        <v>0</v>
      </c>
      <c r="I37" s="113">
        <v>0</v>
      </c>
    </row>
    <row r="38" spans="1:9">
      <c r="A38" s="123">
        <v>0.35000000000000014</v>
      </c>
      <c r="B38" s="126">
        <v>354.55000000000013</v>
      </c>
      <c r="C38" s="126">
        <v>0.39031700000003466</v>
      </c>
      <c r="D38" s="124">
        <f t="shared" si="1"/>
        <v>3.8530799605136709E-2</v>
      </c>
      <c r="E38" s="124">
        <f t="shared" si="0"/>
        <v>1.1008799887181908E-3</v>
      </c>
      <c r="F38" s="125">
        <v>1</v>
      </c>
      <c r="G38" s="125">
        <v>0</v>
      </c>
      <c r="H38" s="113">
        <v>0</v>
      </c>
      <c r="I38" s="113">
        <v>0</v>
      </c>
    </row>
    <row r="39" spans="1:9">
      <c r="A39" s="123">
        <v>0.36000000000000015</v>
      </c>
      <c r="B39" s="126">
        <v>364.68000000000018</v>
      </c>
      <c r="C39" s="126">
        <v>2.1340952000000426</v>
      </c>
      <c r="D39" s="124">
        <f t="shared" si="1"/>
        <v>0.1721399999999999</v>
      </c>
      <c r="E39" s="124">
        <f t="shared" si="0"/>
        <v>5.8519666556982606E-3</v>
      </c>
      <c r="F39" s="125">
        <v>0</v>
      </c>
      <c r="G39" s="125">
        <v>1</v>
      </c>
      <c r="H39" s="113">
        <v>0</v>
      </c>
      <c r="I39" s="113">
        <v>0</v>
      </c>
    </row>
    <row r="40" spans="1:9">
      <c r="A40" s="123">
        <v>0.37000000000000016</v>
      </c>
      <c r="B40" s="126">
        <v>374.81000000000017</v>
      </c>
      <c r="C40" s="126">
        <v>3.8778734000000394</v>
      </c>
      <c r="D40" s="124">
        <f t="shared" si="1"/>
        <v>0.17213999999999977</v>
      </c>
      <c r="E40" s="124">
        <f t="shared" si="0"/>
        <v>1.0346237827165865E-2</v>
      </c>
      <c r="F40" s="125">
        <v>0</v>
      </c>
      <c r="G40" s="125">
        <v>1</v>
      </c>
      <c r="H40" s="113">
        <v>0</v>
      </c>
      <c r="I40" s="113">
        <v>0</v>
      </c>
    </row>
    <row r="41" spans="1:9">
      <c r="A41" s="123">
        <v>0.38000000000000017</v>
      </c>
      <c r="B41" s="126">
        <v>384.94000000000017</v>
      </c>
      <c r="C41" s="126">
        <v>5.509019600000034</v>
      </c>
      <c r="D41" s="124">
        <f t="shared" si="1"/>
        <v>0.16102134254688996</v>
      </c>
      <c r="E41" s="124">
        <f t="shared" si="0"/>
        <v>1.4311372161895443E-2</v>
      </c>
      <c r="F41" s="125">
        <v>0</v>
      </c>
      <c r="G41" s="125">
        <v>1</v>
      </c>
      <c r="H41" s="113">
        <v>0</v>
      </c>
      <c r="I41" s="113">
        <v>0</v>
      </c>
    </row>
    <row r="42" spans="1:9">
      <c r="A42" s="123">
        <v>0.39000000000000018</v>
      </c>
      <c r="B42" s="126">
        <v>395.07000000000016</v>
      </c>
      <c r="C42" s="126">
        <v>7.0218338000000324</v>
      </c>
      <c r="D42" s="124">
        <f t="shared" si="1"/>
        <v>0.14933999999999992</v>
      </c>
      <c r="E42" s="124">
        <f t="shared" si="0"/>
        <v>1.7773644670564786E-2</v>
      </c>
      <c r="F42" s="125">
        <v>0</v>
      </c>
      <c r="G42" s="125">
        <v>1</v>
      </c>
      <c r="H42" s="113">
        <v>0</v>
      </c>
      <c r="I42" s="113">
        <v>0</v>
      </c>
    </row>
    <row r="43" spans="1:9">
      <c r="A43" s="123">
        <v>0.40000000000000019</v>
      </c>
      <c r="B43" s="126">
        <v>405.20000000000022</v>
      </c>
      <c r="C43" s="126">
        <v>8.5346480000000415</v>
      </c>
      <c r="D43" s="124">
        <f t="shared" si="1"/>
        <v>0.14934000000000014</v>
      </c>
      <c r="E43" s="124">
        <f t="shared" si="0"/>
        <v>2.1062803553800684E-2</v>
      </c>
      <c r="F43" s="125">
        <v>0</v>
      </c>
      <c r="G43" s="125">
        <v>1</v>
      </c>
      <c r="H43" s="113">
        <v>0</v>
      </c>
      <c r="I43" s="113">
        <v>0</v>
      </c>
    </row>
    <row r="44" spans="1:9">
      <c r="A44" s="123">
        <v>0.4100000000000002</v>
      </c>
      <c r="B44" s="126">
        <v>415.33000000000021</v>
      </c>
      <c r="C44" s="126">
        <v>10.047462200000039</v>
      </c>
      <c r="D44" s="124">
        <f t="shared" si="1"/>
        <v>0.14933999999999983</v>
      </c>
      <c r="E44" s="124">
        <f t="shared" si="0"/>
        <v>2.4191515662244562E-2</v>
      </c>
      <c r="F44" s="125">
        <v>0</v>
      </c>
      <c r="G44" s="125">
        <v>1</v>
      </c>
      <c r="H44" s="113">
        <v>0</v>
      </c>
      <c r="I44" s="113">
        <v>0</v>
      </c>
    </row>
    <row r="45" spans="1:9">
      <c r="A45" s="123">
        <v>0.42000000000000021</v>
      </c>
      <c r="B45" s="126">
        <v>425.46000000000021</v>
      </c>
      <c r="C45" s="126">
        <v>11.560276400000037</v>
      </c>
      <c r="D45" s="124">
        <f t="shared" si="1"/>
        <v>0.14933999999999983</v>
      </c>
      <c r="E45" s="124">
        <f t="shared" si="0"/>
        <v>2.7171241479810159E-2</v>
      </c>
      <c r="F45" s="125">
        <v>0</v>
      </c>
      <c r="G45" s="125">
        <v>1</v>
      </c>
      <c r="H45" s="113">
        <v>0</v>
      </c>
      <c r="I45" s="113">
        <v>0</v>
      </c>
    </row>
    <row r="46" spans="1:9">
      <c r="A46" s="123">
        <v>0.43000000000000022</v>
      </c>
      <c r="B46" s="126">
        <v>435.5900000000002</v>
      </c>
      <c r="C46" s="126">
        <v>13.073090600000036</v>
      </c>
      <c r="D46" s="124">
        <f t="shared" si="1"/>
        <v>0.14934</v>
      </c>
      <c r="E46" s="124">
        <f t="shared" si="0"/>
        <v>3.001237539888434E-2</v>
      </c>
      <c r="F46" s="125">
        <v>0</v>
      </c>
      <c r="G46" s="125">
        <v>1</v>
      </c>
      <c r="H46" s="113">
        <v>0</v>
      </c>
      <c r="I46" s="113">
        <v>0</v>
      </c>
    </row>
    <row r="47" spans="1:9">
      <c r="A47" s="123">
        <v>0.44000000000000022</v>
      </c>
      <c r="B47" s="126">
        <v>445.72000000000025</v>
      </c>
      <c r="C47" s="126">
        <v>14.585904800000044</v>
      </c>
      <c r="D47" s="124">
        <f t="shared" si="1"/>
        <v>0.14934000000000003</v>
      </c>
      <c r="E47" s="124">
        <f t="shared" si="0"/>
        <v>3.2724366867091528E-2</v>
      </c>
      <c r="F47" s="125">
        <v>0</v>
      </c>
      <c r="G47" s="125">
        <v>1</v>
      </c>
      <c r="H47" s="113">
        <v>0</v>
      </c>
      <c r="I47" s="113">
        <v>0</v>
      </c>
    </row>
    <row r="48" spans="1:9">
      <c r="A48" s="123">
        <v>0.45000000000000023</v>
      </c>
      <c r="B48" s="126">
        <v>455.85000000000025</v>
      </c>
      <c r="C48" s="126">
        <v>16.098719000000042</v>
      </c>
      <c r="D48" s="124">
        <f t="shared" si="1"/>
        <v>0.14933999999999983</v>
      </c>
      <c r="E48" s="124">
        <f t="shared" si="0"/>
        <v>3.5315825381156157E-2</v>
      </c>
      <c r="F48" s="125">
        <v>0</v>
      </c>
      <c r="G48" s="125">
        <v>1</v>
      </c>
      <c r="H48" s="113">
        <v>0</v>
      </c>
      <c r="I48" s="113">
        <v>0</v>
      </c>
    </row>
    <row r="49" spans="1:9">
      <c r="A49" s="123">
        <v>0.46000000000000024</v>
      </c>
      <c r="B49" s="126">
        <v>465.98000000000025</v>
      </c>
      <c r="C49" s="126">
        <v>17.61153320000005</v>
      </c>
      <c r="D49" s="124">
        <f t="shared" si="1"/>
        <v>0.14934000000000089</v>
      </c>
      <c r="E49" s="124">
        <f t="shared" si="0"/>
        <v>3.7794611785913645E-2</v>
      </c>
      <c r="F49" s="125">
        <v>0</v>
      </c>
      <c r="G49" s="125">
        <v>1</v>
      </c>
      <c r="H49" s="113">
        <v>0</v>
      </c>
      <c r="I49" s="113">
        <v>0</v>
      </c>
    </row>
    <row r="50" spans="1:9">
      <c r="A50" s="123">
        <v>0.47000000000000025</v>
      </c>
      <c r="B50" s="126">
        <v>476.11000000000024</v>
      </c>
      <c r="C50" s="126">
        <v>19.124347400000051</v>
      </c>
      <c r="D50" s="124">
        <f t="shared" si="1"/>
        <v>0.14934000000000017</v>
      </c>
      <c r="E50" s="124">
        <f t="shared" si="0"/>
        <v>4.0167917918128251E-2</v>
      </c>
      <c r="F50" s="125">
        <v>0</v>
      </c>
      <c r="G50" s="125">
        <v>1</v>
      </c>
      <c r="H50" s="113">
        <v>0</v>
      </c>
      <c r="I50" s="113">
        <v>0</v>
      </c>
    </row>
    <row r="51" spans="1:9">
      <c r="A51" s="123">
        <v>0.48000000000000026</v>
      </c>
      <c r="B51" s="126">
        <v>486.24000000000024</v>
      </c>
      <c r="C51" s="126">
        <v>20.637161600000045</v>
      </c>
      <c r="D51" s="124">
        <f t="shared" si="1"/>
        <v>0.14933999999999947</v>
      </c>
      <c r="E51" s="124">
        <f t="shared" si="0"/>
        <v>4.2442336294833898E-2</v>
      </c>
      <c r="F51" s="125">
        <v>0</v>
      </c>
      <c r="G51" s="125">
        <v>1</v>
      </c>
      <c r="H51" s="113">
        <v>0</v>
      </c>
      <c r="I51" s="113">
        <v>0</v>
      </c>
    </row>
    <row r="52" spans="1:9">
      <c r="A52" s="123">
        <v>0.49000000000000027</v>
      </c>
      <c r="B52" s="126">
        <v>496.37000000000029</v>
      </c>
      <c r="C52" s="126">
        <v>22.149975800000053</v>
      </c>
      <c r="D52" s="124">
        <f t="shared" si="1"/>
        <v>0.14934000000000003</v>
      </c>
      <c r="E52" s="124">
        <f t="shared" si="0"/>
        <v>4.462392126840873E-2</v>
      </c>
      <c r="F52" s="125">
        <v>0</v>
      </c>
      <c r="G52" s="125">
        <v>1</v>
      </c>
      <c r="H52" s="113">
        <v>0</v>
      </c>
      <c r="I52" s="113">
        <v>0</v>
      </c>
    </row>
    <row r="53" spans="1:9">
      <c r="A53" s="123">
        <v>0.50000000000000022</v>
      </c>
      <c r="B53" s="126">
        <v>506.50000000000023</v>
      </c>
      <c r="C53" s="126">
        <v>23.662790000000054</v>
      </c>
      <c r="D53" s="124">
        <f t="shared" si="1"/>
        <v>0.14934000000000103</v>
      </c>
      <c r="E53" s="124">
        <f t="shared" si="0"/>
        <v>4.6718242843040561E-2</v>
      </c>
      <c r="F53" s="125">
        <v>0</v>
      </c>
      <c r="G53" s="125">
        <v>1</v>
      </c>
      <c r="H53" s="113">
        <v>0</v>
      </c>
      <c r="I53" s="113">
        <v>0</v>
      </c>
    </row>
    <row r="54" spans="1:9">
      <c r="A54" s="123">
        <v>0.51000000000000023</v>
      </c>
      <c r="B54" s="126">
        <v>516.63000000000022</v>
      </c>
      <c r="C54" s="126">
        <v>25.175604200000052</v>
      </c>
      <c r="D54" s="124">
        <f t="shared" si="1"/>
        <v>0.14933999999999983</v>
      </c>
      <c r="E54" s="124">
        <f t="shared" si="0"/>
        <v>4.8730434159843683E-2</v>
      </c>
      <c r="F54" s="125">
        <v>0</v>
      </c>
      <c r="G54" s="125">
        <v>1</v>
      </c>
      <c r="H54" s="113">
        <v>0</v>
      </c>
      <c r="I54" s="113">
        <v>0</v>
      </c>
    </row>
    <row r="55" spans="1:9">
      <c r="A55" s="123">
        <v>0.52000000000000024</v>
      </c>
      <c r="B55" s="126">
        <v>526.76000000000022</v>
      </c>
      <c r="C55" s="126">
        <v>26.688418400000042</v>
      </c>
      <c r="D55" s="124">
        <f t="shared" si="1"/>
        <v>0.14933999999999911</v>
      </c>
      <c r="E55" s="124">
        <f t="shared" si="0"/>
        <v>5.0665233502923589E-2</v>
      </c>
      <c r="F55" s="125">
        <v>0</v>
      </c>
      <c r="G55" s="125">
        <v>1</v>
      </c>
      <c r="H55" s="113">
        <v>0</v>
      </c>
      <c r="I55" s="113">
        <v>0</v>
      </c>
    </row>
    <row r="56" spans="1:9">
      <c r="A56" s="123">
        <v>0.53000000000000025</v>
      </c>
      <c r="B56" s="126">
        <v>536.89000000000021</v>
      </c>
      <c r="C56" s="126">
        <v>28.201232600000036</v>
      </c>
      <c r="D56" s="124">
        <f t="shared" si="1"/>
        <v>0.14933999999999947</v>
      </c>
      <c r="E56" s="124">
        <f t="shared" si="0"/>
        <v>5.252702155003823E-2</v>
      </c>
      <c r="F56" s="125">
        <v>0</v>
      </c>
      <c r="G56" s="125">
        <v>1</v>
      </c>
      <c r="H56" s="113">
        <v>0</v>
      </c>
      <c r="I56" s="113">
        <v>0</v>
      </c>
    </row>
    <row r="57" spans="1:9">
      <c r="A57" s="123">
        <v>0.54000000000000026</v>
      </c>
      <c r="B57" s="126">
        <v>547.02000000000021</v>
      </c>
      <c r="C57" s="126">
        <v>29.714046800000034</v>
      </c>
      <c r="D57" s="124">
        <f t="shared" si="1"/>
        <v>0.14933999999999983</v>
      </c>
      <c r="E57" s="124">
        <f t="shared" si="0"/>
        <v>5.4319854484296777E-2</v>
      </c>
      <c r="F57" s="125">
        <v>0</v>
      </c>
      <c r="G57" s="125">
        <v>1</v>
      </c>
      <c r="H57" s="113">
        <v>0</v>
      </c>
      <c r="I57" s="113">
        <v>0</v>
      </c>
    </row>
    <row r="58" spans="1:9">
      <c r="A58" s="123">
        <v>0.55000000000000027</v>
      </c>
      <c r="B58" s="126">
        <v>557.15000000000032</v>
      </c>
      <c r="C58" s="126">
        <v>31.226861000000056</v>
      </c>
      <c r="D58" s="124">
        <f t="shared" si="1"/>
        <v>0.14934000000000061</v>
      </c>
      <c r="E58" s="124">
        <f t="shared" si="0"/>
        <v>5.6047493493673224E-2</v>
      </c>
      <c r="F58" s="125">
        <v>0</v>
      </c>
      <c r="G58" s="125">
        <v>1</v>
      </c>
      <c r="H58" s="113">
        <v>0</v>
      </c>
      <c r="I58" s="113">
        <v>0</v>
      </c>
    </row>
    <row r="59" spans="1:9">
      <c r="A59" s="123">
        <v>0.56000000000000028</v>
      </c>
      <c r="B59" s="126">
        <v>567.28000000000031</v>
      </c>
      <c r="C59" s="126">
        <v>32.73967520000005</v>
      </c>
      <c r="D59" s="124">
        <f t="shared" si="1"/>
        <v>0.14933999999999947</v>
      </c>
      <c r="E59" s="124">
        <f t="shared" si="0"/>
        <v>5.7713431109857626E-2</v>
      </c>
      <c r="F59" s="125">
        <v>0</v>
      </c>
      <c r="G59" s="125">
        <v>1</v>
      </c>
      <c r="H59" s="113">
        <v>0</v>
      </c>
      <c r="I59" s="113">
        <v>0</v>
      </c>
    </row>
    <row r="60" spans="1:9">
      <c r="A60" s="123">
        <v>0.57000000000000028</v>
      </c>
      <c r="B60" s="126">
        <v>577.41000000000031</v>
      </c>
      <c r="C60" s="126">
        <v>34.365121400000056</v>
      </c>
      <c r="D60" s="124">
        <f t="shared" si="1"/>
        <v>0.16045865745311025</v>
      </c>
      <c r="E60" s="124">
        <f t="shared" si="0"/>
        <v>5.9515978940441E-2</v>
      </c>
      <c r="F60" s="125">
        <v>0</v>
      </c>
      <c r="G60" s="125">
        <v>1</v>
      </c>
      <c r="H60" s="113">
        <v>0</v>
      </c>
      <c r="I60" s="113">
        <v>0</v>
      </c>
    </row>
    <row r="61" spans="1:9">
      <c r="A61" s="123">
        <v>0.58000000000000029</v>
      </c>
      <c r="B61" s="126">
        <v>587.5400000000003</v>
      </c>
      <c r="C61" s="126">
        <v>36.031911600000051</v>
      </c>
      <c r="D61" s="124">
        <f t="shared" si="1"/>
        <v>0.16453999999999949</v>
      </c>
      <c r="E61" s="124">
        <f t="shared" si="0"/>
        <v>6.1326737924226493E-2</v>
      </c>
      <c r="F61" s="125">
        <v>0</v>
      </c>
      <c r="G61" s="125">
        <v>1</v>
      </c>
      <c r="H61" s="113">
        <v>0</v>
      </c>
      <c r="I61" s="113">
        <v>0</v>
      </c>
    </row>
    <row r="62" spans="1:9">
      <c r="A62" s="123">
        <v>0.5900000000000003</v>
      </c>
      <c r="B62" s="126">
        <v>597.6700000000003</v>
      </c>
      <c r="C62" s="126">
        <v>37.69870180000008</v>
      </c>
      <c r="D62" s="124">
        <f t="shared" si="1"/>
        <v>0.16454000000000299</v>
      </c>
      <c r="E62" s="124">
        <f t="shared" si="0"/>
        <v>6.3076115247544737E-2</v>
      </c>
      <c r="F62" s="125">
        <v>0</v>
      </c>
      <c r="G62" s="125">
        <v>1</v>
      </c>
      <c r="H62" s="113">
        <v>0</v>
      </c>
      <c r="I62" s="113">
        <v>0</v>
      </c>
    </row>
    <row r="63" spans="1:9">
      <c r="A63" s="123">
        <v>0.60000000000000031</v>
      </c>
      <c r="B63" s="126">
        <v>607.8000000000003</v>
      </c>
      <c r="C63" s="126">
        <v>39.365492000000067</v>
      </c>
      <c r="D63" s="124">
        <f t="shared" si="1"/>
        <v>0.1645399999999988</v>
      </c>
      <c r="E63" s="124">
        <f t="shared" si="0"/>
        <v>6.4767179993418966E-2</v>
      </c>
      <c r="F63" s="125">
        <v>0</v>
      </c>
      <c r="G63" s="125">
        <v>1</v>
      </c>
      <c r="H63" s="113">
        <v>0</v>
      </c>
      <c r="I63" s="113">
        <v>0</v>
      </c>
    </row>
    <row r="64" spans="1:9">
      <c r="A64" s="123">
        <v>0.61000000000000032</v>
      </c>
      <c r="B64" s="126">
        <v>617.93000000000029</v>
      </c>
      <c r="C64" s="126">
        <v>41.032282200000061</v>
      </c>
      <c r="D64" s="124">
        <f t="shared" si="1"/>
        <v>0.16453999999999949</v>
      </c>
      <c r="E64" s="124">
        <f t="shared" si="0"/>
        <v>6.6402799993526843E-2</v>
      </c>
      <c r="F64" s="125">
        <v>0</v>
      </c>
      <c r="G64" s="125">
        <v>1</v>
      </c>
      <c r="H64" s="113">
        <v>0</v>
      </c>
      <c r="I64" s="113">
        <v>0</v>
      </c>
    </row>
    <row r="65" spans="1:9">
      <c r="A65" s="123">
        <v>0.62000000000000033</v>
      </c>
      <c r="B65" s="126">
        <v>628.06000000000029</v>
      </c>
      <c r="C65" s="126">
        <v>42.69907240000007</v>
      </c>
      <c r="D65" s="124">
        <f t="shared" si="1"/>
        <v>0.16454000000000091</v>
      </c>
      <c r="E65" s="124">
        <f t="shared" si="0"/>
        <v>6.7985658058147394E-2</v>
      </c>
      <c r="F65" s="125">
        <v>0</v>
      </c>
      <c r="G65" s="125">
        <v>1</v>
      </c>
      <c r="H65" s="113">
        <v>0</v>
      </c>
      <c r="I65" s="113">
        <v>0</v>
      </c>
    </row>
    <row r="66" spans="1:9">
      <c r="A66" s="123">
        <v>0.63000000000000034</v>
      </c>
      <c r="B66" s="126">
        <v>638.1900000000004</v>
      </c>
      <c r="C66" s="126">
        <v>44.365862600000078</v>
      </c>
      <c r="D66" s="124">
        <f t="shared" si="1"/>
        <v>0.16453999999999905</v>
      </c>
      <c r="E66" s="124">
        <f t="shared" si="0"/>
        <v>6.9518266660399022E-2</v>
      </c>
      <c r="F66" s="125">
        <v>0</v>
      </c>
      <c r="G66" s="125">
        <v>1</v>
      </c>
      <c r="H66" s="113">
        <v>0</v>
      </c>
      <c r="I66" s="113">
        <v>0</v>
      </c>
    </row>
    <row r="67" spans="1:9">
      <c r="A67" s="123">
        <v>0.64000000000000035</v>
      </c>
      <c r="B67" s="126">
        <v>648.32000000000039</v>
      </c>
      <c r="C67" s="126">
        <v>46.032652800000072</v>
      </c>
      <c r="D67" s="124">
        <f t="shared" si="1"/>
        <v>0.16453999999999949</v>
      </c>
      <c r="E67" s="124">
        <f t="shared" si="0"/>
        <v>7.1002981243830282E-2</v>
      </c>
      <c r="F67" s="125">
        <v>0</v>
      </c>
      <c r="G67" s="125">
        <v>1</v>
      </c>
      <c r="H67" s="113">
        <v>0</v>
      </c>
      <c r="I67" s="113">
        <v>0</v>
      </c>
    </row>
    <row r="68" spans="1:9">
      <c r="A68" s="123">
        <v>0.65000000000000036</v>
      </c>
      <c r="B68" s="126">
        <v>658.45000000000039</v>
      </c>
      <c r="C68" s="126">
        <v>47.69944300000008</v>
      </c>
      <c r="D68" s="124">
        <f t="shared" si="1"/>
        <v>0.16454000000000091</v>
      </c>
      <c r="E68" s="124">
        <f t="shared" si="0"/>
        <v>7.2442012301617509E-2</v>
      </c>
      <c r="F68" s="125">
        <v>0</v>
      </c>
      <c r="G68" s="125">
        <v>1</v>
      </c>
      <c r="H68" s="113">
        <v>0</v>
      </c>
      <c r="I68" s="113">
        <v>0</v>
      </c>
    </row>
    <row r="69" spans="1:9">
      <c r="A69" s="123">
        <v>0.66000000000000036</v>
      </c>
      <c r="B69" s="126">
        <v>668.58000000000038</v>
      </c>
      <c r="C69" s="126">
        <v>49.366233200000075</v>
      </c>
      <c r="D69" s="124">
        <f t="shared" si="1"/>
        <v>0.16453999999999949</v>
      </c>
      <c r="E69" s="124">
        <f t="shared" ref="E69:E132" si="2">C69/B69</f>
        <v>7.3837436357653607E-2</v>
      </c>
      <c r="F69" s="125">
        <v>0</v>
      </c>
      <c r="G69" s="125">
        <v>1</v>
      </c>
      <c r="H69" s="113">
        <v>0</v>
      </c>
      <c r="I69" s="113">
        <v>0</v>
      </c>
    </row>
    <row r="70" spans="1:9">
      <c r="A70" s="123">
        <v>0.67000000000000037</v>
      </c>
      <c r="B70" s="126">
        <v>678.71000000000038</v>
      </c>
      <c r="C70" s="126">
        <v>51.033023400000054</v>
      </c>
      <c r="D70" s="124">
        <f t="shared" ref="D70:D133" si="3">(C70-C69)/(B70-B69)</f>
        <v>0.16453999999999808</v>
      </c>
      <c r="E70" s="124">
        <f t="shared" si="2"/>
        <v>7.5191205964255756E-2</v>
      </c>
      <c r="F70" s="125">
        <v>0</v>
      </c>
      <c r="G70" s="125">
        <v>1</v>
      </c>
      <c r="H70" s="113">
        <v>0</v>
      </c>
      <c r="I70" s="113">
        <v>0</v>
      </c>
    </row>
    <row r="71" spans="1:9">
      <c r="A71" s="123">
        <v>0.68000000000000038</v>
      </c>
      <c r="B71" s="126">
        <v>688.84000000000037</v>
      </c>
      <c r="C71" s="126">
        <v>52.699813600000077</v>
      </c>
      <c r="D71" s="124">
        <f t="shared" si="3"/>
        <v>0.1645400000000023</v>
      </c>
      <c r="E71" s="124">
        <f t="shared" si="2"/>
        <v>7.6505158817722616E-2</v>
      </c>
      <c r="F71" s="125">
        <v>0</v>
      </c>
      <c r="G71" s="125">
        <v>1</v>
      </c>
      <c r="H71" s="113">
        <v>0</v>
      </c>
      <c r="I71" s="113">
        <v>0</v>
      </c>
    </row>
    <row r="72" spans="1:9">
      <c r="A72" s="123">
        <v>0.69000000000000039</v>
      </c>
      <c r="B72" s="126">
        <v>698.97000000000037</v>
      </c>
      <c r="C72" s="126">
        <v>54.366603800000064</v>
      </c>
      <c r="D72" s="124">
        <f t="shared" si="3"/>
        <v>0.1645399999999988</v>
      </c>
      <c r="E72" s="124">
        <f t="shared" si="2"/>
        <v>7.778102608123387E-2</v>
      </c>
      <c r="F72" s="125">
        <v>0</v>
      </c>
      <c r="G72" s="125">
        <v>1</v>
      </c>
      <c r="H72" s="113">
        <v>0</v>
      </c>
      <c r="I72" s="113">
        <v>0</v>
      </c>
    </row>
    <row r="73" spans="1:9">
      <c r="A73" s="123">
        <v>0.7000000000000004</v>
      </c>
      <c r="B73" s="126">
        <v>709.10000000000036</v>
      </c>
      <c r="C73" s="126">
        <v>56.033394000000079</v>
      </c>
      <c r="D73" s="124">
        <f t="shared" si="3"/>
        <v>0.1645400000000016</v>
      </c>
      <c r="E73" s="124">
        <f t="shared" si="2"/>
        <v>7.9020439994359121E-2</v>
      </c>
      <c r="F73" s="125">
        <v>0</v>
      </c>
      <c r="G73" s="125">
        <v>1</v>
      </c>
      <c r="H73" s="113">
        <v>0</v>
      </c>
      <c r="I73" s="113">
        <v>0</v>
      </c>
    </row>
    <row r="74" spans="1:9">
      <c r="A74" s="123">
        <v>0.71000000000000041</v>
      </c>
      <c r="B74" s="126">
        <v>719.23000000000036</v>
      </c>
      <c r="C74" s="126">
        <v>57.700184200000059</v>
      </c>
      <c r="D74" s="124">
        <f t="shared" si="3"/>
        <v>0.16453999999999808</v>
      </c>
      <c r="E74" s="124">
        <f t="shared" si="2"/>
        <v>8.0224940839508957E-2</v>
      </c>
      <c r="F74" s="125">
        <v>0</v>
      </c>
      <c r="G74" s="125">
        <v>1</v>
      </c>
      <c r="H74" s="113">
        <v>0</v>
      </c>
      <c r="I74" s="113">
        <v>0</v>
      </c>
    </row>
    <row r="75" spans="1:9">
      <c r="A75" s="123">
        <v>0.72000000000000042</v>
      </c>
      <c r="B75" s="126">
        <v>729.36000000000047</v>
      </c>
      <c r="C75" s="126">
        <v>59.366974400000096</v>
      </c>
      <c r="D75" s="124">
        <f t="shared" si="3"/>
        <v>0.16454000000000185</v>
      </c>
      <c r="E75" s="124">
        <f t="shared" si="2"/>
        <v>8.1395983327849156E-2</v>
      </c>
      <c r="F75" s="125">
        <v>0</v>
      </c>
      <c r="G75" s="125">
        <v>1</v>
      </c>
      <c r="H75" s="113">
        <v>0</v>
      </c>
      <c r="I75" s="113">
        <v>0</v>
      </c>
    </row>
    <row r="76" spans="1:9">
      <c r="A76" s="123">
        <v>0.73000000000000043</v>
      </c>
      <c r="B76" s="126">
        <v>739.49000000000046</v>
      </c>
      <c r="C76" s="126">
        <v>61.03376460000009</v>
      </c>
      <c r="D76" s="124">
        <f t="shared" si="3"/>
        <v>0.16453999999999949</v>
      </c>
      <c r="E76" s="124">
        <f t="shared" si="2"/>
        <v>8.253494246034436E-2</v>
      </c>
      <c r="F76" s="125">
        <v>0</v>
      </c>
      <c r="G76" s="125">
        <v>1</v>
      </c>
      <c r="H76" s="113">
        <v>0</v>
      </c>
      <c r="I76" s="113">
        <v>0</v>
      </c>
    </row>
    <row r="77" spans="1:9">
      <c r="A77" s="123">
        <v>0.74000000000000044</v>
      </c>
      <c r="B77" s="126">
        <v>749.62000000000046</v>
      </c>
      <c r="C77" s="126">
        <v>62.700554800000084</v>
      </c>
      <c r="D77" s="124">
        <f t="shared" si="3"/>
        <v>0.16453999999999949</v>
      </c>
      <c r="E77" s="124">
        <f t="shared" si="2"/>
        <v>8.3643118913582948E-2</v>
      </c>
      <c r="F77" s="125">
        <v>0</v>
      </c>
      <c r="G77" s="125">
        <v>1</v>
      </c>
      <c r="H77" s="113">
        <v>0</v>
      </c>
      <c r="I77" s="113">
        <v>0</v>
      </c>
    </row>
    <row r="78" spans="1:9">
      <c r="A78" s="123">
        <v>0.75000000000000044</v>
      </c>
      <c r="B78" s="126">
        <v>759.75000000000045</v>
      </c>
      <c r="C78" s="126">
        <v>64.3673450000001</v>
      </c>
      <c r="D78" s="124">
        <f t="shared" si="3"/>
        <v>0.1645400000000016</v>
      </c>
      <c r="E78" s="124">
        <f t="shared" si="2"/>
        <v>8.4721743994735185E-2</v>
      </c>
      <c r="F78" s="125">
        <v>0</v>
      </c>
      <c r="G78" s="125">
        <v>1</v>
      </c>
      <c r="H78" s="113">
        <v>0</v>
      </c>
      <c r="I78" s="113">
        <v>0</v>
      </c>
    </row>
    <row r="79" spans="1:9">
      <c r="A79" s="123">
        <v>0.76000000000000045</v>
      </c>
      <c r="B79" s="126">
        <v>769.88000000000045</v>
      </c>
      <c r="C79" s="126">
        <v>66.03413520000008</v>
      </c>
      <c r="D79" s="124">
        <f t="shared" si="3"/>
        <v>0.16453999999999808</v>
      </c>
      <c r="E79" s="124">
        <f t="shared" si="2"/>
        <v>8.5771984205330748E-2</v>
      </c>
      <c r="F79" s="125">
        <v>0</v>
      </c>
      <c r="G79" s="125">
        <v>1</v>
      </c>
      <c r="H79" s="113">
        <v>0</v>
      </c>
      <c r="I79" s="113">
        <v>0</v>
      </c>
    </row>
    <row r="80" spans="1:9">
      <c r="A80" s="123">
        <v>0.77000000000000046</v>
      </c>
      <c r="B80" s="126">
        <v>780.01000000000045</v>
      </c>
      <c r="C80" s="126">
        <v>67.700925400000074</v>
      </c>
      <c r="D80" s="124">
        <f t="shared" si="3"/>
        <v>0.16453999999999949</v>
      </c>
      <c r="E80" s="124">
        <f t="shared" si="2"/>
        <v>8.6794945449417363E-2</v>
      </c>
      <c r="F80" s="125">
        <v>0</v>
      </c>
      <c r="G80" s="125">
        <v>1</v>
      </c>
      <c r="H80" s="113">
        <v>0</v>
      </c>
      <c r="I80" s="113">
        <v>0</v>
      </c>
    </row>
    <row r="81" spans="1:9">
      <c r="A81" s="123">
        <v>0.78000000000000047</v>
      </c>
      <c r="B81" s="126">
        <v>790.14000000000044</v>
      </c>
      <c r="C81" s="126">
        <v>69.367715600000096</v>
      </c>
      <c r="D81" s="124">
        <f t="shared" si="3"/>
        <v>0.1645400000000023</v>
      </c>
      <c r="E81" s="124">
        <f t="shared" si="2"/>
        <v>8.7791676918014608E-2</v>
      </c>
      <c r="F81" s="125">
        <v>0</v>
      </c>
      <c r="G81" s="125">
        <v>1</v>
      </c>
      <c r="H81" s="113">
        <v>0</v>
      </c>
      <c r="I81" s="113">
        <v>0</v>
      </c>
    </row>
    <row r="82" spans="1:9">
      <c r="A82" s="123">
        <v>0.79000000000000048</v>
      </c>
      <c r="B82" s="126">
        <v>800.27000000000044</v>
      </c>
      <c r="C82" s="126">
        <v>71.034505800000076</v>
      </c>
      <c r="D82" s="124">
        <f t="shared" si="3"/>
        <v>0.16453999999999808</v>
      </c>
      <c r="E82" s="124">
        <f t="shared" si="2"/>
        <v>8.8763174678546039E-2</v>
      </c>
      <c r="F82" s="125">
        <v>0</v>
      </c>
      <c r="G82" s="125">
        <v>1</v>
      </c>
      <c r="H82" s="113">
        <v>0</v>
      </c>
      <c r="I82" s="113">
        <v>0</v>
      </c>
    </row>
    <row r="83" spans="1:9">
      <c r="A83" s="123">
        <v>0.80000000000000049</v>
      </c>
      <c r="B83" s="126">
        <v>810.40000000000055</v>
      </c>
      <c r="C83" s="126">
        <v>72.701296000000085</v>
      </c>
      <c r="D83" s="124">
        <f t="shared" si="3"/>
        <v>0.16453999999999905</v>
      </c>
      <c r="E83" s="124">
        <f t="shared" si="2"/>
        <v>8.9710384995064216E-2</v>
      </c>
      <c r="F83" s="125">
        <v>0</v>
      </c>
      <c r="G83" s="125">
        <v>1</v>
      </c>
      <c r="H83" s="113">
        <v>0</v>
      </c>
      <c r="I83" s="113">
        <v>0</v>
      </c>
    </row>
    <row r="84" spans="1:9">
      <c r="A84" s="123">
        <v>0.8100000000000005</v>
      </c>
      <c r="B84" s="126">
        <v>820.53000000000054</v>
      </c>
      <c r="C84" s="126">
        <v>74.368086200000121</v>
      </c>
      <c r="D84" s="124">
        <f t="shared" si="3"/>
        <v>0.16454000000000371</v>
      </c>
      <c r="E84" s="124">
        <f t="shared" si="2"/>
        <v>9.0634207402532599E-2</v>
      </c>
      <c r="F84" s="125">
        <v>0</v>
      </c>
      <c r="G84" s="125">
        <v>1</v>
      </c>
      <c r="H84" s="113">
        <v>0</v>
      </c>
      <c r="I84" s="113">
        <v>0</v>
      </c>
    </row>
    <row r="85" spans="1:9">
      <c r="A85" s="123">
        <v>0.82000000000000051</v>
      </c>
      <c r="B85" s="126">
        <v>830.66000000000054</v>
      </c>
      <c r="C85" s="126">
        <v>76.034876400000101</v>
      </c>
      <c r="D85" s="124">
        <f t="shared" si="3"/>
        <v>0.16453999999999808</v>
      </c>
      <c r="E85" s="124">
        <f t="shared" si="2"/>
        <v>9.1535497556160222E-2</v>
      </c>
      <c r="F85" s="125">
        <v>0</v>
      </c>
      <c r="G85" s="125">
        <v>1</v>
      </c>
      <c r="H85" s="113">
        <v>0</v>
      </c>
      <c r="I85" s="113">
        <v>0</v>
      </c>
    </row>
    <row r="86" spans="1:9">
      <c r="A86" s="123">
        <v>0.83000000000000052</v>
      </c>
      <c r="B86" s="126">
        <v>840.79000000000053</v>
      </c>
      <c r="C86" s="126">
        <v>77.701666600000109</v>
      </c>
      <c r="D86" s="124">
        <f t="shared" si="3"/>
        <v>0.16454000000000091</v>
      </c>
      <c r="E86" s="124">
        <f t="shared" si="2"/>
        <v>9.2415069874760711E-2</v>
      </c>
      <c r="F86" s="125">
        <v>0</v>
      </c>
      <c r="G86" s="125">
        <v>1</v>
      </c>
      <c r="H86" s="113">
        <v>0</v>
      </c>
      <c r="I86" s="113">
        <v>0</v>
      </c>
    </row>
    <row r="87" spans="1:9">
      <c r="A87" s="123">
        <v>0.84000000000000052</v>
      </c>
      <c r="B87" s="126">
        <v>850.92000000000053</v>
      </c>
      <c r="C87" s="126">
        <v>79.368456800000118</v>
      </c>
      <c r="D87" s="124">
        <f t="shared" si="3"/>
        <v>0.16454000000000091</v>
      </c>
      <c r="E87" s="124">
        <f t="shared" si="2"/>
        <v>9.3273699995299289E-2</v>
      </c>
      <c r="F87" s="125">
        <v>0</v>
      </c>
      <c r="G87" s="125">
        <v>1</v>
      </c>
      <c r="H87" s="113">
        <v>0</v>
      </c>
      <c r="I87" s="113">
        <v>0</v>
      </c>
    </row>
    <row r="88" spans="1:9">
      <c r="A88" s="123">
        <v>0.85000000000000053</v>
      </c>
      <c r="B88" s="126">
        <v>861.05000000000052</v>
      </c>
      <c r="C88" s="126">
        <v>81.035247000000098</v>
      </c>
      <c r="D88" s="124">
        <f t="shared" si="3"/>
        <v>0.16453999999999808</v>
      </c>
      <c r="E88" s="124">
        <f t="shared" si="2"/>
        <v>9.4112127054178096E-2</v>
      </c>
      <c r="F88" s="125">
        <v>0</v>
      </c>
      <c r="G88" s="125">
        <v>1</v>
      </c>
      <c r="H88" s="113">
        <v>0</v>
      </c>
      <c r="I88" s="113">
        <v>0</v>
      </c>
    </row>
    <row r="89" spans="1:9">
      <c r="A89" s="123">
        <v>0.86000000000000054</v>
      </c>
      <c r="B89" s="126">
        <v>871.18000000000052</v>
      </c>
      <c r="C89" s="126">
        <v>82.702037200000092</v>
      </c>
      <c r="D89" s="124">
        <f t="shared" si="3"/>
        <v>0.16453999999999949</v>
      </c>
      <c r="E89" s="124">
        <f t="shared" si="2"/>
        <v>9.4931055809362064E-2</v>
      </c>
      <c r="F89" s="125">
        <v>0</v>
      </c>
      <c r="G89" s="125">
        <v>1</v>
      </c>
      <c r="H89" s="113">
        <v>0</v>
      </c>
      <c r="I89" s="113">
        <v>0</v>
      </c>
    </row>
    <row r="90" spans="1:9">
      <c r="A90" s="123">
        <v>0.87000000000000055</v>
      </c>
      <c r="B90" s="126">
        <v>881.31000000000051</v>
      </c>
      <c r="C90" s="126">
        <v>84.368827400000086</v>
      </c>
      <c r="D90" s="124">
        <f t="shared" si="3"/>
        <v>0.16453999999999949</v>
      </c>
      <c r="E90" s="124">
        <f t="shared" si="2"/>
        <v>9.5731158616151002E-2</v>
      </c>
      <c r="F90" s="125">
        <v>0</v>
      </c>
      <c r="G90" s="125">
        <v>1</v>
      </c>
      <c r="H90" s="113">
        <v>0</v>
      </c>
      <c r="I90" s="113">
        <v>0</v>
      </c>
    </row>
    <row r="91" spans="1:9">
      <c r="A91" s="123">
        <v>0.88000000000000056</v>
      </c>
      <c r="B91" s="126">
        <v>891.44000000000062</v>
      </c>
      <c r="C91" s="126">
        <v>86.035617600000123</v>
      </c>
      <c r="D91" s="124">
        <f t="shared" si="3"/>
        <v>0.16454000000000185</v>
      </c>
      <c r="E91" s="124">
        <f t="shared" si="2"/>
        <v>9.6513077268240224E-2</v>
      </c>
      <c r="F91" s="125">
        <v>0</v>
      </c>
      <c r="G91" s="125">
        <v>1</v>
      </c>
      <c r="H91" s="113">
        <v>0</v>
      </c>
      <c r="I91" s="113">
        <v>0</v>
      </c>
    </row>
    <row r="92" spans="1:9">
      <c r="A92" s="123">
        <v>0.89000000000000057</v>
      </c>
      <c r="B92" s="126">
        <v>901.57000000000062</v>
      </c>
      <c r="C92" s="126">
        <v>87.702407800000103</v>
      </c>
      <c r="D92" s="124">
        <f t="shared" si="3"/>
        <v>0.16453999999999808</v>
      </c>
      <c r="E92" s="124">
        <f t="shared" si="2"/>
        <v>9.7277424714664468E-2</v>
      </c>
      <c r="F92" s="125">
        <v>0</v>
      </c>
      <c r="G92" s="125">
        <v>1</v>
      </c>
      <c r="H92" s="113">
        <v>0</v>
      </c>
      <c r="I92" s="113">
        <v>0</v>
      </c>
    </row>
    <row r="93" spans="1:9">
      <c r="A93" s="123">
        <v>0.90000000000000058</v>
      </c>
      <c r="B93" s="126">
        <v>911.70000000000061</v>
      </c>
      <c r="C93" s="126">
        <v>89.369198000000097</v>
      </c>
      <c r="D93" s="124">
        <f t="shared" si="3"/>
        <v>0.16453999999999949</v>
      </c>
      <c r="E93" s="124">
        <f t="shared" si="2"/>
        <v>9.8024786662279303E-2</v>
      </c>
      <c r="F93" s="125">
        <v>0</v>
      </c>
      <c r="G93" s="125">
        <v>1</v>
      </c>
      <c r="H93" s="113">
        <v>0</v>
      </c>
      <c r="I93" s="113">
        <v>0</v>
      </c>
    </row>
    <row r="94" spans="1:9">
      <c r="A94" s="123">
        <v>0.91000000000000059</v>
      </c>
      <c r="B94" s="126">
        <v>921.83000000000061</v>
      </c>
      <c r="C94" s="126">
        <v>91.035988200000119</v>
      </c>
      <c r="D94" s="124">
        <f t="shared" si="3"/>
        <v>0.1645400000000023</v>
      </c>
      <c r="E94" s="124">
        <f t="shared" si="2"/>
        <v>9.8755723072583942E-2</v>
      </c>
      <c r="F94" s="125">
        <v>0</v>
      </c>
      <c r="G94" s="125">
        <v>1</v>
      </c>
      <c r="H94" s="113">
        <v>0</v>
      </c>
      <c r="I94" s="113">
        <v>0</v>
      </c>
    </row>
    <row r="95" spans="1:9">
      <c r="A95" s="123">
        <v>0.9200000000000006</v>
      </c>
      <c r="B95" s="126">
        <v>931.9600000000006</v>
      </c>
      <c r="C95" s="126">
        <v>92.702778400000113</v>
      </c>
      <c r="D95" s="124">
        <f t="shared" si="3"/>
        <v>0.16453999999999949</v>
      </c>
      <c r="E95" s="124">
        <f t="shared" si="2"/>
        <v>9.9470769560925418E-2</v>
      </c>
      <c r="F95" s="125">
        <v>0</v>
      </c>
      <c r="G95" s="125">
        <v>1</v>
      </c>
      <c r="H95" s="113">
        <v>0</v>
      </c>
      <c r="I95" s="113">
        <v>0</v>
      </c>
    </row>
    <row r="96" spans="1:9">
      <c r="A96" s="123">
        <v>0.9300000000000006</v>
      </c>
      <c r="B96" s="126">
        <v>942.0900000000006</v>
      </c>
      <c r="C96" s="126">
        <v>94.369568600000107</v>
      </c>
      <c r="D96" s="124">
        <f t="shared" si="3"/>
        <v>0.16453999999999949</v>
      </c>
      <c r="E96" s="124">
        <f t="shared" si="2"/>
        <v>0.10017043870543159</v>
      </c>
      <c r="F96" s="125">
        <v>0</v>
      </c>
      <c r="G96" s="125">
        <v>1</v>
      </c>
      <c r="H96" s="113">
        <v>0</v>
      </c>
      <c r="I96" s="113">
        <v>0</v>
      </c>
    </row>
    <row r="97" spans="1:9">
      <c r="A97" s="123">
        <v>0.94000000000000061</v>
      </c>
      <c r="B97" s="126">
        <v>952.2200000000006</v>
      </c>
      <c r="C97" s="126">
        <v>96.036358800000116</v>
      </c>
      <c r="D97" s="124">
        <f t="shared" si="3"/>
        <v>0.16454000000000091</v>
      </c>
      <c r="E97" s="124">
        <f t="shared" si="2"/>
        <v>0.10085522127239509</v>
      </c>
      <c r="F97" s="125">
        <v>0</v>
      </c>
      <c r="G97" s="125">
        <v>1</v>
      </c>
      <c r="H97" s="113">
        <v>0</v>
      </c>
      <c r="I97" s="113">
        <v>0</v>
      </c>
    </row>
    <row r="98" spans="1:9">
      <c r="A98" s="123">
        <v>0.95000000000000062</v>
      </c>
      <c r="B98" s="126">
        <v>962.35000000000059</v>
      </c>
      <c r="C98" s="126">
        <v>97.703149000000096</v>
      </c>
      <c r="D98" s="124">
        <f t="shared" si="3"/>
        <v>0.16453999999999808</v>
      </c>
      <c r="E98" s="124">
        <f t="shared" si="2"/>
        <v>0.10152558736426459</v>
      </c>
      <c r="F98" s="125">
        <v>0</v>
      </c>
      <c r="G98" s="125">
        <v>1</v>
      </c>
      <c r="H98" s="113">
        <v>0</v>
      </c>
      <c r="I98" s="113">
        <v>0</v>
      </c>
    </row>
    <row r="99" spans="1:9">
      <c r="A99" s="123">
        <v>0.96000000000000063</v>
      </c>
      <c r="B99" s="126">
        <v>972.48000000000059</v>
      </c>
      <c r="C99" s="126">
        <v>99.369939200000104</v>
      </c>
      <c r="D99" s="124">
        <f t="shared" si="3"/>
        <v>0.16454000000000091</v>
      </c>
      <c r="E99" s="124">
        <f t="shared" si="2"/>
        <v>0.10218198749588685</v>
      </c>
      <c r="F99" s="125">
        <v>0</v>
      </c>
      <c r="G99" s="125">
        <v>1</v>
      </c>
      <c r="H99" s="113">
        <v>0</v>
      </c>
      <c r="I99" s="113">
        <v>0</v>
      </c>
    </row>
    <row r="100" spans="1:9">
      <c r="A100" s="123">
        <v>0.97000000000000064</v>
      </c>
      <c r="B100" s="126">
        <v>982.6100000000007</v>
      </c>
      <c r="C100" s="126">
        <v>101.03672940000013</v>
      </c>
      <c r="D100" s="124">
        <f t="shared" si="3"/>
        <v>0.16454000000000046</v>
      </c>
      <c r="E100" s="124">
        <f t="shared" si="2"/>
        <v>0.10282485360417669</v>
      </c>
      <c r="F100" s="125">
        <v>0</v>
      </c>
      <c r="G100" s="125">
        <v>1</v>
      </c>
      <c r="H100" s="113">
        <v>0</v>
      </c>
      <c r="I100" s="113">
        <v>0</v>
      </c>
    </row>
    <row r="101" spans="1:9">
      <c r="A101" s="123">
        <v>0.98000000000000065</v>
      </c>
      <c r="B101" s="126">
        <v>992.74000000000069</v>
      </c>
      <c r="C101" s="126">
        <v>102.70351960000015</v>
      </c>
      <c r="D101" s="124">
        <f t="shared" si="3"/>
        <v>0.1645400000000023</v>
      </c>
      <c r="E101" s="124">
        <f t="shared" si="2"/>
        <v>0.10345459999597083</v>
      </c>
      <c r="F101" s="125">
        <v>0</v>
      </c>
      <c r="G101" s="125">
        <v>1</v>
      </c>
      <c r="H101" s="113">
        <v>0</v>
      </c>
      <c r="I101" s="113">
        <v>0</v>
      </c>
    </row>
    <row r="102" spans="1:9">
      <c r="A102" s="123">
        <v>0.99000000000000066</v>
      </c>
      <c r="B102" s="126">
        <v>1002.8700000000007</v>
      </c>
      <c r="C102" s="126">
        <v>104.3703098000001</v>
      </c>
      <c r="D102" s="124">
        <f t="shared" si="3"/>
        <v>0.16453999999999527</v>
      </c>
      <c r="E102" s="124">
        <f t="shared" si="2"/>
        <v>0.10407162423843572</v>
      </c>
      <c r="F102" s="125">
        <v>0</v>
      </c>
      <c r="G102" s="125">
        <v>1</v>
      </c>
      <c r="H102" s="113">
        <v>0</v>
      </c>
      <c r="I102" s="113">
        <v>0</v>
      </c>
    </row>
    <row r="103" spans="1:9">
      <c r="A103" s="123">
        <v>1.0000000000000007</v>
      </c>
      <c r="B103" s="126">
        <v>1013.0000000000007</v>
      </c>
      <c r="C103" s="126">
        <v>106.03710000000012</v>
      </c>
      <c r="D103" s="124">
        <f t="shared" si="3"/>
        <v>0.1645400000000023</v>
      </c>
      <c r="E103" s="124">
        <f t="shared" si="2"/>
        <v>0.10467630799605139</v>
      </c>
      <c r="F103" s="125">
        <v>0</v>
      </c>
      <c r="G103" s="125">
        <v>1</v>
      </c>
      <c r="H103" s="113">
        <v>0</v>
      </c>
      <c r="I103" s="113">
        <v>0</v>
      </c>
    </row>
    <row r="104" spans="1:9">
      <c r="A104" s="123">
        <v>1.0100000000000007</v>
      </c>
      <c r="B104" s="126">
        <v>1023.1300000000007</v>
      </c>
      <c r="C104" s="126">
        <v>107.70389020000012</v>
      </c>
      <c r="D104" s="124">
        <f t="shared" si="3"/>
        <v>0.16453999999999949</v>
      </c>
      <c r="E104" s="124">
        <f t="shared" si="2"/>
        <v>0.10526901781787265</v>
      </c>
      <c r="F104" s="125">
        <v>0</v>
      </c>
      <c r="G104" s="125">
        <v>1</v>
      </c>
      <c r="H104" s="113">
        <v>0</v>
      </c>
      <c r="I104" s="113">
        <v>0</v>
      </c>
    </row>
    <row r="105" spans="1:9">
      <c r="A105" s="123">
        <v>1.0200000000000007</v>
      </c>
      <c r="B105" s="126">
        <v>1033.2600000000007</v>
      </c>
      <c r="C105" s="126">
        <v>109.37068040000014</v>
      </c>
      <c r="D105" s="124">
        <f t="shared" si="3"/>
        <v>0.1645400000000023</v>
      </c>
      <c r="E105" s="124">
        <f t="shared" si="2"/>
        <v>0.10585010587848176</v>
      </c>
      <c r="F105" s="125">
        <v>0</v>
      </c>
      <c r="G105" s="125">
        <v>1</v>
      </c>
      <c r="H105" s="113">
        <v>0</v>
      </c>
      <c r="I105" s="113">
        <v>0</v>
      </c>
    </row>
    <row r="106" spans="1:9">
      <c r="A106" s="123">
        <v>1.0300000000000007</v>
      </c>
      <c r="B106" s="126">
        <v>1043.3900000000008</v>
      </c>
      <c r="C106" s="126">
        <v>111.03747060000016</v>
      </c>
      <c r="D106" s="124">
        <f t="shared" si="3"/>
        <v>0.16454000000000046</v>
      </c>
      <c r="E106" s="124">
        <f t="shared" si="2"/>
        <v>0.10641991067577806</v>
      </c>
      <c r="F106" s="125">
        <v>0</v>
      </c>
      <c r="G106" s="125">
        <v>1</v>
      </c>
      <c r="H106" s="113">
        <v>0</v>
      </c>
      <c r="I106" s="113">
        <v>0</v>
      </c>
    </row>
    <row r="107" spans="1:9">
      <c r="A107" s="123">
        <v>1.0400000000000007</v>
      </c>
      <c r="B107" s="126">
        <v>1053.5200000000007</v>
      </c>
      <c r="C107" s="126">
        <v>112.70426080000011</v>
      </c>
      <c r="D107" s="124">
        <f t="shared" si="3"/>
        <v>0.16453999999999713</v>
      </c>
      <c r="E107" s="124">
        <f t="shared" si="2"/>
        <v>0.10697875768851094</v>
      </c>
      <c r="F107" s="125">
        <v>0</v>
      </c>
      <c r="G107" s="125">
        <v>1</v>
      </c>
      <c r="H107" s="113">
        <v>0</v>
      </c>
      <c r="I107" s="113">
        <v>0</v>
      </c>
    </row>
    <row r="108" spans="1:9">
      <c r="A108" s="123">
        <v>1.0500000000000007</v>
      </c>
      <c r="B108" s="126">
        <v>1063.6500000000008</v>
      </c>
      <c r="C108" s="126">
        <v>114.37105100000014</v>
      </c>
      <c r="D108" s="124">
        <f t="shared" si="3"/>
        <v>0.16454000000000046</v>
      </c>
      <c r="E108" s="124">
        <f t="shared" si="2"/>
        <v>0.10752695999623942</v>
      </c>
      <c r="F108" s="125">
        <v>0</v>
      </c>
      <c r="G108" s="125">
        <v>1</v>
      </c>
      <c r="H108" s="113">
        <v>0</v>
      </c>
      <c r="I108" s="113">
        <v>0</v>
      </c>
    </row>
    <row r="109" spans="1:9">
      <c r="A109" s="123">
        <v>1.0600000000000007</v>
      </c>
      <c r="B109" s="126">
        <v>1073.7800000000007</v>
      </c>
      <c r="C109" s="126">
        <v>116.03784120000013</v>
      </c>
      <c r="D109" s="124">
        <f t="shared" si="3"/>
        <v>0.16454000000000135</v>
      </c>
      <c r="E109" s="124">
        <f t="shared" si="2"/>
        <v>0.10806481886419943</v>
      </c>
      <c r="F109" s="125">
        <v>0</v>
      </c>
      <c r="G109" s="125">
        <v>1</v>
      </c>
      <c r="H109" s="113">
        <v>0</v>
      </c>
      <c r="I109" s="113">
        <v>0</v>
      </c>
    </row>
    <row r="110" spans="1:9">
      <c r="A110" s="123">
        <v>1.0700000000000007</v>
      </c>
      <c r="B110" s="126">
        <v>1083.9100000000008</v>
      </c>
      <c r="C110" s="126">
        <v>117.70463140000015</v>
      </c>
      <c r="D110" s="124">
        <f t="shared" si="3"/>
        <v>0.16454000000000046</v>
      </c>
      <c r="E110" s="124">
        <f t="shared" si="2"/>
        <v>0.10859262429537514</v>
      </c>
      <c r="F110" s="125">
        <v>0</v>
      </c>
      <c r="G110" s="125">
        <v>1</v>
      </c>
      <c r="H110" s="113">
        <v>0</v>
      </c>
      <c r="I110" s="113">
        <v>0</v>
      </c>
    </row>
    <row r="111" spans="1:9">
      <c r="A111" s="123">
        <v>1.0800000000000007</v>
      </c>
      <c r="B111" s="126">
        <v>1094.0400000000006</v>
      </c>
      <c r="C111" s="126">
        <v>119.37142160000012</v>
      </c>
      <c r="D111" s="124">
        <f t="shared" si="3"/>
        <v>0.16453999999999852</v>
      </c>
      <c r="E111" s="124">
        <f t="shared" si="2"/>
        <v>0.10911065555189943</v>
      </c>
      <c r="F111" s="125">
        <v>0</v>
      </c>
      <c r="G111" s="125">
        <v>1</v>
      </c>
      <c r="H111" s="113">
        <v>0</v>
      </c>
      <c r="I111" s="113">
        <v>0</v>
      </c>
    </row>
    <row r="112" spans="1:9">
      <c r="A112" s="123">
        <v>1.0900000000000007</v>
      </c>
      <c r="B112" s="126">
        <v>1104.1700000000008</v>
      </c>
      <c r="C112" s="126">
        <v>121.03821180000013</v>
      </c>
      <c r="D112" s="124">
        <f t="shared" si="3"/>
        <v>0.16453999999999905</v>
      </c>
      <c r="E112" s="124">
        <f t="shared" si="2"/>
        <v>0.10961918164775356</v>
      </c>
      <c r="F112" s="125">
        <v>0</v>
      </c>
      <c r="G112" s="125">
        <v>1</v>
      </c>
      <c r="H112" s="113">
        <v>0</v>
      </c>
      <c r="I112" s="113">
        <v>0</v>
      </c>
    </row>
    <row r="113" spans="1:9">
      <c r="A113" s="123">
        <v>1.1000000000000008</v>
      </c>
      <c r="B113" s="126">
        <v>1114.3000000000009</v>
      </c>
      <c r="C113" s="126">
        <v>122.70500200000015</v>
      </c>
      <c r="D113" s="124">
        <f t="shared" si="3"/>
        <v>0.16454000000000046</v>
      </c>
      <c r="E113" s="124">
        <f t="shared" si="2"/>
        <v>0.11011846181459217</v>
      </c>
      <c r="F113" s="125">
        <v>0</v>
      </c>
      <c r="G113" s="125">
        <v>1</v>
      </c>
      <c r="H113" s="113">
        <v>0</v>
      </c>
      <c r="I113" s="113">
        <v>0</v>
      </c>
    </row>
    <row r="114" spans="1:9">
      <c r="A114" s="123">
        <v>1.1100000000000008</v>
      </c>
      <c r="B114" s="126">
        <v>1124.4300000000007</v>
      </c>
      <c r="C114" s="126">
        <v>124.37179220000012</v>
      </c>
      <c r="D114" s="124">
        <f t="shared" si="3"/>
        <v>0.16453999999999852</v>
      </c>
      <c r="E114" s="124">
        <f t="shared" si="2"/>
        <v>0.11060874594238862</v>
      </c>
      <c r="F114" s="125">
        <v>0</v>
      </c>
      <c r="G114" s="125">
        <v>1</v>
      </c>
      <c r="H114" s="113">
        <v>0</v>
      </c>
      <c r="I114" s="113">
        <v>0</v>
      </c>
    </row>
    <row r="115" spans="1:9">
      <c r="A115" s="123">
        <v>1.1200000000000008</v>
      </c>
      <c r="B115" s="126">
        <v>1134.5600000000009</v>
      </c>
      <c r="C115" s="126">
        <v>126.03858240000012</v>
      </c>
      <c r="D115" s="124">
        <f t="shared" si="3"/>
        <v>0.16453999999999905</v>
      </c>
      <c r="E115" s="124">
        <f t="shared" si="2"/>
        <v>0.11109027499647443</v>
      </c>
      <c r="F115" s="125">
        <v>0</v>
      </c>
      <c r="G115" s="125">
        <v>1</v>
      </c>
      <c r="H115" s="113">
        <v>0</v>
      </c>
      <c r="I115" s="113">
        <v>0</v>
      </c>
    </row>
    <row r="116" spans="1:9">
      <c r="A116" s="123">
        <v>1.1300000000000008</v>
      </c>
      <c r="B116" s="126">
        <v>1144.6900000000007</v>
      </c>
      <c r="C116" s="126">
        <v>127.70537260000015</v>
      </c>
      <c r="D116" s="124">
        <f t="shared" si="3"/>
        <v>0.16454000000000416</v>
      </c>
      <c r="E116" s="124">
        <f t="shared" si="2"/>
        <v>0.11156328141243486</v>
      </c>
      <c r="F116" s="125">
        <v>0</v>
      </c>
      <c r="G116" s="125">
        <v>1</v>
      </c>
      <c r="H116" s="113">
        <v>0</v>
      </c>
      <c r="I116" s="113">
        <v>0</v>
      </c>
    </row>
    <row r="117" spans="1:9">
      <c r="A117" s="123">
        <v>1.1400000000000008</v>
      </c>
      <c r="B117" s="126">
        <v>1154.8200000000008</v>
      </c>
      <c r="C117" s="126">
        <v>129.37216280000015</v>
      </c>
      <c r="D117" s="124">
        <f t="shared" si="3"/>
        <v>0.16453999999999905</v>
      </c>
      <c r="E117" s="124">
        <f t="shared" si="2"/>
        <v>0.11202798947022052</v>
      </c>
      <c r="F117" s="125">
        <v>0</v>
      </c>
      <c r="G117" s="125">
        <v>1</v>
      </c>
      <c r="H117" s="113">
        <v>0</v>
      </c>
      <c r="I117" s="113">
        <v>0</v>
      </c>
    </row>
    <row r="118" spans="1:9">
      <c r="A118" s="123">
        <v>1.1500000000000008</v>
      </c>
      <c r="B118" s="126">
        <v>1164.9500000000007</v>
      </c>
      <c r="C118" s="126">
        <v>131.03895300000013</v>
      </c>
      <c r="D118" s="124">
        <f t="shared" si="3"/>
        <v>0.16453999999999994</v>
      </c>
      <c r="E118" s="124">
        <f t="shared" si="2"/>
        <v>0.11248461564874034</v>
      </c>
      <c r="F118" s="125">
        <v>0</v>
      </c>
      <c r="G118" s="125">
        <v>1</v>
      </c>
      <c r="H118" s="113">
        <v>0</v>
      </c>
      <c r="I118" s="113">
        <v>0</v>
      </c>
    </row>
    <row r="119" spans="1:9">
      <c r="A119" s="123">
        <v>1.1600000000000008</v>
      </c>
      <c r="B119" s="126">
        <v>1175.0800000000008</v>
      </c>
      <c r="C119" s="126">
        <v>132.70574320000011</v>
      </c>
      <c r="D119" s="124">
        <f t="shared" si="3"/>
        <v>0.16453999999999624</v>
      </c>
      <c r="E119" s="124">
        <f t="shared" si="2"/>
        <v>0.11293336896211323</v>
      </c>
      <c r="F119" s="125">
        <v>0</v>
      </c>
      <c r="G119" s="125">
        <v>1</v>
      </c>
      <c r="H119" s="113">
        <v>0</v>
      </c>
      <c r="I119" s="113">
        <v>0</v>
      </c>
    </row>
    <row r="120" spans="1:9">
      <c r="A120" s="123">
        <v>1.1700000000000008</v>
      </c>
      <c r="B120" s="126">
        <v>1185.2100000000007</v>
      </c>
      <c r="C120" s="126">
        <v>134.37253340000012</v>
      </c>
      <c r="D120" s="124">
        <f t="shared" si="3"/>
        <v>0.16454000000000274</v>
      </c>
      <c r="E120" s="124">
        <f t="shared" si="2"/>
        <v>0.11337445127867639</v>
      </c>
      <c r="F120" s="125">
        <v>0</v>
      </c>
      <c r="G120" s="125">
        <v>1</v>
      </c>
      <c r="H120" s="113">
        <v>0</v>
      </c>
      <c r="I120" s="113">
        <v>0</v>
      </c>
    </row>
    <row r="121" spans="1:9">
      <c r="A121" s="123">
        <v>1.1800000000000008</v>
      </c>
      <c r="B121" s="126">
        <v>1195.3400000000008</v>
      </c>
      <c r="C121" s="126">
        <v>136.03932360000016</v>
      </c>
      <c r="D121" s="124">
        <f t="shared" si="3"/>
        <v>0.16454000000000185</v>
      </c>
      <c r="E121" s="124">
        <f t="shared" si="2"/>
        <v>0.11380805762377237</v>
      </c>
      <c r="F121" s="125">
        <v>0</v>
      </c>
      <c r="G121" s="125">
        <v>1</v>
      </c>
      <c r="H121" s="113">
        <v>0</v>
      </c>
      <c r="I121" s="113">
        <v>0</v>
      </c>
    </row>
    <row r="122" spans="1:9">
      <c r="A122" s="123">
        <v>1.1900000000000008</v>
      </c>
      <c r="B122" s="126">
        <v>1205.4700000000009</v>
      </c>
      <c r="C122" s="126">
        <v>137.70611380000017</v>
      </c>
      <c r="D122" s="124">
        <f t="shared" si="3"/>
        <v>0.16453999999999905</v>
      </c>
      <c r="E122" s="124">
        <f t="shared" si="2"/>
        <v>0.11423437646727008</v>
      </c>
      <c r="F122" s="125">
        <v>0</v>
      </c>
      <c r="G122" s="125">
        <v>1</v>
      </c>
      <c r="H122" s="113">
        <v>0</v>
      </c>
      <c r="I122" s="113">
        <v>0</v>
      </c>
    </row>
    <row r="123" spans="1:9">
      <c r="A123" s="123">
        <v>1.2000000000000008</v>
      </c>
      <c r="B123" s="126">
        <v>1215.6000000000008</v>
      </c>
      <c r="C123" s="126">
        <v>139.37290400000018</v>
      </c>
      <c r="D123" s="124">
        <f t="shared" si="3"/>
        <v>0.16454000000000274</v>
      </c>
      <c r="E123" s="124">
        <f t="shared" si="2"/>
        <v>0.11465358999670951</v>
      </c>
      <c r="F123" s="125">
        <v>0</v>
      </c>
      <c r="G123" s="125">
        <v>1</v>
      </c>
      <c r="H123" s="113">
        <v>0</v>
      </c>
      <c r="I123" s="113">
        <v>0</v>
      </c>
    </row>
    <row r="124" spans="1:9">
      <c r="A124" s="123">
        <v>1.2100000000000009</v>
      </c>
      <c r="B124" s="126">
        <v>1225.7300000000009</v>
      </c>
      <c r="C124" s="126">
        <v>141.03969420000018</v>
      </c>
      <c r="D124" s="124">
        <f t="shared" si="3"/>
        <v>0.16453999999999905</v>
      </c>
      <c r="E124" s="124">
        <f t="shared" si="2"/>
        <v>0.11506587437690199</v>
      </c>
      <c r="F124" s="125">
        <v>0</v>
      </c>
      <c r="G124" s="125">
        <v>1</v>
      </c>
      <c r="H124" s="113">
        <v>0</v>
      </c>
      <c r="I124" s="113">
        <v>0</v>
      </c>
    </row>
    <row r="125" spans="1:9">
      <c r="A125" s="123">
        <v>1.2200000000000009</v>
      </c>
      <c r="B125" s="126">
        <v>1235.8600000000008</v>
      </c>
      <c r="C125" s="126">
        <v>142.70648440000014</v>
      </c>
      <c r="D125" s="124">
        <f t="shared" si="3"/>
        <v>0.16453999999999713</v>
      </c>
      <c r="E125" s="124">
        <f t="shared" si="2"/>
        <v>0.11547139999676342</v>
      </c>
      <c r="F125" s="125">
        <v>0</v>
      </c>
      <c r="G125" s="125">
        <v>1</v>
      </c>
      <c r="H125" s="113">
        <v>0</v>
      </c>
      <c r="I125" s="113">
        <v>0</v>
      </c>
    </row>
    <row r="126" spans="1:9">
      <c r="A126" s="123">
        <v>1.2300000000000009</v>
      </c>
      <c r="B126" s="126">
        <v>1245.9900000000009</v>
      </c>
      <c r="C126" s="126">
        <v>144.37327460000017</v>
      </c>
      <c r="D126" s="124">
        <f t="shared" si="3"/>
        <v>0.16454000000000185</v>
      </c>
      <c r="E126" s="124">
        <f t="shared" si="2"/>
        <v>0.11587033170410682</v>
      </c>
      <c r="F126" s="125">
        <v>0</v>
      </c>
      <c r="G126" s="125">
        <v>1</v>
      </c>
      <c r="H126" s="113">
        <v>0</v>
      </c>
      <c r="I126" s="113">
        <v>0</v>
      </c>
    </row>
    <row r="127" spans="1:9">
      <c r="A127" s="123">
        <v>1.2400000000000009</v>
      </c>
      <c r="B127" s="126">
        <v>1256.1200000000008</v>
      </c>
      <c r="C127" s="126">
        <v>146.04006480000018</v>
      </c>
      <c r="D127" s="124">
        <f t="shared" si="3"/>
        <v>0.16454000000000274</v>
      </c>
      <c r="E127" s="124">
        <f t="shared" si="2"/>
        <v>0.11626282902907373</v>
      </c>
      <c r="F127" s="125">
        <v>0</v>
      </c>
      <c r="G127" s="125">
        <v>1</v>
      </c>
      <c r="H127" s="113">
        <v>0</v>
      </c>
      <c r="I127" s="113">
        <v>0</v>
      </c>
    </row>
    <row r="128" spans="1:9">
      <c r="A128" s="123">
        <v>1.2500000000000009</v>
      </c>
      <c r="B128" s="126">
        <v>1266.2500000000009</v>
      </c>
      <c r="C128" s="126">
        <v>147.70685500000016</v>
      </c>
      <c r="D128" s="124">
        <f t="shared" si="3"/>
        <v>0.16453999999999624</v>
      </c>
      <c r="E128" s="124">
        <f t="shared" si="2"/>
        <v>0.11664904639684111</v>
      </c>
      <c r="F128" s="125">
        <v>0</v>
      </c>
      <c r="G128" s="125">
        <v>1</v>
      </c>
      <c r="H128" s="113">
        <v>0</v>
      </c>
      <c r="I128" s="113">
        <v>0</v>
      </c>
    </row>
    <row r="129" spans="1:9">
      <c r="A129" s="123">
        <v>1.2600000000000009</v>
      </c>
      <c r="B129" s="126">
        <v>1276.380000000001</v>
      </c>
      <c r="C129" s="126">
        <v>149.3736452000002</v>
      </c>
      <c r="D129" s="124">
        <f t="shared" si="3"/>
        <v>0.16454000000000185</v>
      </c>
      <c r="E129" s="124">
        <f t="shared" si="2"/>
        <v>0.11702913333019953</v>
      </c>
      <c r="F129" s="125">
        <v>0</v>
      </c>
      <c r="G129" s="125">
        <v>1</v>
      </c>
      <c r="H129" s="113">
        <v>0</v>
      </c>
      <c r="I129" s="113">
        <v>0</v>
      </c>
    </row>
    <row r="130" spans="1:9">
      <c r="A130" s="123">
        <v>1.2700000000000009</v>
      </c>
      <c r="B130" s="126">
        <v>1286.5100000000009</v>
      </c>
      <c r="C130" s="126">
        <v>151.04043540000018</v>
      </c>
      <c r="D130" s="124">
        <f t="shared" si="3"/>
        <v>0.16453999999999994</v>
      </c>
      <c r="E130" s="124">
        <f t="shared" si="2"/>
        <v>0.11740323464256017</v>
      </c>
      <c r="F130" s="125">
        <v>0</v>
      </c>
      <c r="G130" s="125">
        <v>1</v>
      </c>
      <c r="H130" s="113">
        <v>0</v>
      </c>
      <c r="I130" s="113">
        <v>0</v>
      </c>
    </row>
    <row r="131" spans="1:9">
      <c r="A131" s="123">
        <v>1.2800000000000009</v>
      </c>
      <c r="B131" s="126">
        <v>1296.640000000001</v>
      </c>
      <c r="C131" s="126">
        <v>152.70722560000019</v>
      </c>
      <c r="D131" s="124">
        <f t="shared" si="3"/>
        <v>0.16453999999999905</v>
      </c>
      <c r="E131" s="124">
        <f t="shared" si="2"/>
        <v>0.11777149062191515</v>
      </c>
      <c r="F131" s="125">
        <v>0</v>
      </c>
      <c r="G131" s="125">
        <v>1</v>
      </c>
      <c r="H131" s="113">
        <v>0</v>
      </c>
      <c r="I131" s="113">
        <v>0</v>
      </c>
    </row>
    <row r="132" spans="1:9">
      <c r="A132" s="123">
        <v>1.2900000000000009</v>
      </c>
      <c r="B132" s="126">
        <v>1306.7700000000009</v>
      </c>
      <c r="C132" s="126">
        <v>154.37401580000014</v>
      </c>
      <c r="D132" s="124">
        <f t="shared" si="3"/>
        <v>0.16453999999999713</v>
      </c>
      <c r="E132" s="124">
        <f t="shared" si="2"/>
        <v>0.11813403720624137</v>
      </c>
      <c r="F132" s="125">
        <v>0</v>
      </c>
      <c r="G132" s="125">
        <v>1</v>
      </c>
      <c r="H132" s="113">
        <v>0</v>
      </c>
      <c r="I132" s="113">
        <v>0</v>
      </c>
    </row>
    <row r="133" spans="1:9">
      <c r="A133" s="123">
        <v>1.3000000000000009</v>
      </c>
      <c r="B133" s="126">
        <v>1316.900000000001</v>
      </c>
      <c r="C133" s="126">
        <v>156.04080600000017</v>
      </c>
      <c r="D133" s="124">
        <f t="shared" si="3"/>
        <v>0.16454000000000185</v>
      </c>
      <c r="E133" s="124">
        <f t="shared" ref="E133:E196" si="4">C133/B133</f>
        <v>0.11849100615080876</v>
      </c>
      <c r="F133" s="125">
        <v>0</v>
      </c>
      <c r="G133" s="125">
        <v>1</v>
      </c>
      <c r="H133" s="113">
        <v>0</v>
      </c>
      <c r="I133" s="113">
        <v>0</v>
      </c>
    </row>
    <row r="134" spans="1:9">
      <c r="A134" s="123">
        <v>1.3100000000000009</v>
      </c>
      <c r="B134" s="126">
        <v>1327.0300000000009</v>
      </c>
      <c r="C134" s="126">
        <v>157.70759620000018</v>
      </c>
      <c r="D134" s="124">
        <f t="shared" ref="D134:D197" si="5">(C134-C133)/(B134-B133)</f>
        <v>0.16454000000000274</v>
      </c>
      <c r="E134" s="124">
        <f t="shared" si="4"/>
        <v>0.11884252518782551</v>
      </c>
      <c r="F134" s="125">
        <v>0</v>
      </c>
      <c r="G134" s="125">
        <v>1</v>
      </c>
      <c r="H134" s="113">
        <v>0</v>
      </c>
      <c r="I134" s="113">
        <v>0</v>
      </c>
    </row>
    <row r="135" spans="1:9">
      <c r="A135" s="123">
        <v>1.320000000000001</v>
      </c>
      <c r="B135" s="126">
        <v>1337.160000000001</v>
      </c>
      <c r="C135" s="126">
        <v>159.37438640000019</v>
      </c>
      <c r="D135" s="124">
        <f t="shared" si="5"/>
        <v>0.16453999999999905</v>
      </c>
      <c r="E135" s="124">
        <f t="shared" si="4"/>
        <v>0.11918871817882683</v>
      </c>
      <c r="F135" s="125">
        <v>0</v>
      </c>
      <c r="G135" s="125">
        <v>1</v>
      </c>
      <c r="H135" s="113">
        <v>0</v>
      </c>
      <c r="I135" s="113">
        <v>0</v>
      </c>
    </row>
    <row r="136" spans="1:9">
      <c r="A136" s="123">
        <v>1.330000000000001</v>
      </c>
      <c r="B136" s="126">
        <v>1347.2900000000009</v>
      </c>
      <c r="C136" s="126">
        <v>161.04117660000014</v>
      </c>
      <c r="D136" s="124">
        <f t="shared" si="5"/>
        <v>0.16453999999999713</v>
      </c>
      <c r="E136" s="124">
        <f t="shared" si="4"/>
        <v>0.119529705260189</v>
      </c>
      <c r="F136" s="125">
        <v>0</v>
      </c>
      <c r="G136" s="125">
        <v>1</v>
      </c>
      <c r="H136" s="113">
        <v>0</v>
      </c>
      <c r="I136" s="113">
        <v>0</v>
      </c>
    </row>
    <row r="137" spans="1:9">
      <c r="A137" s="123">
        <v>1.340000000000001</v>
      </c>
      <c r="B137" s="126">
        <v>1357.420000000001</v>
      </c>
      <c r="C137" s="126">
        <v>162.70796680000018</v>
      </c>
      <c r="D137" s="124">
        <f t="shared" si="5"/>
        <v>0.16454000000000185</v>
      </c>
      <c r="E137" s="124">
        <f t="shared" si="4"/>
        <v>0.11986560298212791</v>
      </c>
      <c r="F137" s="125">
        <v>0</v>
      </c>
      <c r="G137" s="125">
        <v>1</v>
      </c>
      <c r="H137" s="113">
        <v>0</v>
      </c>
      <c r="I137" s="113">
        <v>0</v>
      </c>
    </row>
    <row r="138" spans="1:9">
      <c r="A138" s="123">
        <v>1.350000000000001</v>
      </c>
      <c r="B138" s="126">
        <v>1367.5500000000011</v>
      </c>
      <c r="C138" s="126">
        <v>164.37475700000022</v>
      </c>
      <c r="D138" s="124">
        <f t="shared" si="5"/>
        <v>0.16454000000000185</v>
      </c>
      <c r="E138" s="124">
        <f t="shared" si="4"/>
        <v>0.12019652444151957</v>
      </c>
      <c r="F138" s="125">
        <v>0</v>
      </c>
      <c r="G138" s="125">
        <v>1</v>
      </c>
      <c r="H138" s="113">
        <v>0</v>
      </c>
      <c r="I138" s="113">
        <v>0</v>
      </c>
    </row>
    <row r="139" spans="1:9">
      <c r="A139" s="123">
        <v>1.360000000000001</v>
      </c>
      <c r="B139" s="126">
        <v>1377.680000000001</v>
      </c>
      <c r="C139" s="126">
        <v>166.04154720000017</v>
      </c>
      <c r="D139" s="124">
        <f t="shared" si="5"/>
        <v>0.16453999999999713</v>
      </c>
      <c r="E139" s="124">
        <f t="shared" si="4"/>
        <v>0.12052257940886131</v>
      </c>
      <c r="F139" s="125">
        <v>0</v>
      </c>
      <c r="G139" s="125">
        <v>1</v>
      </c>
      <c r="H139" s="113">
        <v>0</v>
      </c>
      <c r="I139" s="113">
        <v>0</v>
      </c>
    </row>
    <row r="140" spans="1:9">
      <c r="A140" s="123">
        <v>1.370000000000001</v>
      </c>
      <c r="B140" s="126">
        <v>1387.8100000000011</v>
      </c>
      <c r="C140" s="126">
        <v>167.7083374000002</v>
      </c>
      <c r="D140" s="124">
        <f t="shared" si="5"/>
        <v>0.16454000000000185</v>
      </c>
      <c r="E140" s="124">
        <f t="shared" si="4"/>
        <v>0.12084387444967255</v>
      </c>
      <c r="F140" s="125">
        <v>0</v>
      </c>
      <c r="G140" s="125">
        <v>1</v>
      </c>
      <c r="H140" s="113">
        <v>0</v>
      </c>
      <c r="I140" s="113">
        <v>0</v>
      </c>
    </row>
    <row r="141" spans="1:9">
      <c r="A141" s="123">
        <v>1.380000000000001</v>
      </c>
      <c r="B141" s="126">
        <v>1397.940000000001</v>
      </c>
      <c r="C141" s="126">
        <v>169.37512760000016</v>
      </c>
      <c r="D141" s="124">
        <f t="shared" si="5"/>
        <v>0.16453999999999713</v>
      </c>
      <c r="E141" s="124">
        <f t="shared" si="4"/>
        <v>0.12116051304061694</v>
      </c>
      <c r="F141" s="125">
        <v>0</v>
      </c>
      <c r="G141" s="125">
        <v>1</v>
      </c>
      <c r="H141" s="113">
        <v>0</v>
      </c>
      <c r="I141" s="113">
        <v>0</v>
      </c>
    </row>
    <row r="142" spans="1:9">
      <c r="A142" s="123">
        <v>1.390000000000001</v>
      </c>
      <c r="B142" s="126">
        <v>1408.0700000000011</v>
      </c>
      <c r="C142" s="126">
        <v>171.04191780000019</v>
      </c>
      <c r="D142" s="124">
        <f t="shared" si="5"/>
        <v>0.16454000000000185</v>
      </c>
      <c r="E142" s="124">
        <f t="shared" si="4"/>
        <v>0.12147259568061251</v>
      </c>
      <c r="F142" s="125">
        <v>0</v>
      </c>
      <c r="G142" s="125">
        <v>1</v>
      </c>
      <c r="H142" s="113">
        <v>0</v>
      </c>
      <c r="I142" s="113">
        <v>0</v>
      </c>
    </row>
    <row r="143" spans="1:9">
      <c r="A143" s="123">
        <v>1.400000000000001</v>
      </c>
      <c r="B143" s="126">
        <v>1418.200000000001</v>
      </c>
      <c r="C143" s="126">
        <v>172.70870800000023</v>
      </c>
      <c r="D143" s="124">
        <f t="shared" si="5"/>
        <v>0.16454000000000554</v>
      </c>
      <c r="E143" s="124">
        <f t="shared" si="4"/>
        <v>0.1217802199971796</v>
      </c>
      <c r="F143" s="125">
        <v>0</v>
      </c>
      <c r="G143" s="125">
        <v>1</v>
      </c>
      <c r="H143" s="113">
        <v>0</v>
      </c>
      <c r="I143" s="113">
        <v>0</v>
      </c>
    </row>
    <row r="144" spans="1:9">
      <c r="A144" s="123">
        <v>1.410000000000001</v>
      </c>
      <c r="B144" s="126">
        <v>1428.3300000000011</v>
      </c>
      <c r="C144" s="126">
        <v>174.37549820000018</v>
      </c>
      <c r="D144" s="124">
        <f t="shared" si="5"/>
        <v>0.16453999999999344</v>
      </c>
      <c r="E144" s="124">
        <f t="shared" si="4"/>
        <v>0.1220834808482634</v>
      </c>
      <c r="F144" s="125">
        <v>0</v>
      </c>
      <c r="G144" s="125">
        <v>1</v>
      </c>
      <c r="H144" s="113">
        <v>0</v>
      </c>
      <c r="I144" s="113">
        <v>0</v>
      </c>
    </row>
    <row r="145" spans="1:9">
      <c r="A145" s="123">
        <v>1.420000000000001</v>
      </c>
      <c r="B145" s="126">
        <v>1438.4600000000009</v>
      </c>
      <c r="C145" s="126">
        <v>176.04228840000019</v>
      </c>
      <c r="D145" s="124">
        <f t="shared" si="5"/>
        <v>0.16454000000000274</v>
      </c>
      <c r="E145" s="124">
        <f t="shared" si="4"/>
        <v>0.12238247041975452</v>
      </c>
      <c r="F145" s="125">
        <v>0</v>
      </c>
      <c r="G145" s="125">
        <v>1</v>
      </c>
      <c r="H145" s="113">
        <v>0</v>
      </c>
      <c r="I145" s="113">
        <v>0</v>
      </c>
    </row>
    <row r="146" spans="1:9">
      <c r="A146" s="123">
        <v>1.430000000000001</v>
      </c>
      <c r="B146" s="126">
        <v>1448.5900000000011</v>
      </c>
      <c r="C146" s="126">
        <v>177.7090786000002</v>
      </c>
      <c r="D146" s="124">
        <f t="shared" si="5"/>
        <v>0.16453999999999905</v>
      </c>
      <c r="E146" s="124">
        <f t="shared" si="4"/>
        <v>0.12267727831891706</v>
      </c>
      <c r="F146" s="125">
        <v>0</v>
      </c>
      <c r="G146" s="125">
        <v>1</v>
      </c>
      <c r="H146" s="113">
        <v>0</v>
      </c>
      <c r="I146" s="113">
        <v>0</v>
      </c>
    </row>
    <row r="147" spans="1:9">
      <c r="A147" s="123">
        <v>1.4400000000000011</v>
      </c>
      <c r="B147" s="126">
        <v>1458.7200000000012</v>
      </c>
      <c r="C147" s="126">
        <v>179.37586880000026</v>
      </c>
      <c r="D147" s="124">
        <f t="shared" si="5"/>
        <v>0.16454000000000465</v>
      </c>
      <c r="E147" s="124">
        <f t="shared" si="4"/>
        <v>0.12296799166392462</v>
      </c>
      <c r="F147" s="125">
        <v>0</v>
      </c>
      <c r="G147" s="125">
        <v>1</v>
      </c>
      <c r="H147" s="113">
        <v>0</v>
      </c>
      <c r="I147" s="113">
        <v>0</v>
      </c>
    </row>
    <row r="148" spans="1:9">
      <c r="A148" s="123">
        <v>1.4500000000000011</v>
      </c>
      <c r="B148" s="126">
        <v>1468.850000000001</v>
      </c>
      <c r="C148" s="126">
        <v>181.04265900000019</v>
      </c>
      <c r="D148" s="124">
        <f t="shared" si="5"/>
        <v>0.16453999999999433</v>
      </c>
      <c r="E148" s="124">
        <f t="shared" si="4"/>
        <v>0.12325469516969061</v>
      </c>
      <c r="F148" s="125">
        <v>0</v>
      </c>
      <c r="G148" s="125">
        <v>1</v>
      </c>
      <c r="H148" s="113">
        <v>0</v>
      </c>
      <c r="I148" s="113">
        <v>0</v>
      </c>
    </row>
    <row r="149" spans="1:9">
      <c r="A149" s="123">
        <v>1.4600000000000011</v>
      </c>
      <c r="B149" s="126">
        <v>1478.9800000000012</v>
      </c>
      <c r="C149" s="126">
        <v>182.70944920000022</v>
      </c>
      <c r="D149" s="124">
        <f t="shared" si="5"/>
        <v>0.16454000000000185</v>
      </c>
      <c r="E149" s="124">
        <f t="shared" si="4"/>
        <v>0.1235374712301722</v>
      </c>
      <c r="F149" s="125">
        <v>0</v>
      </c>
      <c r="G149" s="125">
        <v>1</v>
      </c>
      <c r="H149" s="113">
        <v>0</v>
      </c>
      <c r="I149" s="113">
        <v>0</v>
      </c>
    </row>
    <row r="150" spans="1:9">
      <c r="A150" s="123">
        <v>1.4700000000000011</v>
      </c>
      <c r="B150" s="126">
        <v>1489.110000000001</v>
      </c>
      <c r="C150" s="126">
        <v>184.37623940000017</v>
      </c>
      <c r="D150" s="124">
        <f t="shared" si="5"/>
        <v>0.16453999999999713</v>
      </c>
      <c r="E150" s="124">
        <f t="shared" si="4"/>
        <v>0.12381639999731386</v>
      </c>
      <c r="F150" s="125">
        <v>0</v>
      </c>
      <c r="G150" s="125">
        <v>1</v>
      </c>
      <c r="H150" s="113">
        <v>0</v>
      </c>
      <c r="I150" s="113">
        <v>0</v>
      </c>
    </row>
    <row r="151" spans="1:9">
      <c r="A151" s="123">
        <v>1.4800000000000011</v>
      </c>
      <c r="B151" s="126">
        <v>1499.2400000000011</v>
      </c>
      <c r="C151" s="126">
        <v>186.04302960000018</v>
      </c>
      <c r="D151" s="124">
        <f t="shared" si="5"/>
        <v>0.16453999999999905</v>
      </c>
      <c r="E151" s="124">
        <f t="shared" si="4"/>
        <v>0.12409155945679147</v>
      </c>
      <c r="F151" s="125">
        <v>0</v>
      </c>
      <c r="G151" s="125">
        <v>1</v>
      </c>
      <c r="H151" s="113">
        <v>0</v>
      </c>
      <c r="I151" s="113">
        <v>0</v>
      </c>
    </row>
    <row r="152" spans="1:9">
      <c r="A152" s="123">
        <v>1.4900000000000011</v>
      </c>
      <c r="B152" s="126">
        <v>1509.370000000001</v>
      </c>
      <c r="C152" s="126">
        <v>187.70981980000013</v>
      </c>
      <c r="D152" s="124">
        <f t="shared" si="5"/>
        <v>0.16453999999999713</v>
      </c>
      <c r="E152" s="124">
        <f t="shared" si="4"/>
        <v>0.12436302550070559</v>
      </c>
      <c r="F152" s="125">
        <v>0</v>
      </c>
      <c r="G152" s="125">
        <v>1</v>
      </c>
      <c r="H152" s="113">
        <v>0</v>
      </c>
      <c r="I152" s="113">
        <v>0</v>
      </c>
    </row>
    <row r="153" spans="1:9">
      <c r="A153" s="123">
        <v>1.5000000000000011</v>
      </c>
      <c r="B153" s="126">
        <v>1519.5000000000011</v>
      </c>
      <c r="C153" s="126">
        <v>189.37661000000026</v>
      </c>
      <c r="D153" s="124">
        <f t="shared" si="5"/>
        <v>0.16454000000001026</v>
      </c>
      <c r="E153" s="124">
        <f t="shared" si="4"/>
        <v>0.12463087199736762</v>
      </c>
      <c r="F153" s="125">
        <v>0</v>
      </c>
      <c r="G153" s="125">
        <v>1</v>
      </c>
      <c r="H153" s="113">
        <v>0</v>
      </c>
      <c r="I153" s="113">
        <v>0</v>
      </c>
    </row>
    <row r="154" spans="1:9">
      <c r="A154" s="123">
        <v>1.5100000000000011</v>
      </c>
      <c r="B154" s="126">
        <v>1529.6300000000012</v>
      </c>
      <c r="C154" s="126">
        <v>191.04340020000021</v>
      </c>
      <c r="D154" s="124">
        <f t="shared" si="5"/>
        <v>0.16453999999999344</v>
      </c>
      <c r="E154" s="124">
        <f t="shared" si="4"/>
        <v>0.12489517085831217</v>
      </c>
      <c r="F154" s="125">
        <v>0</v>
      </c>
      <c r="G154" s="125">
        <v>1</v>
      </c>
      <c r="H154" s="113">
        <v>0</v>
      </c>
      <c r="I154" s="113">
        <v>0</v>
      </c>
    </row>
    <row r="155" spans="1:9">
      <c r="A155" s="123">
        <v>1.5200000000000011</v>
      </c>
      <c r="B155" s="126">
        <v>1539.7600000000011</v>
      </c>
      <c r="C155" s="126">
        <v>192.71019040000022</v>
      </c>
      <c r="D155" s="124">
        <f t="shared" si="5"/>
        <v>0.16454000000000274</v>
      </c>
      <c r="E155" s="124">
        <f t="shared" si="4"/>
        <v>0.1251559921026654</v>
      </c>
      <c r="F155" s="125">
        <v>0</v>
      </c>
      <c r="G155" s="125">
        <v>1</v>
      </c>
      <c r="H155" s="113">
        <v>0</v>
      </c>
      <c r="I155" s="113">
        <v>0</v>
      </c>
    </row>
    <row r="156" spans="1:9">
      <c r="A156" s="123">
        <v>1.5300000000000011</v>
      </c>
      <c r="B156" s="126">
        <v>1549.8900000000012</v>
      </c>
      <c r="C156" s="126">
        <v>194.37698060000025</v>
      </c>
      <c r="D156" s="124">
        <f t="shared" si="5"/>
        <v>0.16454000000000185</v>
      </c>
      <c r="E156" s="124">
        <f t="shared" si="4"/>
        <v>0.12541340391898786</v>
      </c>
      <c r="F156" s="125">
        <v>0</v>
      </c>
      <c r="G156" s="125">
        <v>1</v>
      </c>
      <c r="H156" s="113">
        <v>0</v>
      </c>
      <c r="I156" s="113">
        <v>0</v>
      </c>
    </row>
    <row r="157" spans="1:9">
      <c r="A157" s="123">
        <v>1.5400000000000011</v>
      </c>
      <c r="B157" s="126">
        <v>1560.0200000000011</v>
      </c>
      <c r="C157" s="126">
        <v>196.04377080000017</v>
      </c>
      <c r="D157" s="124">
        <f t="shared" si="5"/>
        <v>0.16453999999999433</v>
      </c>
      <c r="E157" s="124">
        <f t="shared" si="4"/>
        <v>0.12566747272470868</v>
      </c>
      <c r="F157" s="125">
        <v>0</v>
      </c>
      <c r="G157" s="125">
        <v>1</v>
      </c>
      <c r="H157" s="113">
        <v>0</v>
      </c>
      <c r="I157" s="113">
        <v>0</v>
      </c>
    </row>
    <row r="158" spans="1:9">
      <c r="A158" s="123">
        <v>1.5500000000000012</v>
      </c>
      <c r="B158" s="126">
        <v>1570.1500000000012</v>
      </c>
      <c r="C158" s="126">
        <v>197.71056100000024</v>
      </c>
      <c r="D158" s="124">
        <f t="shared" si="5"/>
        <v>0.16454000000000465</v>
      </c>
      <c r="E158" s="124">
        <f t="shared" si="4"/>
        <v>0.12591826322325897</v>
      </c>
      <c r="F158" s="125">
        <v>0</v>
      </c>
      <c r="G158" s="125">
        <v>1</v>
      </c>
      <c r="H158" s="113">
        <v>0</v>
      </c>
      <c r="I158" s="113">
        <v>0</v>
      </c>
    </row>
    <row r="159" spans="1:9">
      <c r="A159" s="123">
        <v>1.5600000000000012</v>
      </c>
      <c r="B159" s="126">
        <v>1580.2800000000011</v>
      </c>
      <c r="C159" s="126">
        <v>199.37735120000022</v>
      </c>
      <c r="D159" s="124">
        <f t="shared" si="5"/>
        <v>0.16453999999999994</v>
      </c>
      <c r="E159" s="124">
        <f t="shared" si="4"/>
        <v>0.12616583845900731</v>
      </c>
      <c r="F159" s="125">
        <v>0</v>
      </c>
      <c r="G159" s="125">
        <v>1</v>
      </c>
      <c r="H159" s="113">
        <v>0</v>
      </c>
      <c r="I159" s="113">
        <v>0</v>
      </c>
    </row>
    <row r="160" spans="1:9">
      <c r="A160" s="123">
        <v>1.5700000000000012</v>
      </c>
      <c r="B160" s="126">
        <v>1590.4100000000012</v>
      </c>
      <c r="C160" s="126">
        <v>201.0441414000002</v>
      </c>
      <c r="D160" s="124">
        <f t="shared" si="5"/>
        <v>0.16453999999999624</v>
      </c>
      <c r="E160" s="124">
        <f t="shared" si="4"/>
        <v>0.12641025987009641</v>
      </c>
      <c r="F160" s="125">
        <v>0</v>
      </c>
      <c r="G160" s="125">
        <v>1</v>
      </c>
      <c r="H160" s="113">
        <v>0</v>
      </c>
      <c r="I160" s="113">
        <v>0</v>
      </c>
    </row>
    <row r="161" spans="1:9">
      <c r="A161" s="123">
        <v>1.5800000000000012</v>
      </c>
      <c r="B161" s="126">
        <v>1600.5400000000011</v>
      </c>
      <c r="C161" s="126">
        <v>202.71093160000021</v>
      </c>
      <c r="D161" s="124">
        <f t="shared" si="5"/>
        <v>0.16454000000000274</v>
      </c>
      <c r="E161" s="124">
        <f t="shared" si="4"/>
        <v>0.12665158733927304</v>
      </c>
      <c r="F161" s="125">
        <v>0</v>
      </c>
      <c r="G161" s="125">
        <v>1</v>
      </c>
      <c r="H161" s="113">
        <v>0</v>
      </c>
      <c r="I161" s="113">
        <v>0</v>
      </c>
    </row>
    <row r="162" spans="1:9">
      <c r="A162" s="123">
        <v>1.5900000000000012</v>
      </c>
      <c r="B162" s="126">
        <v>1610.6700000000012</v>
      </c>
      <c r="C162" s="126">
        <v>204.37772180000024</v>
      </c>
      <c r="D162" s="124">
        <f t="shared" si="5"/>
        <v>0.16454000000000185</v>
      </c>
      <c r="E162" s="124">
        <f t="shared" si="4"/>
        <v>0.12688987924279962</v>
      </c>
      <c r="F162" s="125">
        <v>0</v>
      </c>
      <c r="G162" s="125">
        <v>1</v>
      </c>
      <c r="H162" s="113">
        <v>0</v>
      </c>
      <c r="I162" s="113">
        <v>0</v>
      </c>
    </row>
    <row r="163" spans="1:9">
      <c r="A163" s="123">
        <v>1.6000000000000012</v>
      </c>
      <c r="B163" s="126">
        <v>1620.8000000000013</v>
      </c>
      <c r="C163" s="126">
        <v>206.0445120000002</v>
      </c>
      <c r="D163" s="124">
        <f t="shared" si="5"/>
        <v>0.16453999999999344</v>
      </c>
      <c r="E163" s="124">
        <f t="shared" si="4"/>
        <v>0.1271251924975321</v>
      </c>
      <c r="F163" s="125">
        <v>0</v>
      </c>
      <c r="G163" s="125">
        <v>1</v>
      </c>
      <c r="H163" s="113">
        <v>0</v>
      </c>
      <c r="I163" s="113">
        <v>0</v>
      </c>
    </row>
    <row r="164" spans="1:9">
      <c r="A164" s="123">
        <v>1.6100000000000012</v>
      </c>
      <c r="B164" s="126">
        <v>1630.9300000000012</v>
      </c>
      <c r="C164" s="126">
        <v>207.71130220000023</v>
      </c>
      <c r="D164" s="124">
        <f t="shared" si="5"/>
        <v>0.16454000000000554</v>
      </c>
      <c r="E164" s="124">
        <f t="shared" si="4"/>
        <v>0.12735758260624311</v>
      </c>
      <c r="F164" s="125">
        <v>0</v>
      </c>
      <c r="G164" s="125">
        <v>1</v>
      </c>
      <c r="H164" s="113">
        <v>0</v>
      </c>
      <c r="I164" s="113">
        <v>0</v>
      </c>
    </row>
    <row r="165" spans="1:9">
      <c r="A165" s="123">
        <v>1.6200000000000012</v>
      </c>
      <c r="B165" s="126">
        <v>1641.0600000000013</v>
      </c>
      <c r="C165" s="126">
        <v>209.37809240000024</v>
      </c>
      <c r="D165" s="124">
        <f t="shared" si="5"/>
        <v>0.16453999999999905</v>
      </c>
      <c r="E165" s="124">
        <f t="shared" si="4"/>
        <v>0.1275871037012663</v>
      </c>
      <c r="F165" s="125">
        <v>0</v>
      </c>
      <c r="G165" s="125">
        <v>1</v>
      </c>
      <c r="H165" s="113">
        <v>0</v>
      </c>
      <c r="I165" s="113">
        <v>0</v>
      </c>
    </row>
    <row r="166" spans="1:9">
      <c r="A166" s="123">
        <v>1.6300000000000012</v>
      </c>
      <c r="B166" s="126">
        <v>1651.1900000000012</v>
      </c>
      <c r="C166" s="126">
        <v>211.04488260000019</v>
      </c>
      <c r="D166" s="124">
        <f t="shared" si="5"/>
        <v>0.16453999999999713</v>
      </c>
      <c r="E166" s="124">
        <f t="shared" si="4"/>
        <v>0.12781380858653457</v>
      </c>
      <c r="F166" s="125">
        <v>0</v>
      </c>
      <c r="G166" s="125">
        <v>1</v>
      </c>
      <c r="H166" s="113">
        <v>0</v>
      </c>
      <c r="I166" s="113">
        <v>0</v>
      </c>
    </row>
    <row r="167" spans="1:9">
      <c r="A167" s="123">
        <v>1.6400000000000012</v>
      </c>
      <c r="B167" s="126">
        <v>1661.3200000000013</v>
      </c>
      <c r="C167" s="126">
        <v>212.7116728000002</v>
      </c>
      <c r="D167" s="124">
        <f t="shared" si="5"/>
        <v>0.16453999999999905</v>
      </c>
      <c r="E167" s="124">
        <f t="shared" si="4"/>
        <v>0.12803774877808011</v>
      </c>
      <c r="F167" s="125">
        <v>0</v>
      </c>
      <c r="G167" s="125">
        <v>1</v>
      </c>
      <c r="H167" s="113">
        <v>0</v>
      </c>
      <c r="I167" s="113">
        <v>0</v>
      </c>
    </row>
    <row r="168" spans="1:9">
      <c r="A168" s="123">
        <v>1.6500000000000012</v>
      </c>
      <c r="B168" s="126">
        <v>1671.4500000000012</v>
      </c>
      <c r="C168" s="126">
        <v>214.37846300000024</v>
      </c>
      <c r="D168" s="124">
        <f t="shared" si="5"/>
        <v>0.16454000000000554</v>
      </c>
      <c r="E168" s="124">
        <f t="shared" si="4"/>
        <v>0.12825897454306145</v>
      </c>
      <c r="F168" s="125">
        <v>0</v>
      </c>
      <c r="G168" s="125">
        <v>1</v>
      </c>
      <c r="H168" s="113">
        <v>0</v>
      </c>
      <c r="I168" s="113">
        <v>0</v>
      </c>
    </row>
    <row r="169" spans="1:9">
      <c r="A169" s="123">
        <v>1.6600000000000013</v>
      </c>
      <c r="B169" s="126">
        <v>1681.5800000000013</v>
      </c>
      <c r="C169" s="126">
        <v>216.04525320000027</v>
      </c>
      <c r="D169" s="124">
        <f t="shared" si="5"/>
        <v>0.16454000000000185</v>
      </c>
      <c r="E169" s="124">
        <f t="shared" si="4"/>
        <v>0.12847753493738037</v>
      </c>
      <c r="F169" s="125">
        <v>0</v>
      </c>
      <c r="G169" s="125">
        <v>1</v>
      </c>
      <c r="H169" s="113">
        <v>0</v>
      </c>
      <c r="I169" s="113">
        <v>0</v>
      </c>
    </row>
    <row r="170" spans="1:9">
      <c r="A170" s="123">
        <v>1.6700000000000013</v>
      </c>
      <c r="B170" s="126">
        <v>1691.7100000000012</v>
      </c>
      <c r="C170" s="126">
        <v>217.71204340000023</v>
      </c>
      <c r="D170" s="124">
        <f t="shared" si="5"/>
        <v>0.16453999999999713</v>
      </c>
      <c r="E170" s="124">
        <f t="shared" si="4"/>
        <v>0.12869347784194696</v>
      </c>
      <c r="F170" s="125">
        <v>0</v>
      </c>
      <c r="G170" s="125">
        <v>1</v>
      </c>
      <c r="H170" s="113">
        <v>0</v>
      </c>
      <c r="I170" s="113">
        <v>0</v>
      </c>
    </row>
    <row r="171" spans="1:9">
      <c r="A171" s="123">
        <v>1.6800000000000013</v>
      </c>
      <c r="B171" s="126">
        <v>1701.8400000000013</v>
      </c>
      <c r="C171" s="126">
        <v>219.37883360000023</v>
      </c>
      <c r="D171" s="124">
        <f t="shared" si="5"/>
        <v>0.16453999999999905</v>
      </c>
      <c r="E171" s="124">
        <f t="shared" si="4"/>
        <v>0.12890684999764965</v>
      </c>
      <c r="F171" s="125">
        <v>0</v>
      </c>
      <c r="G171" s="125">
        <v>1</v>
      </c>
      <c r="H171" s="113">
        <v>0</v>
      </c>
      <c r="I171" s="113">
        <v>0</v>
      </c>
    </row>
    <row r="172" spans="1:9">
      <c r="A172" s="123">
        <v>1.6900000000000013</v>
      </c>
      <c r="B172" s="126">
        <v>1711.9700000000014</v>
      </c>
      <c r="C172" s="126">
        <v>221.04562380000024</v>
      </c>
      <c r="D172" s="124">
        <f t="shared" si="5"/>
        <v>0.16453999999999905</v>
      </c>
      <c r="E172" s="124">
        <f t="shared" si="4"/>
        <v>0.12911769703908366</v>
      </c>
      <c r="F172" s="125">
        <v>0</v>
      </c>
      <c r="G172" s="125">
        <v>1</v>
      </c>
      <c r="H172" s="113">
        <v>0</v>
      </c>
      <c r="I172" s="113">
        <v>0</v>
      </c>
    </row>
    <row r="173" spans="1:9">
      <c r="A173" s="123">
        <v>1.7000000000000013</v>
      </c>
      <c r="B173" s="126">
        <v>1722.1000000000013</v>
      </c>
      <c r="C173" s="126">
        <v>222.71241400000022</v>
      </c>
      <c r="D173" s="124">
        <f t="shared" si="5"/>
        <v>0.16453999999999994</v>
      </c>
      <c r="E173" s="124">
        <f t="shared" si="4"/>
        <v>0.12932606352708906</v>
      </c>
      <c r="F173" s="125">
        <v>0</v>
      </c>
      <c r="G173" s="125">
        <v>1</v>
      </c>
      <c r="H173" s="113">
        <v>0</v>
      </c>
      <c r="I173" s="113">
        <v>0</v>
      </c>
    </row>
    <row r="174" spans="1:9">
      <c r="A174" s="123">
        <v>1.7100000000000013</v>
      </c>
      <c r="B174" s="126">
        <v>1732.2300000000014</v>
      </c>
      <c r="C174" s="126">
        <v>224.37920420000026</v>
      </c>
      <c r="D174" s="124">
        <f t="shared" si="5"/>
        <v>0.16454000000000185</v>
      </c>
      <c r="E174" s="124">
        <f t="shared" si="4"/>
        <v>0.12953199298014703</v>
      </c>
      <c r="F174" s="125">
        <v>0</v>
      </c>
      <c r="G174" s="125">
        <v>1</v>
      </c>
      <c r="H174" s="113">
        <v>0</v>
      </c>
      <c r="I174" s="113">
        <v>0</v>
      </c>
    </row>
    <row r="175" spans="1:9">
      <c r="A175" s="123">
        <v>1.7200000000000013</v>
      </c>
      <c r="B175" s="126">
        <v>1742.3600000000013</v>
      </c>
      <c r="C175" s="126">
        <v>226.04599440000024</v>
      </c>
      <c r="D175" s="124">
        <f t="shared" si="5"/>
        <v>0.16453999999999994</v>
      </c>
      <c r="E175" s="124">
        <f t="shared" si="4"/>
        <v>0.12973552790468104</v>
      </c>
      <c r="F175" s="125">
        <v>0</v>
      </c>
      <c r="G175" s="125">
        <v>1</v>
      </c>
      <c r="H175" s="113">
        <v>0</v>
      </c>
      <c r="I175" s="113">
        <v>0</v>
      </c>
    </row>
    <row r="176" spans="1:9">
      <c r="A176" s="123">
        <v>1.7300000000000013</v>
      </c>
      <c r="B176" s="126">
        <v>1752.4900000000014</v>
      </c>
      <c r="C176" s="126">
        <v>227.71278460000022</v>
      </c>
      <c r="D176" s="124">
        <f t="shared" si="5"/>
        <v>0.16453999999999624</v>
      </c>
      <c r="E176" s="124">
        <f t="shared" si="4"/>
        <v>0.12993670982430716</v>
      </c>
      <c r="F176" s="125">
        <v>0</v>
      </c>
      <c r="G176" s="125">
        <v>1</v>
      </c>
      <c r="H176" s="113">
        <v>0</v>
      </c>
      <c r="I176" s="113">
        <v>0</v>
      </c>
    </row>
    <row r="177" spans="1:9">
      <c r="A177" s="123">
        <v>1.7400000000000013</v>
      </c>
      <c r="B177" s="126">
        <v>1762.6200000000013</v>
      </c>
      <c r="C177" s="126">
        <v>229.37957480000023</v>
      </c>
      <c r="D177" s="124">
        <f t="shared" si="5"/>
        <v>0.16454000000000274</v>
      </c>
      <c r="E177" s="124">
        <f t="shared" si="4"/>
        <v>0.13013557930807551</v>
      </c>
      <c r="F177" s="125">
        <v>0</v>
      </c>
      <c r="G177" s="125">
        <v>1</v>
      </c>
      <c r="H177" s="113">
        <v>0</v>
      </c>
      <c r="I177" s="113">
        <v>0</v>
      </c>
    </row>
    <row r="178" spans="1:9">
      <c r="A178" s="123">
        <v>1.7500000000000013</v>
      </c>
      <c r="B178" s="126">
        <v>1772.7500000000014</v>
      </c>
      <c r="C178" s="126">
        <v>231.04636500000026</v>
      </c>
      <c r="D178" s="124">
        <f t="shared" si="5"/>
        <v>0.16454000000000185</v>
      </c>
      <c r="E178" s="124">
        <f t="shared" si="4"/>
        <v>0.13033217599774366</v>
      </c>
      <c r="F178" s="125">
        <v>0</v>
      </c>
      <c r="G178" s="125">
        <v>1</v>
      </c>
      <c r="H178" s="113">
        <v>0</v>
      </c>
      <c r="I178" s="113">
        <v>0</v>
      </c>
    </row>
    <row r="179" spans="1:9">
      <c r="A179" s="123">
        <v>1.7600000000000013</v>
      </c>
      <c r="B179" s="126">
        <v>1782.8800000000012</v>
      </c>
      <c r="C179" s="126">
        <v>232.71315520000022</v>
      </c>
      <c r="D179" s="124">
        <f t="shared" si="5"/>
        <v>0.16453999999999713</v>
      </c>
      <c r="E179" s="124">
        <f t="shared" si="4"/>
        <v>0.13052653863412012</v>
      </c>
      <c r="F179" s="125">
        <v>0</v>
      </c>
      <c r="G179" s="125">
        <v>1</v>
      </c>
      <c r="H179" s="113">
        <v>0</v>
      </c>
      <c r="I179" s="113">
        <v>0</v>
      </c>
    </row>
    <row r="180" spans="1:9">
      <c r="A180" s="123">
        <v>1.7700000000000014</v>
      </c>
      <c r="B180" s="126">
        <v>1793.0100000000014</v>
      </c>
      <c r="C180" s="126">
        <v>234.37994540000025</v>
      </c>
      <c r="D180" s="124">
        <f t="shared" si="5"/>
        <v>0.16454000000000185</v>
      </c>
      <c r="E180" s="124">
        <f t="shared" si="4"/>
        <v>0.13071870508251493</v>
      </c>
      <c r="F180" s="125">
        <v>0</v>
      </c>
      <c r="G180" s="125">
        <v>1</v>
      </c>
      <c r="H180" s="113">
        <v>0</v>
      </c>
      <c r="I180" s="113">
        <v>0</v>
      </c>
    </row>
    <row r="181" spans="1:9">
      <c r="A181" s="123">
        <v>1.7800000000000014</v>
      </c>
      <c r="B181" s="126">
        <v>1803.1400000000015</v>
      </c>
      <c r="C181" s="126">
        <v>236.04673560000026</v>
      </c>
      <c r="D181" s="124">
        <f t="shared" si="5"/>
        <v>0.16453999999999905</v>
      </c>
      <c r="E181" s="124">
        <f t="shared" si="4"/>
        <v>0.13090871235733226</v>
      </c>
      <c r="F181" s="125">
        <v>0</v>
      </c>
      <c r="G181" s="125">
        <v>1</v>
      </c>
      <c r="H181" s="113">
        <v>0</v>
      </c>
      <c r="I181" s="113">
        <v>0</v>
      </c>
    </row>
    <row r="182" spans="1:9">
      <c r="A182" s="123">
        <v>1.7900000000000014</v>
      </c>
      <c r="B182" s="126">
        <v>1813.2700000000013</v>
      </c>
      <c r="C182" s="126">
        <v>237.71352580000027</v>
      </c>
      <c r="D182" s="124">
        <f t="shared" si="5"/>
        <v>0.16454000000000274</v>
      </c>
      <c r="E182" s="124">
        <f t="shared" si="4"/>
        <v>0.13109659664583878</v>
      </c>
      <c r="F182" s="125">
        <v>0</v>
      </c>
      <c r="G182" s="125">
        <v>1</v>
      </c>
      <c r="H182" s="113">
        <v>0</v>
      </c>
      <c r="I182" s="113">
        <v>0</v>
      </c>
    </row>
    <row r="183" spans="1:9">
      <c r="A183" s="123">
        <v>1.8000000000000014</v>
      </c>
      <c r="B183" s="126">
        <v>1823.4000000000015</v>
      </c>
      <c r="C183" s="126">
        <v>239.38031600000022</v>
      </c>
      <c r="D183" s="124">
        <f t="shared" si="5"/>
        <v>0.16453999999999344</v>
      </c>
      <c r="E183" s="124">
        <f t="shared" si="4"/>
        <v>0.13128239333113964</v>
      </c>
      <c r="F183" s="125">
        <v>0</v>
      </c>
      <c r="G183" s="125">
        <v>1</v>
      </c>
      <c r="H183" s="113">
        <v>0</v>
      </c>
      <c r="I183" s="113">
        <v>0</v>
      </c>
    </row>
    <row r="184" spans="1:9">
      <c r="A184" s="123">
        <v>1.8100000000000014</v>
      </c>
      <c r="B184" s="126">
        <v>1833.5300000000013</v>
      </c>
      <c r="C184" s="126">
        <v>241.04710620000026</v>
      </c>
      <c r="D184" s="124">
        <f t="shared" si="5"/>
        <v>0.16454000000000554</v>
      </c>
      <c r="E184" s="124">
        <f t="shared" si="4"/>
        <v>0.13146613701439305</v>
      </c>
      <c r="F184" s="125">
        <v>0</v>
      </c>
      <c r="G184" s="125">
        <v>1</v>
      </c>
      <c r="H184" s="113">
        <v>0</v>
      </c>
      <c r="I184" s="113">
        <v>0</v>
      </c>
    </row>
    <row r="185" spans="1:9">
      <c r="A185" s="123">
        <v>1.8200000000000014</v>
      </c>
      <c r="B185" s="126">
        <v>1843.6600000000014</v>
      </c>
      <c r="C185" s="126">
        <v>242.71389640000027</v>
      </c>
      <c r="D185" s="124">
        <f t="shared" si="5"/>
        <v>0.16453999999999905</v>
      </c>
      <c r="E185" s="124">
        <f t="shared" si="4"/>
        <v>0.13164786153629199</v>
      </c>
      <c r="F185" s="125">
        <v>0</v>
      </c>
      <c r="G185" s="125">
        <v>1</v>
      </c>
      <c r="H185" s="113">
        <v>0</v>
      </c>
      <c r="I185" s="113">
        <v>0</v>
      </c>
    </row>
    <row r="186" spans="1:9">
      <c r="A186" s="123">
        <v>1.8300000000000014</v>
      </c>
      <c r="B186" s="126">
        <v>1853.7900000000013</v>
      </c>
      <c r="C186" s="126">
        <v>244.38068660000025</v>
      </c>
      <c r="D186" s="124">
        <f t="shared" si="5"/>
        <v>0.16453999999999994</v>
      </c>
      <c r="E186" s="124">
        <f t="shared" si="4"/>
        <v>0.1318275999978423</v>
      </c>
      <c r="F186" s="125">
        <v>0</v>
      </c>
      <c r="G186" s="125">
        <v>1</v>
      </c>
      <c r="H186" s="113">
        <v>0</v>
      </c>
      <c r="I186" s="113">
        <v>0</v>
      </c>
    </row>
    <row r="187" spans="1:9">
      <c r="A187" s="123">
        <v>1.8400000000000014</v>
      </c>
      <c r="B187" s="126">
        <v>1863.9200000000014</v>
      </c>
      <c r="C187" s="126">
        <v>246.04747680000025</v>
      </c>
      <c r="D187" s="124">
        <f t="shared" si="5"/>
        <v>0.16453999999999905</v>
      </c>
      <c r="E187" s="124">
        <f t="shared" si="4"/>
        <v>0.13200538478046273</v>
      </c>
      <c r="F187" s="125">
        <v>0</v>
      </c>
      <c r="G187" s="125">
        <v>1</v>
      </c>
      <c r="H187" s="113">
        <v>0</v>
      </c>
      <c r="I187" s="113">
        <v>0</v>
      </c>
    </row>
    <row r="188" spans="1:9">
      <c r="A188" s="123">
        <v>1.8500000000000014</v>
      </c>
      <c r="B188" s="126">
        <v>1874.0500000000015</v>
      </c>
      <c r="C188" s="126">
        <v>247.71426700000029</v>
      </c>
      <c r="D188" s="124">
        <f t="shared" si="5"/>
        <v>0.16454000000000185</v>
      </c>
      <c r="E188" s="124">
        <f t="shared" si="4"/>
        <v>0.1321812475654332</v>
      </c>
      <c r="F188" s="125">
        <v>0</v>
      </c>
      <c r="G188" s="125">
        <v>1</v>
      </c>
      <c r="H188" s="113">
        <v>0</v>
      </c>
      <c r="I188" s="113">
        <v>0</v>
      </c>
    </row>
    <row r="189" spans="1:9">
      <c r="A189" s="123">
        <v>1.8600000000000014</v>
      </c>
      <c r="B189" s="126">
        <v>1884.1800000000014</v>
      </c>
      <c r="C189" s="126">
        <v>249.38105720000021</v>
      </c>
      <c r="D189" s="124">
        <f t="shared" si="5"/>
        <v>0.16453999999999433</v>
      </c>
      <c r="E189" s="124">
        <f t="shared" si="4"/>
        <v>0.1323552193527158</v>
      </c>
      <c r="F189" s="125">
        <v>0</v>
      </c>
      <c r="G189" s="125">
        <v>1</v>
      </c>
      <c r="H189" s="113">
        <v>0</v>
      </c>
      <c r="I189" s="113">
        <v>0</v>
      </c>
    </row>
    <row r="190" spans="1:9">
      <c r="A190" s="123">
        <v>1.8700000000000014</v>
      </c>
      <c r="B190" s="126">
        <v>1894.3100000000015</v>
      </c>
      <c r="C190" s="126">
        <v>251.04784740000028</v>
      </c>
      <c r="D190" s="124">
        <f t="shared" si="5"/>
        <v>0.16454000000000465</v>
      </c>
      <c r="E190" s="124">
        <f t="shared" si="4"/>
        <v>0.13252733047917187</v>
      </c>
      <c r="F190" s="125">
        <v>0</v>
      </c>
      <c r="G190" s="125">
        <v>1</v>
      </c>
      <c r="H190" s="113">
        <v>0</v>
      </c>
      <c r="I190" s="113">
        <v>0</v>
      </c>
    </row>
    <row r="191" spans="1:9">
      <c r="A191" s="123">
        <v>1.8800000000000014</v>
      </c>
      <c r="B191" s="126">
        <v>1904.4400000000014</v>
      </c>
      <c r="C191" s="126">
        <v>252.71463760000029</v>
      </c>
      <c r="D191" s="124">
        <f t="shared" si="5"/>
        <v>0.16454000000000274</v>
      </c>
      <c r="E191" s="124">
        <f t="shared" si="4"/>
        <v>0.13269761063619756</v>
      </c>
      <c r="F191" s="125">
        <v>0</v>
      </c>
      <c r="G191" s="125">
        <v>1</v>
      </c>
      <c r="H191" s="113">
        <v>0</v>
      </c>
      <c r="I191" s="113">
        <v>0</v>
      </c>
    </row>
    <row r="192" spans="1:9">
      <c r="A192" s="123">
        <v>1.8900000000000015</v>
      </c>
      <c r="B192" s="126">
        <v>1914.5700000000015</v>
      </c>
      <c r="C192" s="126">
        <v>254.38142780000024</v>
      </c>
      <c r="D192" s="124">
        <f t="shared" si="5"/>
        <v>0.16453999999999344</v>
      </c>
      <c r="E192" s="124">
        <f t="shared" si="4"/>
        <v>0.13286608888679965</v>
      </c>
      <c r="F192" s="125">
        <v>0</v>
      </c>
      <c r="G192" s="125">
        <v>1</v>
      </c>
      <c r="H192" s="113">
        <v>0</v>
      </c>
      <c r="I192" s="113">
        <v>0</v>
      </c>
    </row>
    <row r="193" spans="1:9">
      <c r="A193" s="123">
        <v>1.9000000000000015</v>
      </c>
      <c r="B193" s="126">
        <v>1924.7000000000014</v>
      </c>
      <c r="C193" s="126">
        <v>256.25991916666698</v>
      </c>
      <c r="D193" s="124">
        <f t="shared" si="5"/>
        <v>0.18543843698585966</v>
      </c>
      <c r="E193" s="124">
        <f t="shared" si="4"/>
        <v>0.1331427854557421</v>
      </c>
      <c r="F193" s="125">
        <v>0</v>
      </c>
      <c r="G193" s="125">
        <v>0</v>
      </c>
      <c r="H193" s="113">
        <v>1</v>
      </c>
      <c r="I193" s="113">
        <v>0</v>
      </c>
    </row>
    <row r="194" spans="1:9">
      <c r="A194" s="123">
        <v>1.9100000000000015</v>
      </c>
      <c r="B194" s="126">
        <v>1934.8300000000015</v>
      </c>
      <c r="C194" s="126">
        <v>258.34340691666699</v>
      </c>
      <c r="D194" s="124">
        <f t="shared" si="5"/>
        <v>0.20567499999999952</v>
      </c>
      <c r="E194" s="124">
        <f t="shared" si="4"/>
        <v>0.13352253527010993</v>
      </c>
      <c r="F194" s="125">
        <v>0</v>
      </c>
      <c r="G194" s="125">
        <v>0</v>
      </c>
      <c r="H194" s="113">
        <v>1</v>
      </c>
      <c r="I194" s="113">
        <v>0</v>
      </c>
    </row>
    <row r="195" spans="1:9">
      <c r="A195" s="123">
        <v>1.9200000000000015</v>
      </c>
      <c r="B195" s="126">
        <v>1944.9600000000014</v>
      </c>
      <c r="C195" s="126">
        <v>260.42689466666695</v>
      </c>
      <c r="D195" s="124">
        <f t="shared" si="5"/>
        <v>0.20567499999999853</v>
      </c>
      <c r="E195" s="124">
        <f t="shared" si="4"/>
        <v>0.13389832935724477</v>
      </c>
      <c r="F195" s="125">
        <v>0</v>
      </c>
      <c r="G195" s="125">
        <v>0</v>
      </c>
      <c r="H195" s="113">
        <v>1</v>
      </c>
      <c r="I195" s="113">
        <v>0</v>
      </c>
    </row>
    <row r="196" spans="1:9">
      <c r="A196" s="123">
        <v>1.9300000000000015</v>
      </c>
      <c r="B196" s="126">
        <v>1955.0900000000015</v>
      </c>
      <c r="C196" s="126">
        <v>262.51038241666697</v>
      </c>
      <c r="D196" s="124">
        <f t="shared" si="5"/>
        <v>0.20567499999999952</v>
      </c>
      <c r="E196" s="124">
        <f t="shared" si="4"/>
        <v>0.13427022920513468</v>
      </c>
      <c r="F196" s="125">
        <v>0</v>
      </c>
      <c r="G196" s="125">
        <v>0</v>
      </c>
      <c r="H196" s="113">
        <v>1</v>
      </c>
      <c r="I196" s="113">
        <v>0</v>
      </c>
    </row>
    <row r="197" spans="1:9">
      <c r="A197" s="123">
        <v>1.9400000000000015</v>
      </c>
      <c r="B197" s="126">
        <v>1965.2200000000016</v>
      </c>
      <c r="C197" s="126">
        <v>264.59387016666705</v>
      </c>
      <c r="D197" s="124">
        <f t="shared" si="5"/>
        <v>0.20567500000000513</v>
      </c>
      <c r="E197" s="124">
        <f t="shared" ref="E197:E260" si="6">C197/B197</f>
        <v>0.13463829503397423</v>
      </c>
      <c r="F197" s="125">
        <v>0</v>
      </c>
      <c r="G197" s="125">
        <v>0</v>
      </c>
      <c r="H197" s="113">
        <v>1</v>
      </c>
      <c r="I197" s="113">
        <v>0</v>
      </c>
    </row>
    <row r="198" spans="1:9">
      <c r="A198" s="123">
        <v>1.9500000000000015</v>
      </c>
      <c r="B198" s="126">
        <v>1975.3500000000015</v>
      </c>
      <c r="C198" s="126">
        <v>266.67735791666695</v>
      </c>
      <c r="D198" s="124">
        <f t="shared" ref="D198:D261" si="7">(C198-C197)/(B198-B197)</f>
        <v>0.20567499999999292</v>
      </c>
      <c r="E198" s="124">
        <f t="shared" si="6"/>
        <v>0.13500258582867175</v>
      </c>
      <c r="F198" s="125">
        <v>0</v>
      </c>
      <c r="G198" s="125">
        <v>0</v>
      </c>
      <c r="H198" s="113">
        <v>1</v>
      </c>
      <c r="I198" s="113">
        <v>0</v>
      </c>
    </row>
    <row r="199" spans="1:9">
      <c r="A199" s="123">
        <v>1.9600000000000015</v>
      </c>
      <c r="B199" s="126">
        <v>1985.4800000000016</v>
      </c>
      <c r="C199" s="126">
        <v>268.76084566666702</v>
      </c>
      <c r="D199" s="124">
        <f t="shared" si="7"/>
        <v>0.20567500000000513</v>
      </c>
      <c r="E199" s="124">
        <f t="shared" si="6"/>
        <v>0.13536315937036222</v>
      </c>
      <c r="F199" s="125">
        <v>0</v>
      </c>
      <c r="G199" s="125">
        <v>0</v>
      </c>
      <c r="H199" s="113">
        <v>1</v>
      </c>
      <c r="I199" s="113">
        <v>0</v>
      </c>
    </row>
    <row r="200" spans="1:9">
      <c r="A200" s="123">
        <v>1.9700000000000015</v>
      </c>
      <c r="B200" s="126">
        <v>1995.6100000000015</v>
      </c>
      <c r="C200" s="126">
        <v>270.84433341666704</v>
      </c>
      <c r="D200" s="124">
        <f t="shared" si="7"/>
        <v>0.20567500000000413</v>
      </c>
      <c r="E200" s="124">
        <f t="shared" si="6"/>
        <v>0.1357200722669594</v>
      </c>
      <c r="F200" s="125">
        <v>0</v>
      </c>
      <c r="G200" s="125">
        <v>0</v>
      </c>
      <c r="H200" s="113">
        <v>1</v>
      </c>
      <c r="I200" s="113">
        <v>0</v>
      </c>
    </row>
    <row r="201" spans="1:9">
      <c r="A201" s="123">
        <v>1.9800000000000015</v>
      </c>
      <c r="B201" s="126">
        <v>2005.7400000000016</v>
      </c>
      <c r="C201" s="126">
        <v>272.927821166667</v>
      </c>
      <c r="D201" s="124">
        <f t="shared" si="7"/>
        <v>0.20567499999999389</v>
      </c>
      <c r="E201" s="124">
        <f t="shared" si="6"/>
        <v>0.13607337998278279</v>
      </c>
      <c r="F201" s="125">
        <v>0</v>
      </c>
      <c r="G201" s="125">
        <v>0</v>
      </c>
      <c r="H201" s="113">
        <v>1</v>
      </c>
      <c r="I201" s="113">
        <v>0</v>
      </c>
    </row>
    <row r="202" spans="1:9">
      <c r="A202" s="123">
        <v>1.9900000000000015</v>
      </c>
      <c r="B202" s="126">
        <v>2015.8700000000015</v>
      </c>
      <c r="C202" s="126">
        <v>275.01130891666702</v>
      </c>
      <c r="D202" s="124">
        <f t="shared" si="7"/>
        <v>0.20567500000000413</v>
      </c>
      <c r="E202" s="124">
        <f t="shared" si="6"/>
        <v>0.13642313686729146</v>
      </c>
      <c r="F202" s="125">
        <v>0</v>
      </c>
      <c r="G202" s="125">
        <v>0</v>
      </c>
      <c r="H202" s="113">
        <v>1</v>
      </c>
      <c r="I202" s="113">
        <v>0</v>
      </c>
    </row>
    <row r="203" spans="1:9">
      <c r="A203" s="123">
        <v>2.0000000000000013</v>
      </c>
      <c r="B203" s="126">
        <v>2026.0000000000014</v>
      </c>
      <c r="C203" s="126">
        <v>277.09479666666692</v>
      </c>
      <c r="D203" s="124">
        <f t="shared" si="7"/>
        <v>0.20567499999999292</v>
      </c>
      <c r="E203" s="124">
        <f t="shared" si="6"/>
        <v>0.13676939618295494</v>
      </c>
      <c r="F203" s="125">
        <v>0</v>
      </c>
      <c r="G203" s="125">
        <v>0</v>
      </c>
      <c r="H203" s="113">
        <v>1</v>
      </c>
      <c r="I203" s="113">
        <v>0</v>
      </c>
    </row>
    <row r="204" spans="1:9">
      <c r="A204" s="123">
        <v>2.0100000000000011</v>
      </c>
      <c r="B204" s="126">
        <v>2036.1300000000012</v>
      </c>
      <c r="C204" s="126">
        <v>279.17828441666694</v>
      </c>
      <c r="D204" s="124">
        <f t="shared" si="7"/>
        <v>0.20567500000000413</v>
      </c>
      <c r="E204" s="124">
        <f t="shared" si="6"/>
        <v>0.13711221013229349</v>
      </c>
      <c r="F204" s="125">
        <v>0</v>
      </c>
      <c r="G204" s="125">
        <v>0</v>
      </c>
      <c r="H204" s="113">
        <v>1</v>
      </c>
      <c r="I204" s="113">
        <v>0</v>
      </c>
    </row>
    <row r="205" spans="1:9">
      <c r="A205" s="123">
        <v>2.0200000000000009</v>
      </c>
      <c r="B205" s="126">
        <v>2046.2600000000009</v>
      </c>
      <c r="C205" s="126">
        <v>281.26177216666684</v>
      </c>
      <c r="D205" s="124">
        <f t="shared" si="7"/>
        <v>0.20567499999999753</v>
      </c>
      <c r="E205" s="124">
        <f t="shared" si="6"/>
        <v>0.1374516298841138</v>
      </c>
      <c r="F205" s="125">
        <v>0</v>
      </c>
      <c r="G205" s="125">
        <v>0</v>
      </c>
      <c r="H205" s="113">
        <v>1</v>
      </c>
      <c r="I205" s="113">
        <v>0</v>
      </c>
    </row>
    <row r="206" spans="1:9">
      <c r="A206" s="123">
        <v>2.0300000000000007</v>
      </c>
      <c r="B206" s="126">
        <v>2056.3900000000008</v>
      </c>
      <c r="C206" s="126">
        <v>283.34525991666686</v>
      </c>
      <c r="D206" s="124">
        <f t="shared" si="7"/>
        <v>0.20567500000000413</v>
      </c>
      <c r="E206" s="124">
        <f t="shared" si="6"/>
        <v>0.13778770559897041</v>
      </c>
      <c r="F206" s="125">
        <v>0</v>
      </c>
      <c r="G206" s="125">
        <v>0</v>
      </c>
      <c r="H206" s="113">
        <v>1</v>
      </c>
      <c r="I206" s="113">
        <v>0</v>
      </c>
    </row>
    <row r="207" spans="1:9">
      <c r="A207" s="123">
        <v>2.0400000000000005</v>
      </c>
      <c r="B207" s="126">
        <v>2066.5200000000004</v>
      </c>
      <c r="C207" s="126">
        <v>285.42874766666677</v>
      </c>
      <c r="D207" s="124">
        <f t="shared" si="7"/>
        <v>0.20567499999999753</v>
      </c>
      <c r="E207" s="124">
        <f t="shared" si="6"/>
        <v>0.13812048645387739</v>
      </c>
      <c r="F207" s="125">
        <v>0</v>
      </c>
      <c r="G207" s="125">
        <v>0</v>
      </c>
      <c r="H207" s="113">
        <v>1</v>
      </c>
      <c r="I207" s="113">
        <v>0</v>
      </c>
    </row>
    <row r="208" spans="1:9">
      <c r="A208" s="123">
        <v>2.0500000000000003</v>
      </c>
      <c r="B208" s="126">
        <v>2076.65</v>
      </c>
      <c r="C208" s="126">
        <v>287.51223541666667</v>
      </c>
      <c r="D208" s="124">
        <f t="shared" si="7"/>
        <v>0.20567499999999753</v>
      </c>
      <c r="E208" s="124">
        <f t="shared" si="6"/>
        <v>0.13845002066629747</v>
      </c>
      <c r="F208" s="125">
        <v>0</v>
      </c>
      <c r="G208" s="125">
        <v>0</v>
      </c>
      <c r="H208" s="113">
        <v>1</v>
      </c>
      <c r="I208" s="113">
        <v>0</v>
      </c>
    </row>
    <row r="209" spans="1:9">
      <c r="A209" s="123">
        <v>2.06</v>
      </c>
      <c r="B209" s="126">
        <v>2086.7800000000002</v>
      </c>
      <c r="C209" s="126">
        <v>289.59572316666669</v>
      </c>
      <c r="D209" s="124">
        <f t="shared" si="7"/>
        <v>0.20567499999999952</v>
      </c>
      <c r="E209" s="124">
        <f t="shared" si="6"/>
        <v>0.13877635551743195</v>
      </c>
      <c r="F209" s="125">
        <v>0</v>
      </c>
      <c r="G209" s="125">
        <v>0</v>
      </c>
      <c r="H209" s="113">
        <v>1</v>
      </c>
      <c r="I209" s="113">
        <v>0</v>
      </c>
    </row>
    <row r="210" spans="1:9">
      <c r="A210" s="123">
        <v>2.0699999999999998</v>
      </c>
      <c r="B210" s="126">
        <v>2096.91</v>
      </c>
      <c r="C210" s="126">
        <v>291.67921091666659</v>
      </c>
      <c r="D210" s="124">
        <f t="shared" si="7"/>
        <v>0.20567499999999753</v>
      </c>
      <c r="E210" s="124">
        <f t="shared" si="6"/>
        <v>0.13909953737483566</v>
      </c>
      <c r="F210" s="125">
        <v>0</v>
      </c>
      <c r="G210" s="125">
        <v>0</v>
      </c>
      <c r="H210" s="113">
        <v>1</v>
      </c>
      <c r="I210" s="113">
        <v>0</v>
      </c>
    </row>
    <row r="211" spans="1:9">
      <c r="A211" s="123">
        <v>2.0799999999999996</v>
      </c>
      <c r="B211" s="126">
        <v>2107.0399999999995</v>
      </c>
      <c r="C211" s="126">
        <v>293.76269866666655</v>
      </c>
      <c r="D211" s="124">
        <f t="shared" si="7"/>
        <v>0.20567500000000313</v>
      </c>
      <c r="E211" s="124">
        <f t="shared" si="6"/>
        <v>0.13941961171437972</v>
      </c>
      <c r="F211" s="125">
        <v>0</v>
      </c>
      <c r="G211" s="125">
        <v>0</v>
      </c>
      <c r="H211" s="113">
        <v>1</v>
      </c>
      <c r="I211" s="113">
        <v>0</v>
      </c>
    </row>
    <row r="212" spans="1:9">
      <c r="A212" s="123">
        <v>2.0899999999999994</v>
      </c>
      <c r="B212" s="126">
        <v>2117.1699999999996</v>
      </c>
      <c r="C212" s="126">
        <v>295.84618641666663</v>
      </c>
      <c r="D212" s="124">
        <f t="shared" si="7"/>
        <v>0.20567500000000513</v>
      </c>
      <c r="E212" s="124">
        <f t="shared" si="6"/>
        <v>0.13973662314158367</v>
      </c>
      <c r="F212" s="125">
        <v>0</v>
      </c>
      <c r="G212" s="125">
        <v>0</v>
      </c>
      <c r="H212" s="113">
        <v>1</v>
      </c>
      <c r="I212" s="113">
        <v>0</v>
      </c>
    </row>
    <row r="213" spans="1:9">
      <c r="A213" s="123">
        <v>2.0999999999999992</v>
      </c>
      <c r="B213" s="126">
        <v>2127.2999999999993</v>
      </c>
      <c r="C213" s="126">
        <v>297.92967416666653</v>
      </c>
      <c r="D213" s="124">
        <f t="shared" si="7"/>
        <v>0.20567499999999753</v>
      </c>
      <c r="E213" s="124">
        <f t="shared" si="6"/>
        <v>0.14005061541233801</v>
      </c>
      <c r="F213" s="125">
        <v>0</v>
      </c>
      <c r="G213" s="125">
        <v>0</v>
      </c>
      <c r="H213" s="113">
        <v>1</v>
      </c>
      <c r="I213" s="113">
        <v>0</v>
      </c>
    </row>
    <row r="214" spans="1:9">
      <c r="A214" s="123">
        <v>2.109999999999999</v>
      </c>
      <c r="B214" s="126">
        <v>2137.4299999999989</v>
      </c>
      <c r="C214" s="126">
        <v>300.01316191666643</v>
      </c>
      <c r="D214" s="124">
        <f t="shared" si="7"/>
        <v>0.20567499999999753</v>
      </c>
      <c r="E214" s="124">
        <f t="shared" si="6"/>
        <v>0.14036163145303779</v>
      </c>
      <c r="F214" s="125">
        <v>0</v>
      </c>
      <c r="G214" s="125">
        <v>0</v>
      </c>
      <c r="H214" s="113">
        <v>1</v>
      </c>
      <c r="I214" s="113">
        <v>0</v>
      </c>
    </row>
    <row r="215" spans="1:9">
      <c r="A215" s="123">
        <v>2.1199999999999988</v>
      </c>
      <c r="B215" s="126">
        <v>2147.5599999999986</v>
      </c>
      <c r="C215" s="126">
        <v>302.09664966666639</v>
      </c>
      <c r="D215" s="124">
        <f t="shared" si="7"/>
        <v>0.20567500000000313</v>
      </c>
      <c r="E215" s="124">
        <f t="shared" si="6"/>
        <v>0.14066971338014611</v>
      </c>
      <c r="F215" s="125">
        <v>0</v>
      </c>
      <c r="G215" s="125">
        <v>0</v>
      </c>
      <c r="H215" s="113">
        <v>1</v>
      </c>
      <c r="I215" s="113">
        <v>0</v>
      </c>
    </row>
    <row r="216" spans="1:9">
      <c r="A216" s="123">
        <v>2.1299999999999986</v>
      </c>
      <c r="B216" s="126">
        <v>2157.6899999999987</v>
      </c>
      <c r="C216" s="126">
        <v>304.18013741666647</v>
      </c>
      <c r="D216" s="124">
        <f t="shared" si="7"/>
        <v>0.20567500000000513</v>
      </c>
      <c r="E216" s="124">
        <f t="shared" si="6"/>
        <v>0.1409749025192065</v>
      </c>
      <c r="F216" s="125">
        <v>0</v>
      </c>
      <c r="G216" s="125">
        <v>0</v>
      </c>
      <c r="H216" s="113">
        <v>1</v>
      </c>
      <c r="I216" s="113">
        <v>0</v>
      </c>
    </row>
    <row r="217" spans="1:9">
      <c r="A217" s="123">
        <v>2.1399999999999983</v>
      </c>
      <c r="B217" s="126">
        <v>2167.8199999999983</v>
      </c>
      <c r="C217" s="126">
        <v>306.26362516666626</v>
      </c>
      <c r="D217" s="124">
        <f t="shared" si="7"/>
        <v>0.20567499999998631</v>
      </c>
      <c r="E217" s="124">
        <f t="shared" si="6"/>
        <v>0.14127723942332227</v>
      </c>
      <c r="F217" s="125">
        <v>0</v>
      </c>
      <c r="G217" s="125">
        <v>0</v>
      </c>
      <c r="H217" s="113">
        <v>1</v>
      </c>
      <c r="I217" s="113">
        <v>0</v>
      </c>
    </row>
    <row r="218" spans="1:9">
      <c r="A218" s="123">
        <v>2.1499999999999981</v>
      </c>
      <c r="B218" s="126">
        <v>2177.949999999998</v>
      </c>
      <c r="C218" s="126">
        <v>308.34711291666628</v>
      </c>
      <c r="D218" s="124">
        <f t="shared" si="7"/>
        <v>0.20567500000000874</v>
      </c>
      <c r="E218" s="124">
        <f t="shared" si="6"/>
        <v>0.14157676389112081</v>
      </c>
      <c r="F218" s="125">
        <v>0</v>
      </c>
      <c r="G218" s="125">
        <v>0</v>
      </c>
      <c r="H218" s="113">
        <v>1</v>
      </c>
      <c r="I218" s="113">
        <v>0</v>
      </c>
    </row>
    <row r="219" spans="1:9">
      <c r="A219" s="123">
        <v>2.1599999999999979</v>
      </c>
      <c r="B219" s="126">
        <v>2188.0799999999981</v>
      </c>
      <c r="C219" s="126">
        <v>310.43060066666629</v>
      </c>
      <c r="D219" s="124">
        <f t="shared" si="7"/>
        <v>0.20567499999999952</v>
      </c>
      <c r="E219" s="124">
        <f t="shared" si="6"/>
        <v>0.14187351498421746</v>
      </c>
      <c r="F219" s="125">
        <v>0</v>
      </c>
      <c r="G219" s="125">
        <v>0</v>
      </c>
      <c r="H219" s="113">
        <v>1</v>
      </c>
      <c r="I219" s="113">
        <v>0</v>
      </c>
    </row>
    <row r="220" spans="1:9">
      <c r="A220" s="123">
        <v>2.1699999999999977</v>
      </c>
      <c r="B220" s="126">
        <v>2198.2099999999978</v>
      </c>
      <c r="C220" s="126">
        <v>312.5140884166662</v>
      </c>
      <c r="D220" s="124">
        <f t="shared" si="7"/>
        <v>0.20567499999999753</v>
      </c>
      <c r="E220" s="124">
        <f t="shared" si="6"/>
        <v>0.14216753104419802</v>
      </c>
      <c r="F220" s="125">
        <v>0</v>
      </c>
      <c r="G220" s="125">
        <v>0</v>
      </c>
      <c r="H220" s="113">
        <v>1</v>
      </c>
      <c r="I220" s="113">
        <v>0</v>
      </c>
    </row>
    <row r="221" spans="1:9">
      <c r="A221" s="123">
        <v>2.1799999999999975</v>
      </c>
      <c r="B221" s="126">
        <v>2208.3399999999974</v>
      </c>
      <c r="C221" s="126">
        <v>314.59757616666622</v>
      </c>
      <c r="D221" s="124">
        <f t="shared" si="7"/>
        <v>0.20567500000000874</v>
      </c>
      <c r="E221" s="124">
        <f t="shared" si="6"/>
        <v>0.14245884970913292</v>
      </c>
      <c r="F221" s="125">
        <v>0</v>
      </c>
      <c r="G221" s="125">
        <v>0</v>
      </c>
      <c r="H221" s="113">
        <v>1</v>
      </c>
      <c r="I221" s="113">
        <v>0</v>
      </c>
    </row>
    <row r="222" spans="1:9">
      <c r="A222" s="123">
        <v>2.1899999999999973</v>
      </c>
      <c r="B222" s="126">
        <v>2218.4699999999971</v>
      </c>
      <c r="C222" s="126">
        <v>316.68106391666612</v>
      </c>
      <c r="D222" s="124">
        <f t="shared" si="7"/>
        <v>0.20567499999999753</v>
      </c>
      <c r="E222" s="124">
        <f t="shared" si="6"/>
        <v>0.14274750792963914</v>
      </c>
      <c r="F222" s="125">
        <v>0</v>
      </c>
      <c r="G222" s="125">
        <v>0</v>
      </c>
      <c r="H222" s="113">
        <v>1</v>
      </c>
      <c r="I222" s="113">
        <v>0</v>
      </c>
    </row>
    <row r="223" spans="1:9">
      <c r="A223" s="123">
        <v>2.1999999999999971</v>
      </c>
      <c r="B223" s="126">
        <v>2228.5999999999972</v>
      </c>
      <c r="C223" s="126">
        <v>318.76455166666614</v>
      </c>
      <c r="D223" s="124">
        <f t="shared" si="7"/>
        <v>0.20567499999999952</v>
      </c>
      <c r="E223" s="124">
        <f t="shared" si="6"/>
        <v>0.14303354198450441</v>
      </c>
      <c r="F223" s="125">
        <v>0</v>
      </c>
      <c r="G223" s="125">
        <v>0</v>
      </c>
      <c r="H223" s="113">
        <v>1</v>
      </c>
      <c r="I223" s="113">
        <v>0</v>
      </c>
    </row>
    <row r="224" spans="1:9">
      <c r="A224" s="123">
        <v>2.2099999999999969</v>
      </c>
      <c r="B224" s="126">
        <v>2238.7299999999968</v>
      </c>
      <c r="C224" s="126">
        <v>320.84803941666604</v>
      </c>
      <c r="D224" s="124">
        <f t="shared" si="7"/>
        <v>0.20567499999999753</v>
      </c>
      <c r="E224" s="124">
        <f t="shared" si="6"/>
        <v>0.14331698749588673</v>
      </c>
      <c r="F224" s="125">
        <v>0</v>
      </c>
      <c r="G224" s="125">
        <v>0</v>
      </c>
      <c r="H224" s="113">
        <v>1</v>
      </c>
      <c r="I224" s="113">
        <v>0</v>
      </c>
    </row>
    <row r="225" spans="1:9">
      <c r="A225" s="123">
        <v>2.2199999999999966</v>
      </c>
      <c r="B225" s="126">
        <v>2248.8599999999965</v>
      </c>
      <c r="C225" s="126">
        <v>322.93152716666594</v>
      </c>
      <c r="D225" s="124">
        <f t="shared" si="7"/>
        <v>0.20567499999999753</v>
      </c>
      <c r="E225" s="124">
        <f t="shared" si="6"/>
        <v>0.14359787944410343</v>
      </c>
      <c r="F225" s="125">
        <v>0</v>
      </c>
      <c r="G225" s="125">
        <v>0</v>
      </c>
      <c r="H225" s="113">
        <v>1</v>
      </c>
      <c r="I225" s="113">
        <v>0</v>
      </c>
    </row>
    <row r="226" spans="1:9">
      <c r="A226" s="123">
        <v>2.2299999999999964</v>
      </c>
      <c r="B226" s="126">
        <v>2258.9899999999966</v>
      </c>
      <c r="C226" s="126">
        <v>325.01501491666596</v>
      </c>
      <c r="D226" s="124">
        <f t="shared" si="7"/>
        <v>0.20567499999999952</v>
      </c>
      <c r="E226" s="124">
        <f t="shared" si="6"/>
        <v>0.14387625218202224</v>
      </c>
      <c r="F226" s="125">
        <v>0</v>
      </c>
      <c r="G226" s="125">
        <v>0</v>
      </c>
      <c r="H226" s="113">
        <v>1</v>
      </c>
      <c r="I226" s="113">
        <v>0</v>
      </c>
    </row>
    <row r="227" spans="1:9">
      <c r="A227" s="123">
        <v>2.2399999999999962</v>
      </c>
      <c r="B227" s="126">
        <v>2269.1199999999963</v>
      </c>
      <c r="C227" s="126">
        <v>327.09850266666587</v>
      </c>
      <c r="D227" s="124">
        <f t="shared" si="7"/>
        <v>0.20567499999999753</v>
      </c>
      <c r="E227" s="124">
        <f t="shared" si="6"/>
        <v>0.14415213944906677</v>
      </c>
      <c r="F227" s="125">
        <v>0</v>
      </c>
      <c r="G227" s="125">
        <v>0</v>
      </c>
      <c r="H227" s="113">
        <v>1</v>
      </c>
      <c r="I227" s="113">
        <v>0</v>
      </c>
    </row>
    <row r="228" spans="1:9">
      <c r="A228" s="123">
        <v>2.249999999999996</v>
      </c>
      <c r="B228" s="126">
        <v>2279.2499999999959</v>
      </c>
      <c r="C228" s="126">
        <v>329.18199041666588</v>
      </c>
      <c r="D228" s="124">
        <f t="shared" si="7"/>
        <v>0.20567500000000874</v>
      </c>
      <c r="E228" s="124">
        <f t="shared" si="6"/>
        <v>0.14442557438484874</v>
      </c>
      <c r="F228" s="125">
        <v>0</v>
      </c>
      <c r="G228" s="125">
        <v>0</v>
      </c>
      <c r="H228" s="113">
        <v>1</v>
      </c>
      <c r="I228" s="113">
        <v>0</v>
      </c>
    </row>
    <row r="229" spans="1:9">
      <c r="A229" s="123">
        <v>2.2599999999999958</v>
      </c>
      <c r="B229" s="126">
        <v>2289.3799999999956</v>
      </c>
      <c r="C229" s="126">
        <v>331.26547816666579</v>
      </c>
      <c r="D229" s="124">
        <f t="shared" si="7"/>
        <v>0.20567499999999753</v>
      </c>
      <c r="E229" s="124">
        <f t="shared" si="6"/>
        <v>0.14469658954243789</v>
      </c>
      <c r="F229" s="125">
        <v>0</v>
      </c>
      <c r="G229" s="125">
        <v>0</v>
      </c>
      <c r="H229" s="113">
        <v>1</v>
      </c>
      <c r="I229" s="113">
        <v>0</v>
      </c>
    </row>
    <row r="230" spans="1:9">
      <c r="A230" s="123">
        <v>2.2699999999999956</v>
      </c>
      <c r="B230" s="126">
        <v>2299.5099999999957</v>
      </c>
      <c r="C230" s="126">
        <v>333.34896591666569</v>
      </c>
      <c r="D230" s="124">
        <f t="shared" si="7"/>
        <v>0.20567499999998828</v>
      </c>
      <c r="E230" s="124">
        <f t="shared" si="6"/>
        <v>0.14496521690128172</v>
      </c>
      <c r="F230" s="125">
        <v>0</v>
      </c>
      <c r="G230" s="125">
        <v>0</v>
      </c>
      <c r="H230" s="113">
        <v>1</v>
      </c>
      <c r="I230" s="113">
        <v>0</v>
      </c>
    </row>
    <row r="231" spans="1:9">
      <c r="A231" s="123">
        <v>2.2799999999999954</v>
      </c>
      <c r="B231" s="126">
        <v>2309.6399999999953</v>
      </c>
      <c r="C231" s="126">
        <v>335.43245366666577</v>
      </c>
      <c r="D231" s="124">
        <f t="shared" si="7"/>
        <v>0.20567500000001435</v>
      </c>
      <c r="E231" s="124">
        <f t="shared" si="6"/>
        <v>0.14523148787978493</v>
      </c>
      <c r="F231" s="125">
        <v>0</v>
      </c>
      <c r="G231" s="125">
        <v>0</v>
      </c>
      <c r="H231" s="113">
        <v>1</v>
      </c>
      <c r="I231" s="113">
        <v>0</v>
      </c>
    </row>
    <row r="232" spans="1:9">
      <c r="A232" s="123">
        <v>2.2899999999999952</v>
      </c>
      <c r="B232" s="126">
        <v>2319.769999999995</v>
      </c>
      <c r="C232" s="126">
        <v>337.51594141666567</v>
      </c>
      <c r="D232" s="124">
        <f t="shared" si="7"/>
        <v>0.20567499999999753</v>
      </c>
      <c r="E232" s="124">
        <f t="shared" si="6"/>
        <v>0.14549543334755877</v>
      </c>
      <c r="F232" s="125">
        <v>0</v>
      </c>
      <c r="G232" s="125">
        <v>0</v>
      </c>
      <c r="H232" s="113">
        <v>1</v>
      </c>
      <c r="I232" s="113">
        <v>0</v>
      </c>
    </row>
    <row r="233" spans="1:9">
      <c r="A233" s="123">
        <v>2.2999999999999949</v>
      </c>
      <c r="B233" s="126">
        <v>2329.8999999999951</v>
      </c>
      <c r="C233" s="126">
        <v>339.59942916666563</v>
      </c>
      <c r="D233" s="124">
        <f t="shared" si="7"/>
        <v>0.20567499999999389</v>
      </c>
      <c r="E233" s="124">
        <f t="shared" si="6"/>
        <v>0.14575708363735196</v>
      </c>
      <c r="F233" s="125">
        <v>0</v>
      </c>
      <c r="G233" s="125">
        <v>0</v>
      </c>
      <c r="H233" s="113">
        <v>1</v>
      </c>
      <c r="I233" s="113">
        <v>0</v>
      </c>
    </row>
    <row r="234" spans="1:9">
      <c r="A234" s="123">
        <v>2.3099999999999947</v>
      </c>
      <c r="B234" s="126">
        <v>2340.0299999999947</v>
      </c>
      <c r="C234" s="126">
        <v>341.68291691666565</v>
      </c>
      <c r="D234" s="124">
        <f t="shared" si="7"/>
        <v>0.20567500000000874</v>
      </c>
      <c r="E234" s="124">
        <f t="shared" si="6"/>
        <v>0.14601646855667083</v>
      </c>
      <c r="F234" s="125">
        <v>0</v>
      </c>
      <c r="G234" s="125">
        <v>0</v>
      </c>
      <c r="H234" s="113">
        <v>1</v>
      </c>
      <c r="I234" s="113">
        <v>0</v>
      </c>
    </row>
    <row r="235" spans="1:9">
      <c r="A235" s="123">
        <v>2.3199999999999945</v>
      </c>
      <c r="B235" s="126">
        <v>2350.1599999999944</v>
      </c>
      <c r="C235" s="126">
        <v>343.76640466666555</v>
      </c>
      <c r="D235" s="124">
        <f t="shared" si="7"/>
        <v>0.20567499999999753</v>
      </c>
      <c r="E235" s="124">
        <f t="shared" si="6"/>
        <v>0.14627361739909894</v>
      </c>
      <c r="F235" s="125">
        <v>0</v>
      </c>
      <c r="G235" s="125">
        <v>0</v>
      </c>
      <c r="H235" s="113">
        <v>1</v>
      </c>
      <c r="I235" s="113">
        <v>0</v>
      </c>
    </row>
    <row r="236" spans="1:9">
      <c r="A236" s="123">
        <v>2.3299999999999943</v>
      </c>
      <c r="B236" s="126">
        <v>2360.2899999999941</v>
      </c>
      <c r="C236" s="126">
        <v>345.84989241666545</v>
      </c>
      <c r="D236" s="124">
        <f t="shared" si="7"/>
        <v>0.20567499999999753</v>
      </c>
      <c r="E236" s="124">
        <f t="shared" si="6"/>
        <v>0.14652855895532596</v>
      </c>
      <c r="F236" s="125">
        <v>0</v>
      </c>
      <c r="G236" s="125">
        <v>0</v>
      </c>
      <c r="H236" s="113">
        <v>1</v>
      </c>
      <c r="I236" s="113">
        <v>0</v>
      </c>
    </row>
    <row r="237" spans="1:9">
      <c r="A237" s="123">
        <v>2.3399999999999941</v>
      </c>
      <c r="B237" s="126">
        <v>2370.4199999999942</v>
      </c>
      <c r="C237" s="126">
        <v>347.93338016666547</v>
      </c>
      <c r="D237" s="124">
        <f t="shared" si="7"/>
        <v>0.20567499999999952</v>
      </c>
      <c r="E237" s="124">
        <f t="shared" si="6"/>
        <v>0.14678132152389295</v>
      </c>
      <c r="F237" s="125">
        <v>0</v>
      </c>
      <c r="G237" s="125">
        <v>0</v>
      </c>
      <c r="H237" s="113">
        <v>1</v>
      </c>
      <c r="I237" s="113">
        <v>0</v>
      </c>
    </row>
    <row r="238" spans="1:9">
      <c r="A238" s="123">
        <v>2.3499999999999939</v>
      </c>
      <c r="B238" s="126">
        <v>2380.5499999999938</v>
      </c>
      <c r="C238" s="126">
        <v>350.01686791666543</v>
      </c>
      <c r="D238" s="124">
        <f t="shared" si="7"/>
        <v>0.20567500000000313</v>
      </c>
      <c r="E238" s="124">
        <f t="shared" si="6"/>
        <v>0.14703193292166364</v>
      </c>
      <c r="F238" s="125">
        <v>0</v>
      </c>
      <c r="G238" s="125">
        <v>0</v>
      </c>
      <c r="H238" s="113">
        <v>1</v>
      </c>
      <c r="I238" s="113">
        <v>0</v>
      </c>
    </row>
    <row r="239" spans="1:9">
      <c r="A239" s="123">
        <v>2.3599999999999937</v>
      </c>
      <c r="B239" s="126">
        <v>2390.6799999999935</v>
      </c>
      <c r="C239" s="126">
        <v>352.10035566666528</v>
      </c>
      <c r="D239" s="124">
        <f t="shared" si="7"/>
        <v>0.20567499999999192</v>
      </c>
      <c r="E239" s="124">
        <f t="shared" si="6"/>
        <v>0.14728042049402942</v>
      </c>
      <c r="F239" s="125">
        <v>0</v>
      </c>
      <c r="G239" s="125">
        <v>0</v>
      </c>
      <c r="H239" s="113">
        <v>1</v>
      </c>
      <c r="I239" s="113">
        <v>0</v>
      </c>
    </row>
    <row r="240" spans="1:9">
      <c r="A240" s="123">
        <v>2.3699999999999934</v>
      </c>
      <c r="B240" s="126">
        <v>2400.8099999999936</v>
      </c>
      <c r="C240" s="126">
        <v>354.1838434166653</v>
      </c>
      <c r="D240" s="124">
        <f t="shared" si="7"/>
        <v>0.20567499999999952</v>
      </c>
      <c r="E240" s="124">
        <f t="shared" si="6"/>
        <v>0.1475268111248563</v>
      </c>
      <c r="F240" s="125">
        <v>0</v>
      </c>
      <c r="G240" s="125">
        <v>0</v>
      </c>
      <c r="H240" s="113">
        <v>1</v>
      </c>
      <c r="I240" s="113">
        <v>0</v>
      </c>
    </row>
    <row r="241" spans="1:9">
      <c r="A241" s="123">
        <v>2.3799999999999932</v>
      </c>
      <c r="B241" s="126">
        <v>2410.9399999999932</v>
      </c>
      <c r="C241" s="126">
        <v>356.26733116666531</v>
      </c>
      <c r="D241" s="124">
        <f t="shared" si="7"/>
        <v>0.20567500000000874</v>
      </c>
      <c r="E241" s="124">
        <f t="shared" si="6"/>
        <v>0.14777113124618046</v>
      </c>
      <c r="F241" s="125">
        <v>0</v>
      </c>
      <c r="G241" s="125">
        <v>0</v>
      </c>
      <c r="H241" s="113">
        <v>1</v>
      </c>
      <c r="I241" s="113">
        <v>0</v>
      </c>
    </row>
    <row r="242" spans="1:9">
      <c r="A242" s="123">
        <v>2.389999999999993</v>
      </c>
      <c r="B242" s="126">
        <v>2421.0699999999929</v>
      </c>
      <c r="C242" s="126">
        <v>358.35081891666522</v>
      </c>
      <c r="D242" s="124">
        <f t="shared" si="7"/>
        <v>0.20567499999999753</v>
      </c>
      <c r="E242" s="124">
        <f t="shared" si="6"/>
        <v>0.14801340684766084</v>
      </c>
      <c r="F242" s="125">
        <v>0</v>
      </c>
      <c r="G242" s="125">
        <v>0</v>
      </c>
      <c r="H242" s="113">
        <v>1</v>
      </c>
      <c r="I242" s="113">
        <v>0</v>
      </c>
    </row>
    <row r="243" spans="1:9">
      <c r="A243" s="123">
        <v>2.3999999999999928</v>
      </c>
      <c r="B243" s="126">
        <v>2431.1999999999925</v>
      </c>
      <c r="C243" s="126">
        <v>360.43430666666512</v>
      </c>
      <c r="D243" s="124">
        <f t="shared" si="7"/>
        <v>0.20567499999999753</v>
      </c>
      <c r="E243" s="124">
        <f t="shared" si="6"/>
        <v>0.14825366348579558</v>
      </c>
      <c r="F243" s="125">
        <v>0</v>
      </c>
      <c r="G243" s="125">
        <v>0</v>
      </c>
      <c r="H243" s="113">
        <v>1</v>
      </c>
      <c r="I243" s="113">
        <v>0</v>
      </c>
    </row>
    <row r="244" spans="1:9">
      <c r="A244" s="123">
        <v>2.4099999999999926</v>
      </c>
      <c r="B244" s="126">
        <v>2441.3299999999927</v>
      </c>
      <c r="C244" s="126">
        <v>362.51779441666514</v>
      </c>
      <c r="D244" s="124">
        <f t="shared" si="7"/>
        <v>0.20567499999999952</v>
      </c>
      <c r="E244" s="124">
        <f t="shared" si="6"/>
        <v>0.14849192629290847</v>
      </c>
      <c r="F244" s="125">
        <v>0</v>
      </c>
      <c r="G244" s="125">
        <v>0</v>
      </c>
      <c r="H244" s="113">
        <v>1</v>
      </c>
      <c r="I244" s="113">
        <v>0</v>
      </c>
    </row>
    <row r="245" spans="1:9">
      <c r="A245" s="123">
        <v>2.4199999999999924</v>
      </c>
      <c r="B245" s="126">
        <v>2451.4599999999923</v>
      </c>
      <c r="C245" s="126">
        <v>364.60128216666499</v>
      </c>
      <c r="D245" s="124">
        <f t="shared" si="7"/>
        <v>0.20567499999999192</v>
      </c>
      <c r="E245" s="124">
        <f t="shared" si="6"/>
        <v>0.14872821998591293</v>
      </c>
      <c r="F245" s="125">
        <v>0</v>
      </c>
      <c r="G245" s="125">
        <v>0</v>
      </c>
      <c r="H245" s="113">
        <v>1</v>
      </c>
      <c r="I245" s="113">
        <v>0</v>
      </c>
    </row>
    <row r="246" spans="1:9">
      <c r="A246" s="123">
        <v>2.4299999999999922</v>
      </c>
      <c r="B246" s="126">
        <v>2461.589999999992</v>
      </c>
      <c r="C246" s="126">
        <v>366.68476991666506</v>
      </c>
      <c r="D246" s="124">
        <f t="shared" si="7"/>
        <v>0.20567500000001435</v>
      </c>
      <c r="E246" s="124">
        <f t="shared" si="6"/>
        <v>0.14896256887485984</v>
      </c>
      <c r="F246" s="125">
        <v>0</v>
      </c>
      <c r="G246" s="125">
        <v>0</v>
      </c>
      <c r="H246" s="113">
        <v>1</v>
      </c>
      <c r="I246" s="113">
        <v>0</v>
      </c>
    </row>
    <row r="247" spans="1:9">
      <c r="A247" s="123">
        <v>2.439999999999992</v>
      </c>
      <c r="B247" s="126">
        <v>2471.7199999999921</v>
      </c>
      <c r="C247" s="126">
        <v>368.76825766666502</v>
      </c>
      <c r="D247" s="124">
        <f t="shared" si="7"/>
        <v>0.20567499999999389</v>
      </c>
      <c r="E247" s="124">
        <f t="shared" si="6"/>
        <v>0.14919499687127433</v>
      </c>
      <c r="F247" s="125">
        <v>0</v>
      </c>
      <c r="G247" s="125">
        <v>0</v>
      </c>
      <c r="H247" s="113">
        <v>1</v>
      </c>
      <c r="I247" s="113">
        <v>0</v>
      </c>
    </row>
    <row r="248" spans="1:9">
      <c r="A248" s="123">
        <v>2.4499999999999917</v>
      </c>
      <c r="B248" s="126">
        <v>2481.8499999999917</v>
      </c>
      <c r="C248" s="126">
        <v>370.85174541666493</v>
      </c>
      <c r="D248" s="124">
        <f t="shared" si="7"/>
        <v>0.20567499999999753</v>
      </c>
      <c r="E248" s="124">
        <f t="shared" si="6"/>
        <v>0.14942552749628954</v>
      </c>
      <c r="F248" s="125">
        <v>0</v>
      </c>
      <c r="G248" s="125">
        <v>0</v>
      </c>
      <c r="H248" s="113">
        <v>1</v>
      </c>
      <c r="I248" s="113">
        <v>0</v>
      </c>
    </row>
    <row r="249" spans="1:9">
      <c r="A249" s="123">
        <v>2.4599999999999915</v>
      </c>
      <c r="B249" s="126">
        <v>2491.9799999999914</v>
      </c>
      <c r="C249" s="126">
        <v>372.93523316666489</v>
      </c>
      <c r="D249" s="124">
        <f t="shared" si="7"/>
        <v>0.20567500000000313</v>
      </c>
      <c r="E249" s="124">
        <f t="shared" si="6"/>
        <v>0.14965418388858104</v>
      </c>
      <c r="F249" s="125">
        <v>0</v>
      </c>
      <c r="G249" s="125">
        <v>0</v>
      </c>
      <c r="H249" s="113">
        <v>1</v>
      </c>
      <c r="I249" s="113">
        <v>0</v>
      </c>
    </row>
    <row r="250" spans="1:9">
      <c r="A250" s="123">
        <v>2.4699999999999913</v>
      </c>
      <c r="B250" s="126">
        <v>2502.109999999991</v>
      </c>
      <c r="C250" s="126">
        <v>375.0187209166649</v>
      </c>
      <c r="D250" s="124">
        <f t="shared" si="7"/>
        <v>0.20567500000000874</v>
      </c>
      <c r="E250" s="124">
        <f t="shared" si="6"/>
        <v>0.14988098881210907</v>
      </c>
      <c r="F250" s="125">
        <v>0</v>
      </c>
      <c r="G250" s="125">
        <v>0</v>
      </c>
      <c r="H250" s="113">
        <v>1</v>
      </c>
      <c r="I250" s="113">
        <v>0</v>
      </c>
    </row>
    <row r="251" spans="1:9">
      <c r="A251" s="123">
        <v>2.4799999999999911</v>
      </c>
      <c r="B251" s="126">
        <v>2512.2399999999911</v>
      </c>
      <c r="C251" s="126">
        <v>377.10220866666492</v>
      </c>
      <c r="D251" s="124">
        <f t="shared" si="7"/>
        <v>0.20567499999999952</v>
      </c>
      <c r="E251" s="124">
        <f t="shared" si="6"/>
        <v>0.15010596466367315</v>
      </c>
      <c r="F251" s="125">
        <v>0</v>
      </c>
      <c r="G251" s="125">
        <v>0</v>
      </c>
      <c r="H251" s="113">
        <v>1</v>
      </c>
      <c r="I251" s="113">
        <v>0</v>
      </c>
    </row>
    <row r="252" spans="1:9">
      <c r="A252" s="123">
        <v>2.4899999999999909</v>
      </c>
      <c r="B252" s="126">
        <v>2522.3699999999908</v>
      </c>
      <c r="C252" s="126">
        <v>379.18569641666477</v>
      </c>
      <c r="D252" s="124">
        <f t="shared" si="7"/>
        <v>0.20567499999999192</v>
      </c>
      <c r="E252" s="124">
        <f t="shared" si="6"/>
        <v>0.15032913348028487</v>
      </c>
      <c r="F252" s="125">
        <v>0</v>
      </c>
      <c r="G252" s="125">
        <v>0</v>
      </c>
      <c r="H252" s="113">
        <v>1</v>
      </c>
      <c r="I252" s="113">
        <v>0</v>
      </c>
    </row>
    <row r="253" spans="1:9">
      <c r="A253" s="123">
        <v>2.4999999999999907</v>
      </c>
      <c r="B253" s="126">
        <v>2532.4999999999905</v>
      </c>
      <c r="C253" s="126">
        <v>381.26918416666467</v>
      </c>
      <c r="D253" s="124">
        <f t="shared" si="7"/>
        <v>0.20567499999999753</v>
      </c>
      <c r="E253" s="124">
        <f t="shared" si="6"/>
        <v>0.1505505169463637</v>
      </c>
      <c r="F253" s="125">
        <v>0</v>
      </c>
      <c r="G253" s="125">
        <v>0</v>
      </c>
      <c r="H253" s="113">
        <v>1</v>
      </c>
      <c r="I253" s="113">
        <v>0</v>
      </c>
    </row>
    <row r="254" spans="1:9">
      <c r="A254" s="123">
        <v>2.5099999999999905</v>
      </c>
      <c r="B254" s="126">
        <v>2542.6299999999906</v>
      </c>
      <c r="C254" s="126">
        <v>383.3526719166648</v>
      </c>
      <c r="D254" s="124">
        <f t="shared" si="7"/>
        <v>0.20567500000001074</v>
      </c>
      <c r="E254" s="124">
        <f t="shared" si="6"/>
        <v>0.15077013640076073</v>
      </c>
      <c r="F254" s="125">
        <v>0</v>
      </c>
      <c r="G254" s="125">
        <v>0</v>
      </c>
      <c r="H254" s="113">
        <v>1</v>
      </c>
      <c r="I254" s="113">
        <v>0</v>
      </c>
    </row>
    <row r="255" spans="1:9">
      <c r="A255" s="123">
        <v>2.5199999999999902</v>
      </c>
      <c r="B255" s="126">
        <v>2552.7599999999902</v>
      </c>
      <c r="C255" s="126">
        <v>385.43615966666465</v>
      </c>
      <c r="D255" s="124">
        <f t="shared" si="7"/>
        <v>0.20567499999999192</v>
      </c>
      <c r="E255" s="124">
        <f t="shared" si="6"/>
        <v>0.15098801284361479</v>
      </c>
      <c r="F255" s="125">
        <v>0</v>
      </c>
      <c r="G255" s="125">
        <v>0</v>
      </c>
      <c r="H255" s="113">
        <v>1</v>
      </c>
      <c r="I255" s="113">
        <v>0</v>
      </c>
    </row>
    <row r="256" spans="1:9">
      <c r="A256" s="123">
        <v>2.52999999999999</v>
      </c>
      <c r="B256" s="126">
        <v>2562.8899999999899</v>
      </c>
      <c r="C256" s="126">
        <v>387.51964741666461</v>
      </c>
      <c r="D256" s="124">
        <f t="shared" si="7"/>
        <v>0.20567500000000313</v>
      </c>
      <c r="E256" s="124">
        <f t="shared" si="6"/>
        <v>0.15120416694304717</v>
      </c>
      <c r="F256" s="125">
        <v>0</v>
      </c>
      <c r="G256" s="125">
        <v>0</v>
      </c>
      <c r="H256" s="113">
        <v>1</v>
      </c>
      <c r="I256" s="113">
        <v>0</v>
      </c>
    </row>
    <row r="257" spans="1:9">
      <c r="A257" s="123">
        <v>2.5399999999999898</v>
      </c>
      <c r="B257" s="126">
        <v>2573.0199999999895</v>
      </c>
      <c r="C257" s="126">
        <v>389.60313516666457</v>
      </c>
      <c r="D257" s="124">
        <f t="shared" si="7"/>
        <v>0.20567500000000313</v>
      </c>
      <c r="E257" s="124">
        <f t="shared" si="6"/>
        <v>0.15141861904169659</v>
      </c>
      <c r="F257" s="125">
        <v>0</v>
      </c>
      <c r="G257" s="125">
        <v>0</v>
      </c>
      <c r="H257" s="113">
        <v>1</v>
      </c>
      <c r="I257" s="113">
        <v>0</v>
      </c>
    </row>
    <row r="258" spans="1:9">
      <c r="A258" s="123">
        <v>2.5499999999999896</v>
      </c>
      <c r="B258" s="126">
        <v>2583.1499999999896</v>
      </c>
      <c r="C258" s="126">
        <v>391.68662291666448</v>
      </c>
      <c r="D258" s="124">
        <f t="shared" si="7"/>
        <v>0.20567499999998828</v>
      </c>
      <c r="E258" s="124">
        <f t="shared" si="6"/>
        <v>0.15163138916310165</v>
      </c>
      <c r="F258" s="125">
        <v>0</v>
      </c>
      <c r="G258" s="125">
        <v>0</v>
      </c>
      <c r="H258" s="113">
        <v>1</v>
      </c>
      <c r="I258" s="113">
        <v>0</v>
      </c>
    </row>
    <row r="259" spans="1:9">
      <c r="A259" s="123">
        <v>2.5599999999999894</v>
      </c>
      <c r="B259" s="126">
        <v>2593.2799999999893</v>
      </c>
      <c r="C259" s="126">
        <v>393.77011066666449</v>
      </c>
      <c r="D259" s="124">
        <f t="shared" si="7"/>
        <v>0.20567500000000874</v>
      </c>
      <c r="E259" s="124">
        <f t="shared" si="6"/>
        <v>0.15184249701793331</v>
      </c>
      <c r="F259" s="125">
        <v>0</v>
      </c>
      <c r="G259" s="125">
        <v>0</v>
      </c>
      <c r="H259" s="113">
        <v>1</v>
      </c>
      <c r="I259" s="113">
        <v>0</v>
      </c>
    </row>
    <row r="260" spans="1:9">
      <c r="A260" s="123">
        <v>2.5699999999999892</v>
      </c>
      <c r="B260" s="126">
        <v>2603.4099999999889</v>
      </c>
      <c r="C260" s="126">
        <v>395.8535984166644</v>
      </c>
      <c r="D260" s="124">
        <f t="shared" si="7"/>
        <v>0.20567499999999753</v>
      </c>
      <c r="E260" s="124">
        <f t="shared" si="6"/>
        <v>0.15205196201008142</v>
      </c>
      <c r="F260" s="125">
        <v>0</v>
      </c>
      <c r="G260" s="125">
        <v>0</v>
      </c>
      <c r="H260" s="113">
        <v>1</v>
      </c>
      <c r="I260" s="113">
        <v>0</v>
      </c>
    </row>
    <row r="261" spans="1:9">
      <c r="A261" s="123">
        <v>2.579999999999989</v>
      </c>
      <c r="B261" s="126">
        <v>2613.539999999989</v>
      </c>
      <c r="C261" s="126">
        <v>397.93708616666436</v>
      </c>
      <c r="D261" s="124">
        <f t="shared" si="7"/>
        <v>0.20567499999999389</v>
      </c>
      <c r="E261" s="124">
        <f t="shared" ref="E261:E324" si="8">C261/B261</f>
        <v>0.15225980324260047</v>
      </c>
      <c r="F261" s="125">
        <v>0</v>
      </c>
      <c r="G261" s="125">
        <v>0</v>
      </c>
      <c r="H261" s="113">
        <v>1</v>
      </c>
      <c r="I261" s="113">
        <v>0</v>
      </c>
    </row>
    <row r="262" spans="1:9">
      <c r="A262" s="123">
        <v>2.5899999999999888</v>
      </c>
      <c r="B262" s="126">
        <v>2623.6699999999887</v>
      </c>
      <c r="C262" s="126">
        <v>400.02057391666426</v>
      </c>
      <c r="D262" s="124">
        <f t="shared" ref="D262:D325" si="9">(C262-C261)/(B262-B261)</f>
        <v>0.20567499999999753</v>
      </c>
      <c r="E262" s="124">
        <f t="shared" si="8"/>
        <v>0.15246603952351706</v>
      </c>
      <c r="F262" s="125">
        <v>0</v>
      </c>
      <c r="G262" s="125">
        <v>0</v>
      </c>
      <c r="H262" s="113">
        <v>1</v>
      </c>
      <c r="I262" s="113">
        <v>0</v>
      </c>
    </row>
    <row r="263" spans="1:9">
      <c r="A263" s="123">
        <v>2.5999999999999885</v>
      </c>
      <c r="B263" s="126">
        <v>2633.7999999999884</v>
      </c>
      <c r="C263" s="126">
        <v>402.10406166666434</v>
      </c>
      <c r="D263" s="124">
        <f t="shared" si="9"/>
        <v>0.20567500000001435</v>
      </c>
      <c r="E263" s="124">
        <f t="shared" si="8"/>
        <v>0.15267068937150358</v>
      </c>
      <c r="F263" s="125">
        <v>0</v>
      </c>
      <c r="G263" s="125">
        <v>0</v>
      </c>
      <c r="H263" s="113">
        <v>1</v>
      </c>
      <c r="I263" s="113">
        <v>0</v>
      </c>
    </row>
    <row r="264" spans="1:9">
      <c r="A264" s="123">
        <v>2.6099999999999883</v>
      </c>
      <c r="B264" s="126">
        <v>2643.929999999988</v>
      </c>
      <c r="C264" s="126">
        <v>404.18754941666413</v>
      </c>
      <c r="D264" s="124">
        <f t="shared" si="9"/>
        <v>0.20567499999998631</v>
      </c>
      <c r="E264" s="124">
        <f t="shared" si="8"/>
        <v>0.15287377102142113</v>
      </c>
      <c r="F264" s="125">
        <v>0</v>
      </c>
      <c r="G264" s="125">
        <v>0</v>
      </c>
      <c r="H264" s="113">
        <v>1</v>
      </c>
      <c r="I264" s="113">
        <v>0</v>
      </c>
    </row>
    <row r="265" spans="1:9">
      <c r="A265" s="123">
        <v>2.6199999999999881</v>
      </c>
      <c r="B265" s="126">
        <v>2654.0599999999881</v>
      </c>
      <c r="C265" s="126">
        <v>406.2710371666642</v>
      </c>
      <c r="D265" s="124">
        <f t="shared" si="9"/>
        <v>0.20567500000000513</v>
      </c>
      <c r="E265" s="124">
        <f t="shared" si="8"/>
        <v>0.15307530242973633</v>
      </c>
      <c r="F265" s="125">
        <v>0</v>
      </c>
      <c r="G265" s="125">
        <v>0</v>
      </c>
      <c r="H265" s="113">
        <v>1</v>
      </c>
      <c r="I265" s="113">
        <v>0</v>
      </c>
    </row>
    <row r="266" spans="1:9">
      <c r="A266" s="123">
        <v>2.6299999999999879</v>
      </c>
      <c r="B266" s="126">
        <v>2664.1899999999878</v>
      </c>
      <c r="C266" s="126">
        <v>408.35452491666416</v>
      </c>
      <c r="D266" s="124">
        <f t="shared" si="9"/>
        <v>0.20567500000000313</v>
      </c>
      <c r="E266" s="124">
        <f t="shared" si="8"/>
        <v>0.1532753012798134</v>
      </c>
      <c r="F266" s="125">
        <v>0</v>
      </c>
      <c r="G266" s="125">
        <v>0</v>
      </c>
      <c r="H266" s="113">
        <v>1</v>
      </c>
      <c r="I266" s="113">
        <v>0</v>
      </c>
    </row>
    <row r="267" spans="1:9">
      <c r="A267" s="123">
        <v>2.6399999999999877</v>
      </c>
      <c r="B267" s="126">
        <v>2674.3199999999874</v>
      </c>
      <c r="C267" s="126">
        <v>410.43801266666406</v>
      </c>
      <c r="D267" s="124">
        <f t="shared" si="9"/>
        <v>0.20567499999999753</v>
      </c>
      <c r="E267" s="124">
        <f t="shared" si="8"/>
        <v>0.1534737849870868</v>
      </c>
      <c r="F267" s="125">
        <v>0</v>
      </c>
      <c r="G267" s="125">
        <v>0</v>
      </c>
      <c r="H267" s="113">
        <v>1</v>
      </c>
      <c r="I267" s="113">
        <v>0</v>
      </c>
    </row>
    <row r="268" spans="1:9">
      <c r="A268" s="123">
        <v>2.6499999999999875</v>
      </c>
      <c r="B268" s="126">
        <v>2684.4499999999875</v>
      </c>
      <c r="C268" s="126">
        <v>412.52150041666397</v>
      </c>
      <c r="D268" s="124">
        <f t="shared" si="9"/>
        <v>0.20567499999998828</v>
      </c>
      <c r="E268" s="124">
        <f t="shared" si="8"/>
        <v>0.15367077070411664</v>
      </c>
      <c r="F268" s="125">
        <v>0</v>
      </c>
      <c r="G268" s="125">
        <v>0</v>
      </c>
      <c r="H268" s="113">
        <v>1</v>
      </c>
      <c r="I268" s="113">
        <v>0</v>
      </c>
    </row>
    <row r="269" spans="1:9">
      <c r="A269" s="123">
        <v>2.6599999999999873</v>
      </c>
      <c r="B269" s="126">
        <v>2694.5799999999872</v>
      </c>
      <c r="C269" s="126">
        <v>414.60498816666404</v>
      </c>
      <c r="D269" s="124">
        <f t="shared" si="9"/>
        <v>0.20567500000001435</v>
      </c>
      <c r="E269" s="124">
        <f t="shared" si="8"/>
        <v>0.15386627532552977</v>
      </c>
      <c r="F269" s="125">
        <v>0</v>
      </c>
      <c r="G269" s="125">
        <v>0</v>
      </c>
      <c r="H269" s="113">
        <v>1</v>
      </c>
      <c r="I269" s="113">
        <v>0</v>
      </c>
    </row>
    <row r="270" spans="1:9">
      <c r="A270" s="123">
        <v>2.6699999999999871</v>
      </c>
      <c r="B270" s="126">
        <v>2704.7099999999868</v>
      </c>
      <c r="C270" s="126">
        <v>416.68847591666395</v>
      </c>
      <c r="D270" s="124">
        <f t="shared" si="9"/>
        <v>0.20567499999999753</v>
      </c>
      <c r="E270" s="124">
        <f t="shared" si="8"/>
        <v>0.15406031549284988</v>
      </c>
      <c r="F270" s="125">
        <v>0</v>
      </c>
      <c r="G270" s="125">
        <v>0</v>
      </c>
      <c r="H270" s="113">
        <v>1</v>
      </c>
      <c r="I270" s="113">
        <v>0</v>
      </c>
    </row>
    <row r="271" spans="1:9">
      <c r="A271" s="123">
        <v>2.6799999999999868</v>
      </c>
      <c r="B271" s="126">
        <v>2714.8399999999865</v>
      </c>
      <c r="C271" s="126">
        <v>418.77196366666402</v>
      </c>
      <c r="D271" s="124">
        <f t="shared" si="9"/>
        <v>0.20567500000001435</v>
      </c>
      <c r="E271" s="124">
        <f t="shared" si="8"/>
        <v>0.15425290759921989</v>
      </c>
      <c r="F271" s="125">
        <v>0</v>
      </c>
      <c r="G271" s="125">
        <v>0</v>
      </c>
      <c r="H271" s="113">
        <v>1</v>
      </c>
      <c r="I271" s="113">
        <v>0</v>
      </c>
    </row>
    <row r="272" spans="1:9">
      <c r="A272" s="123">
        <v>2.6899999999999866</v>
      </c>
      <c r="B272" s="126">
        <v>2724.9699999999866</v>
      </c>
      <c r="C272" s="126">
        <v>420.85545141666398</v>
      </c>
      <c r="D272" s="124">
        <f t="shared" si="9"/>
        <v>0.20567499999999389</v>
      </c>
      <c r="E272" s="124">
        <f t="shared" si="8"/>
        <v>0.15444406779401831</v>
      </c>
      <c r="F272" s="125">
        <v>0</v>
      </c>
      <c r="G272" s="125">
        <v>0</v>
      </c>
      <c r="H272" s="113">
        <v>1</v>
      </c>
      <c r="I272" s="113">
        <v>0</v>
      </c>
    </row>
    <row r="273" spans="1:9">
      <c r="A273" s="123">
        <v>2.6999999999999864</v>
      </c>
      <c r="B273" s="126">
        <v>2735.0999999999863</v>
      </c>
      <c r="C273" s="126">
        <v>422.93893916666389</v>
      </c>
      <c r="D273" s="124">
        <f t="shared" si="9"/>
        <v>0.20567499999999753</v>
      </c>
      <c r="E273" s="124">
        <f t="shared" si="8"/>
        <v>0.15463381198737378</v>
      </c>
      <c r="F273" s="125">
        <v>0</v>
      </c>
      <c r="G273" s="125">
        <v>0</v>
      </c>
      <c r="H273" s="113">
        <v>1</v>
      </c>
      <c r="I273" s="113">
        <v>0</v>
      </c>
    </row>
    <row r="274" spans="1:9">
      <c r="A274" s="123">
        <v>2.7099999999999862</v>
      </c>
      <c r="B274" s="126">
        <v>2745.2299999999859</v>
      </c>
      <c r="C274" s="126">
        <v>425.02242691666379</v>
      </c>
      <c r="D274" s="124">
        <f t="shared" si="9"/>
        <v>0.20567499999999753</v>
      </c>
      <c r="E274" s="124">
        <f t="shared" si="8"/>
        <v>0.15482215585457904</v>
      </c>
      <c r="F274" s="125">
        <v>0</v>
      </c>
      <c r="G274" s="125">
        <v>0</v>
      </c>
      <c r="H274" s="113">
        <v>1</v>
      </c>
      <c r="I274" s="113">
        <v>0</v>
      </c>
    </row>
    <row r="275" spans="1:9">
      <c r="A275" s="123">
        <v>2.719999999999986</v>
      </c>
      <c r="B275" s="126">
        <v>2755.3599999999856</v>
      </c>
      <c r="C275" s="126">
        <v>427.10591466666375</v>
      </c>
      <c r="D275" s="124">
        <f t="shared" si="9"/>
        <v>0.20567500000000313</v>
      </c>
      <c r="E275" s="124">
        <f t="shared" si="8"/>
        <v>0.15500911484040777</v>
      </c>
      <c r="F275" s="125">
        <v>0</v>
      </c>
      <c r="G275" s="125">
        <v>0</v>
      </c>
      <c r="H275" s="113">
        <v>1</v>
      </c>
      <c r="I275" s="113">
        <v>0</v>
      </c>
    </row>
    <row r="276" spans="1:9">
      <c r="A276" s="123">
        <v>2.7299999999999858</v>
      </c>
      <c r="B276" s="126">
        <v>2765.4899999999857</v>
      </c>
      <c r="C276" s="126">
        <v>429.18940241666365</v>
      </c>
      <c r="D276" s="124">
        <f t="shared" si="9"/>
        <v>0.20567499999998828</v>
      </c>
      <c r="E276" s="124">
        <f t="shared" si="8"/>
        <v>0.15519470416333664</v>
      </c>
      <c r="F276" s="125">
        <v>0</v>
      </c>
      <c r="G276" s="125">
        <v>0</v>
      </c>
      <c r="H276" s="113">
        <v>1</v>
      </c>
      <c r="I276" s="113">
        <v>0</v>
      </c>
    </row>
    <row r="277" spans="1:9">
      <c r="A277" s="123">
        <v>2.7399999999999856</v>
      </c>
      <c r="B277" s="126">
        <v>2775.6199999999853</v>
      </c>
      <c r="C277" s="126">
        <v>431.27289016666373</v>
      </c>
      <c r="D277" s="124">
        <f t="shared" si="9"/>
        <v>0.20567500000001435</v>
      </c>
      <c r="E277" s="124">
        <f t="shared" si="8"/>
        <v>0.15537893881967488</v>
      </c>
      <c r="F277" s="125">
        <v>0</v>
      </c>
      <c r="G277" s="125">
        <v>0</v>
      </c>
      <c r="H277" s="113">
        <v>1</v>
      </c>
      <c r="I277" s="113">
        <v>0</v>
      </c>
    </row>
    <row r="278" spans="1:9">
      <c r="A278" s="123">
        <v>2.7499999999999853</v>
      </c>
      <c r="B278" s="126">
        <v>2785.749999999985</v>
      </c>
      <c r="C278" s="126">
        <v>433.35637791666363</v>
      </c>
      <c r="D278" s="124">
        <f t="shared" si="9"/>
        <v>0.20567499999999753</v>
      </c>
      <c r="E278" s="124">
        <f t="shared" si="8"/>
        <v>0.15556183358760334</v>
      </c>
      <c r="F278" s="125">
        <v>0</v>
      </c>
      <c r="G278" s="125">
        <v>0</v>
      </c>
      <c r="H278" s="113">
        <v>1</v>
      </c>
      <c r="I278" s="113">
        <v>0</v>
      </c>
    </row>
    <row r="279" spans="1:9">
      <c r="A279" s="123">
        <v>2.7599999999999851</v>
      </c>
      <c r="B279" s="126">
        <v>2795.8799999999851</v>
      </c>
      <c r="C279" s="126">
        <v>435.43986566666371</v>
      </c>
      <c r="D279" s="124">
        <f t="shared" si="9"/>
        <v>0.20567500000000513</v>
      </c>
      <c r="E279" s="124">
        <f t="shared" si="8"/>
        <v>0.15574340303112652</v>
      </c>
      <c r="F279" s="125">
        <v>0</v>
      </c>
      <c r="G279" s="125">
        <v>0</v>
      </c>
      <c r="H279" s="113">
        <v>1</v>
      </c>
      <c r="I279" s="113">
        <v>0</v>
      </c>
    </row>
    <row r="280" spans="1:9">
      <c r="A280" s="123">
        <v>2.7699999999999849</v>
      </c>
      <c r="B280" s="126">
        <v>2806.0099999999848</v>
      </c>
      <c r="C280" s="126">
        <v>437.5233534166635</v>
      </c>
      <c r="D280" s="124">
        <f t="shared" si="9"/>
        <v>0.20567499999998631</v>
      </c>
      <c r="E280" s="124">
        <f t="shared" si="8"/>
        <v>0.1559236615039383</v>
      </c>
      <c r="F280" s="125">
        <v>0</v>
      </c>
      <c r="G280" s="125">
        <v>0</v>
      </c>
      <c r="H280" s="113">
        <v>1</v>
      </c>
      <c r="I280" s="113">
        <v>0</v>
      </c>
    </row>
    <row r="281" spans="1:9">
      <c r="A281" s="123">
        <v>2.7799999999999847</v>
      </c>
      <c r="B281" s="126">
        <v>2816.1399999999844</v>
      </c>
      <c r="C281" s="126">
        <v>439.60684116666334</v>
      </c>
      <c r="D281" s="124">
        <f t="shared" si="9"/>
        <v>0.20567499999999192</v>
      </c>
      <c r="E281" s="124">
        <f t="shared" si="8"/>
        <v>0.15610262315320467</v>
      </c>
      <c r="F281" s="125">
        <v>0</v>
      </c>
      <c r="G281" s="125">
        <v>0</v>
      </c>
      <c r="H281" s="113">
        <v>1</v>
      </c>
      <c r="I281" s="113">
        <v>0</v>
      </c>
    </row>
    <row r="282" spans="1:9">
      <c r="A282" s="123">
        <v>2.7899999999999845</v>
      </c>
      <c r="B282" s="126">
        <v>2826.2699999999841</v>
      </c>
      <c r="C282" s="126">
        <v>441.69032891666342</v>
      </c>
      <c r="D282" s="124">
        <f t="shared" si="9"/>
        <v>0.20567500000001435</v>
      </c>
      <c r="E282" s="124">
        <f t="shared" si="8"/>
        <v>0.15628030192326492</v>
      </c>
      <c r="F282" s="125">
        <v>0</v>
      </c>
      <c r="G282" s="125">
        <v>0</v>
      </c>
      <c r="H282" s="113">
        <v>1</v>
      </c>
      <c r="I282" s="113">
        <v>0</v>
      </c>
    </row>
    <row r="283" spans="1:9">
      <c r="A283" s="123">
        <v>2.7999999999999843</v>
      </c>
      <c r="B283" s="126">
        <v>2836.3999999999842</v>
      </c>
      <c r="C283" s="126">
        <v>443.77381666666344</v>
      </c>
      <c r="D283" s="124">
        <f t="shared" si="9"/>
        <v>0.20567499999999952</v>
      </c>
      <c r="E283" s="124">
        <f t="shared" si="8"/>
        <v>0.15645671155925325</v>
      </c>
      <c r="F283" s="125">
        <v>0</v>
      </c>
      <c r="G283" s="125">
        <v>0</v>
      </c>
      <c r="H283" s="113">
        <v>1</v>
      </c>
      <c r="I283" s="113">
        <v>0</v>
      </c>
    </row>
    <row r="284" spans="1:9">
      <c r="A284" s="123">
        <v>2.8099999999999841</v>
      </c>
      <c r="B284" s="126">
        <v>2846.5299999999838</v>
      </c>
      <c r="C284" s="126">
        <v>445.85730441666334</v>
      </c>
      <c r="D284" s="124">
        <f t="shared" si="9"/>
        <v>0.20567499999999753</v>
      </c>
      <c r="E284" s="124">
        <f t="shared" si="8"/>
        <v>0.15663186561064379</v>
      </c>
      <c r="F284" s="125">
        <v>0</v>
      </c>
      <c r="G284" s="125">
        <v>0</v>
      </c>
      <c r="H284" s="113">
        <v>1</v>
      </c>
      <c r="I284" s="113">
        <v>0</v>
      </c>
    </row>
    <row r="285" spans="1:9">
      <c r="A285" s="123">
        <v>2.8199999999999839</v>
      </c>
      <c r="B285" s="126">
        <v>2856.6599999999835</v>
      </c>
      <c r="C285" s="126">
        <v>447.94079216666319</v>
      </c>
      <c r="D285" s="124">
        <f t="shared" si="9"/>
        <v>0.20567499999999192</v>
      </c>
      <c r="E285" s="124">
        <f t="shared" si="8"/>
        <v>0.15680577743471949</v>
      </c>
      <c r="F285" s="125">
        <v>0</v>
      </c>
      <c r="G285" s="125">
        <v>0</v>
      </c>
      <c r="H285" s="113">
        <v>1</v>
      </c>
      <c r="I285" s="113">
        <v>0</v>
      </c>
    </row>
    <row r="286" spans="1:9">
      <c r="A286" s="123">
        <v>2.8299999999999836</v>
      </c>
      <c r="B286" s="126">
        <v>2866.7899999999836</v>
      </c>
      <c r="C286" s="126">
        <v>450.02427991666332</v>
      </c>
      <c r="D286" s="124">
        <f t="shared" si="9"/>
        <v>0.20567500000001074</v>
      </c>
      <c r="E286" s="124">
        <f t="shared" si="8"/>
        <v>0.15697846019996786</v>
      </c>
      <c r="F286" s="125">
        <v>0</v>
      </c>
      <c r="G286" s="125">
        <v>0</v>
      </c>
      <c r="H286" s="113">
        <v>1</v>
      </c>
      <c r="I286" s="113">
        <v>0</v>
      </c>
    </row>
    <row r="287" spans="1:9">
      <c r="A287" s="123">
        <v>2.8399999999999834</v>
      </c>
      <c r="B287" s="126">
        <v>2876.9199999999832</v>
      </c>
      <c r="C287" s="126">
        <v>452.10776766666316</v>
      </c>
      <c r="D287" s="124">
        <f t="shared" si="9"/>
        <v>0.20567499999999192</v>
      </c>
      <c r="E287" s="124">
        <f t="shared" si="8"/>
        <v>0.15714992688940457</v>
      </c>
      <c r="F287" s="125">
        <v>0</v>
      </c>
      <c r="G287" s="125">
        <v>0</v>
      </c>
      <c r="H287" s="113">
        <v>1</v>
      </c>
      <c r="I287" s="113">
        <v>0</v>
      </c>
    </row>
    <row r="288" spans="1:9">
      <c r="A288" s="123">
        <v>2.8499999999999832</v>
      </c>
      <c r="B288" s="126">
        <v>2887.0499999999829</v>
      </c>
      <c r="C288" s="126">
        <v>454.19125541666313</v>
      </c>
      <c r="D288" s="124">
        <f t="shared" si="9"/>
        <v>0.20567500000000313</v>
      </c>
      <c r="E288" s="124">
        <f t="shared" si="8"/>
        <v>0.15732019030382771</v>
      </c>
      <c r="F288" s="125">
        <v>0</v>
      </c>
      <c r="G288" s="125">
        <v>0</v>
      </c>
      <c r="H288" s="113">
        <v>1</v>
      </c>
      <c r="I288" s="113">
        <v>0</v>
      </c>
    </row>
    <row r="289" spans="1:9">
      <c r="A289" s="123">
        <v>2.859999999999983</v>
      </c>
      <c r="B289" s="126">
        <v>2897.1799999999826</v>
      </c>
      <c r="C289" s="126">
        <v>456.27474316666303</v>
      </c>
      <c r="D289" s="124">
        <f t="shared" si="9"/>
        <v>0.20567499999999753</v>
      </c>
      <c r="E289" s="124">
        <f t="shared" si="8"/>
        <v>0.15748926306500313</v>
      </c>
      <c r="F289" s="125">
        <v>0</v>
      </c>
      <c r="G289" s="125">
        <v>0</v>
      </c>
      <c r="H289" s="113">
        <v>1</v>
      </c>
      <c r="I289" s="113">
        <v>0</v>
      </c>
    </row>
    <row r="290" spans="1:9">
      <c r="A290" s="123">
        <v>2.8699999999999828</v>
      </c>
      <c r="B290" s="126">
        <v>2907.3099999999827</v>
      </c>
      <c r="C290" s="126">
        <v>458.3582309166631</v>
      </c>
      <c r="D290" s="124">
        <f t="shared" si="9"/>
        <v>0.20567500000000513</v>
      </c>
      <c r="E290" s="124">
        <f t="shared" si="8"/>
        <v>0.15765715761878363</v>
      </c>
      <c r="F290" s="125">
        <v>0</v>
      </c>
      <c r="G290" s="125">
        <v>0</v>
      </c>
      <c r="H290" s="113">
        <v>1</v>
      </c>
      <c r="I290" s="113">
        <v>0</v>
      </c>
    </row>
    <row r="291" spans="1:9">
      <c r="A291" s="123">
        <v>2.8799999999999826</v>
      </c>
      <c r="B291" s="126">
        <v>2917.4399999999823</v>
      </c>
      <c r="C291" s="126">
        <v>460.44171866666301</v>
      </c>
      <c r="D291" s="124">
        <f t="shared" si="9"/>
        <v>0.20567499999999753</v>
      </c>
      <c r="E291" s="124">
        <f t="shared" si="8"/>
        <v>0.15782388623816285</v>
      </c>
      <c r="F291" s="125">
        <v>0</v>
      </c>
      <c r="G291" s="125">
        <v>0</v>
      </c>
      <c r="H291" s="113">
        <v>1</v>
      </c>
      <c r="I291" s="113">
        <v>0</v>
      </c>
    </row>
    <row r="292" spans="1:9">
      <c r="A292" s="123">
        <v>2.8899999999999824</v>
      </c>
      <c r="B292" s="126">
        <v>2927.569999999982</v>
      </c>
      <c r="C292" s="126">
        <v>462.52520641666302</v>
      </c>
      <c r="D292" s="124">
        <f t="shared" si="9"/>
        <v>0.20567500000000874</v>
      </c>
      <c r="E292" s="124">
        <f t="shared" si="8"/>
        <v>0.1579894610262661</v>
      </c>
      <c r="F292" s="125">
        <v>0</v>
      </c>
      <c r="G292" s="125">
        <v>0</v>
      </c>
      <c r="H292" s="113">
        <v>1</v>
      </c>
      <c r="I292" s="113">
        <v>0</v>
      </c>
    </row>
    <row r="293" spans="1:9">
      <c r="A293" s="123">
        <v>2.8999999999999821</v>
      </c>
      <c r="B293" s="126">
        <v>2937.6999999999821</v>
      </c>
      <c r="C293" s="126">
        <v>464.60869416666287</v>
      </c>
      <c r="D293" s="124">
        <f t="shared" si="9"/>
        <v>0.20567499999998268</v>
      </c>
      <c r="E293" s="124">
        <f t="shared" si="8"/>
        <v>0.15815389391927892</v>
      </c>
      <c r="F293" s="125">
        <v>0</v>
      </c>
      <c r="G293" s="125">
        <v>0</v>
      </c>
      <c r="H293" s="113">
        <v>1</v>
      </c>
      <c r="I293" s="113">
        <v>0</v>
      </c>
    </row>
    <row r="294" spans="1:9">
      <c r="A294" s="123">
        <v>2.9099999999999819</v>
      </c>
      <c r="B294" s="126">
        <v>2947.8299999999817</v>
      </c>
      <c r="C294" s="126">
        <v>466.692181916663</v>
      </c>
      <c r="D294" s="124">
        <f t="shared" si="9"/>
        <v>0.20567500000001998</v>
      </c>
      <c r="E294" s="124">
        <f t="shared" si="8"/>
        <v>0.15831719668931582</v>
      </c>
      <c r="F294" s="125">
        <v>0</v>
      </c>
      <c r="G294" s="125">
        <v>0</v>
      </c>
      <c r="H294" s="113">
        <v>1</v>
      </c>
      <c r="I294" s="113">
        <v>0</v>
      </c>
    </row>
    <row r="295" spans="1:9">
      <c r="A295" s="123">
        <v>2.9199999999999817</v>
      </c>
      <c r="B295" s="126">
        <v>2957.9599999999814</v>
      </c>
      <c r="C295" s="126">
        <v>468.77566966666285</v>
      </c>
      <c r="D295" s="124">
        <f t="shared" si="9"/>
        <v>0.20567499999999192</v>
      </c>
      <c r="E295" s="124">
        <f t="shared" si="8"/>
        <v>0.1584793809472291</v>
      </c>
      <c r="F295" s="125">
        <v>0</v>
      </c>
      <c r="G295" s="125">
        <v>0</v>
      </c>
      <c r="H295" s="113">
        <v>1</v>
      </c>
      <c r="I295" s="113">
        <v>0</v>
      </c>
    </row>
    <row r="296" spans="1:9">
      <c r="A296" s="123">
        <v>2.9299999999999815</v>
      </c>
      <c r="B296" s="126">
        <v>2968.089999999981</v>
      </c>
      <c r="C296" s="126">
        <v>470.85915741666275</v>
      </c>
      <c r="D296" s="124">
        <f t="shared" si="9"/>
        <v>0.20567499999999753</v>
      </c>
      <c r="E296" s="124">
        <f t="shared" si="8"/>
        <v>0.1586404581453614</v>
      </c>
      <c r="F296" s="125">
        <v>0</v>
      </c>
      <c r="G296" s="125">
        <v>0</v>
      </c>
      <c r="H296" s="113">
        <v>1</v>
      </c>
      <c r="I296" s="113">
        <v>0</v>
      </c>
    </row>
    <row r="297" spans="1:9">
      <c r="A297" s="123">
        <v>2.9399999999999813</v>
      </c>
      <c r="B297" s="126">
        <v>2978.2199999999812</v>
      </c>
      <c r="C297" s="126">
        <v>472.94264516666294</v>
      </c>
      <c r="D297" s="124">
        <f t="shared" si="9"/>
        <v>0.20567500000001634</v>
      </c>
      <c r="E297" s="124">
        <f t="shared" si="8"/>
        <v>0.1588004395802412</v>
      </c>
      <c r="F297" s="125">
        <v>0</v>
      </c>
      <c r="G297" s="125">
        <v>0</v>
      </c>
      <c r="H297" s="113">
        <v>1</v>
      </c>
      <c r="I297" s="113">
        <v>0</v>
      </c>
    </row>
    <row r="298" spans="1:9">
      <c r="A298" s="123">
        <v>2.9499999999999811</v>
      </c>
      <c r="B298" s="126">
        <v>2988.3499999999808</v>
      </c>
      <c r="C298" s="126">
        <v>475.02613291666279</v>
      </c>
      <c r="D298" s="124">
        <f t="shared" si="9"/>
        <v>0.20567499999999192</v>
      </c>
      <c r="E298" s="124">
        <f t="shared" si="8"/>
        <v>0.15895933639522339</v>
      </c>
      <c r="F298" s="125">
        <v>0</v>
      </c>
      <c r="G298" s="125">
        <v>0</v>
      </c>
      <c r="H298" s="113">
        <v>1</v>
      </c>
      <c r="I298" s="113">
        <v>0</v>
      </c>
    </row>
    <row r="299" spans="1:9">
      <c r="A299" s="123">
        <v>2.9599999999999809</v>
      </c>
      <c r="B299" s="126">
        <v>2998.4799999999805</v>
      </c>
      <c r="C299" s="126">
        <v>477.10962066666258</v>
      </c>
      <c r="D299" s="124">
        <f t="shared" si="9"/>
        <v>0.20567499999998631</v>
      </c>
      <c r="E299" s="124">
        <f t="shared" si="8"/>
        <v>0.15911715958307732</v>
      </c>
      <c r="F299" s="125">
        <v>0</v>
      </c>
      <c r="G299" s="125">
        <v>0</v>
      </c>
      <c r="H299" s="113">
        <v>1</v>
      </c>
      <c r="I299" s="113">
        <v>0</v>
      </c>
    </row>
    <row r="300" spans="1:9">
      <c r="A300" s="123">
        <v>2.9699999999999807</v>
      </c>
      <c r="B300" s="126">
        <v>3008.6099999999806</v>
      </c>
      <c r="C300" s="126">
        <v>479.19310841666271</v>
      </c>
      <c r="D300" s="124">
        <f t="shared" si="9"/>
        <v>0.20567500000001074</v>
      </c>
      <c r="E300" s="124">
        <f t="shared" si="8"/>
        <v>0.15927391998852156</v>
      </c>
      <c r="F300" s="125">
        <v>0</v>
      </c>
      <c r="G300" s="125">
        <v>0</v>
      </c>
      <c r="H300" s="113">
        <v>1</v>
      </c>
      <c r="I300" s="113">
        <v>0</v>
      </c>
    </row>
    <row r="301" spans="1:9">
      <c r="A301" s="123">
        <v>2.9799999999999804</v>
      </c>
      <c r="B301" s="126">
        <v>3018.7399999999802</v>
      </c>
      <c r="C301" s="126">
        <v>481.27659616666256</v>
      </c>
      <c r="D301" s="124">
        <f t="shared" si="9"/>
        <v>0.20567499999999192</v>
      </c>
      <c r="E301" s="124">
        <f t="shared" si="8"/>
        <v>0.15942962831070767</v>
      </c>
      <c r="F301" s="125">
        <v>0</v>
      </c>
      <c r="G301" s="125">
        <v>0</v>
      </c>
      <c r="H301" s="113">
        <v>1</v>
      </c>
      <c r="I301" s="113">
        <v>0</v>
      </c>
    </row>
    <row r="302" spans="1:9">
      <c r="A302" s="123">
        <v>2.9899999999999802</v>
      </c>
      <c r="B302" s="126">
        <v>3028.8699999999799</v>
      </c>
      <c r="C302" s="126">
        <v>483.36008391666246</v>
      </c>
      <c r="D302" s="124">
        <f t="shared" si="9"/>
        <v>0.20567499999999753</v>
      </c>
      <c r="E302" s="124">
        <f t="shared" si="8"/>
        <v>0.15958429510565514</v>
      </c>
      <c r="F302" s="125">
        <v>0</v>
      </c>
      <c r="G302" s="125">
        <v>0</v>
      </c>
      <c r="H302" s="113">
        <v>1</v>
      </c>
      <c r="I302" s="113">
        <v>0</v>
      </c>
    </row>
    <row r="303" spans="1:9">
      <c r="A303" s="123">
        <v>2.99999999999998</v>
      </c>
      <c r="B303" s="126">
        <v>3038.9999999999795</v>
      </c>
      <c r="C303" s="126">
        <v>485.44357166666254</v>
      </c>
      <c r="D303" s="124">
        <f t="shared" si="9"/>
        <v>0.20567500000001435</v>
      </c>
      <c r="E303" s="124">
        <f t="shared" si="8"/>
        <v>0.15973793078863632</v>
      </c>
      <c r="F303" s="125">
        <v>0</v>
      </c>
      <c r="G303" s="125">
        <v>0</v>
      </c>
      <c r="H303" s="113">
        <v>1</v>
      </c>
      <c r="I303" s="113">
        <v>0</v>
      </c>
    </row>
    <row r="304" spans="1:9">
      <c r="A304" s="123">
        <v>3.0099999999999798</v>
      </c>
      <c r="B304" s="126">
        <v>3049.1299999999796</v>
      </c>
      <c r="C304" s="126">
        <v>487.5270594166625</v>
      </c>
      <c r="D304" s="124">
        <f t="shared" si="9"/>
        <v>0.20567499999999389</v>
      </c>
      <c r="E304" s="124">
        <f t="shared" si="8"/>
        <v>0.15989054563651459</v>
      </c>
      <c r="F304" s="125">
        <v>0</v>
      </c>
      <c r="G304" s="125">
        <v>0</v>
      </c>
      <c r="H304" s="113">
        <v>1</v>
      </c>
      <c r="I304" s="113">
        <v>0</v>
      </c>
    </row>
    <row r="305" spans="1:9">
      <c r="A305" s="123">
        <v>3.0199999999999796</v>
      </c>
      <c r="B305" s="126">
        <v>3059.2599999999793</v>
      </c>
      <c r="C305" s="126">
        <v>489.6105471666624</v>
      </c>
      <c r="D305" s="124">
        <f t="shared" si="9"/>
        <v>0.20567499999999753</v>
      </c>
      <c r="E305" s="124">
        <f t="shared" si="8"/>
        <v>0.16004214979003606</v>
      </c>
      <c r="F305" s="125">
        <v>0</v>
      </c>
      <c r="G305" s="125">
        <v>0</v>
      </c>
      <c r="H305" s="113">
        <v>1</v>
      </c>
      <c r="I305" s="113">
        <v>0</v>
      </c>
    </row>
    <row r="306" spans="1:9">
      <c r="A306" s="123">
        <v>3.0299999999999794</v>
      </c>
      <c r="B306" s="126">
        <v>3069.389999999979</v>
      </c>
      <c r="C306" s="126">
        <v>491.69403491666236</v>
      </c>
      <c r="D306" s="124">
        <f t="shared" si="9"/>
        <v>0.20567500000000313</v>
      </c>
      <c r="E306" s="124">
        <f t="shared" si="8"/>
        <v>0.16019275325607554</v>
      </c>
      <c r="F306" s="125">
        <v>0</v>
      </c>
      <c r="G306" s="125">
        <v>0</v>
      </c>
      <c r="H306" s="113">
        <v>1</v>
      </c>
      <c r="I306" s="113">
        <v>0</v>
      </c>
    </row>
    <row r="307" spans="1:9">
      <c r="A307" s="123">
        <v>3.0399999999999792</v>
      </c>
      <c r="B307" s="126">
        <v>3079.5199999999791</v>
      </c>
      <c r="C307" s="126">
        <v>493.77752266666238</v>
      </c>
      <c r="D307" s="124">
        <f t="shared" si="9"/>
        <v>0.20567499999999952</v>
      </c>
      <c r="E307" s="124">
        <f t="shared" si="8"/>
        <v>0.16034236590983847</v>
      </c>
      <c r="F307" s="125">
        <v>0</v>
      </c>
      <c r="G307" s="125">
        <v>0</v>
      </c>
      <c r="H307" s="113">
        <v>1</v>
      </c>
      <c r="I307" s="113">
        <v>0</v>
      </c>
    </row>
    <row r="308" spans="1:9">
      <c r="A308" s="123">
        <v>3.049999999999979</v>
      </c>
      <c r="B308" s="126">
        <v>3089.6499999999787</v>
      </c>
      <c r="C308" s="126">
        <v>495.86101041666228</v>
      </c>
      <c r="D308" s="124">
        <f t="shared" si="9"/>
        <v>0.20567499999999753</v>
      </c>
      <c r="E308" s="124">
        <f t="shared" si="8"/>
        <v>0.16049099749701931</v>
      </c>
      <c r="F308" s="125">
        <v>0</v>
      </c>
      <c r="G308" s="125">
        <v>0</v>
      </c>
      <c r="H308" s="113">
        <v>1</v>
      </c>
      <c r="I308" s="113">
        <v>0</v>
      </c>
    </row>
    <row r="309" spans="1:9">
      <c r="A309" s="123">
        <v>3.0599999999999787</v>
      </c>
      <c r="B309" s="126">
        <v>3099.7799999999784</v>
      </c>
      <c r="C309" s="126">
        <v>497.94449816666224</v>
      </c>
      <c r="D309" s="124">
        <f t="shared" si="9"/>
        <v>0.20567500000000313</v>
      </c>
      <c r="E309" s="124">
        <f t="shared" si="8"/>
        <v>0.16063865763591795</v>
      </c>
      <c r="F309" s="125">
        <v>0</v>
      </c>
      <c r="G309" s="125">
        <v>0</v>
      </c>
      <c r="H309" s="113">
        <v>1</v>
      </c>
      <c r="I309" s="113">
        <v>0</v>
      </c>
    </row>
    <row r="310" spans="1:9">
      <c r="A310" s="123">
        <v>3.0699999999999785</v>
      </c>
      <c r="B310" s="126">
        <v>3109.909999999978</v>
      </c>
      <c r="C310" s="126">
        <v>500.02798591666215</v>
      </c>
      <c r="D310" s="124">
        <f t="shared" si="9"/>
        <v>0.20567499999999753</v>
      </c>
      <c r="E310" s="124">
        <f t="shared" si="8"/>
        <v>0.16078535581951428</v>
      </c>
      <c r="F310" s="125">
        <v>0</v>
      </c>
      <c r="G310" s="125">
        <v>0</v>
      </c>
      <c r="H310" s="113">
        <v>1</v>
      </c>
      <c r="I310" s="113">
        <v>0</v>
      </c>
    </row>
    <row r="311" spans="1:9">
      <c r="A311" s="123">
        <v>3.0799999999999783</v>
      </c>
      <c r="B311" s="126">
        <v>3120.0399999999781</v>
      </c>
      <c r="C311" s="126">
        <v>502.11147366666211</v>
      </c>
      <c r="D311" s="124">
        <f t="shared" si="9"/>
        <v>0.20567499999999389</v>
      </c>
      <c r="E311" s="124">
        <f t="shared" si="8"/>
        <v>0.16093110141750286</v>
      </c>
      <c r="F311" s="125">
        <v>0</v>
      </c>
      <c r="G311" s="125">
        <v>0</v>
      </c>
      <c r="H311" s="113">
        <v>1</v>
      </c>
      <c r="I311" s="113">
        <v>0</v>
      </c>
    </row>
    <row r="312" spans="1:9">
      <c r="A312" s="123">
        <v>3.0899999999999781</v>
      </c>
      <c r="B312" s="126">
        <v>3130.1699999999778</v>
      </c>
      <c r="C312" s="126">
        <v>504.19496141666212</v>
      </c>
      <c r="D312" s="124">
        <f t="shared" si="9"/>
        <v>0.20567500000000874</v>
      </c>
      <c r="E312" s="124">
        <f t="shared" si="8"/>
        <v>0.16107590367828767</v>
      </c>
      <c r="F312" s="125">
        <v>0</v>
      </c>
      <c r="G312" s="125">
        <v>0</v>
      </c>
      <c r="H312" s="113">
        <v>1</v>
      </c>
      <c r="I312" s="113">
        <v>0</v>
      </c>
    </row>
    <row r="313" spans="1:9">
      <c r="A313" s="123">
        <v>3.0999999999999779</v>
      </c>
      <c r="B313" s="126">
        <v>3140.2999999999774</v>
      </c>
      <c r="C313" s="126">
        <v>506.27844916666209</v>
      </c>
      <c r="D313" s="124">
        <f t="shared" si="9"/>
        <v>0.20567500000000313</v>
      </c>
      <c r="E313" s="124">
        <f t="shared" si="8"/>
        <v>0.16121977173093835</v>
      </c>
      <c r="F313" s="125">
        <v>0</v>
      </c>
      <c r="G313" s="125">
        <v>0</v>
      </c>
      <c r="H313" s="113">
        <v>1</v>
      </c>
      <c r="I313" s="113">
        <v>0</v>
      </c>
    </row>
    <row r="314" spans="1:9">
      <c r="A314" s="123">
        <v>3.1099999999999777</v>
      </c>
      <c r="B314" s="126">
        <v>3150.4299999999776</v>
      </c>
      <c r="C314" s="126">
        <v>508.36193691666205</v>
      </c>
      <c r="D314" s="124">
        <f t="shared" si="9"/>
        <v>0.20567499999999389</v>
      </c>
      <c r="E314" s="124">
        <f t="shared" si="8"/>
        <v>0.16136271458710896</v>
      </c>
      <c r="F314" s="125">
        <v>0</v>
      </c>
      <c r="G314" s="125">
        <v>0</v>
      </c>
      <c r="H314" s="113">
        <v>1</v>
      </c>
      <c r="I314" s="113">
        <v>0</v>
      </c>
    </row>
    <row r="315" spans="1:9">
      <c r="A315" s="123">
        <v>3.1199999999999775</v>
      </c>
      <c r="B315" s="126">
        <v>3160.5599999999772</v>
      </c>
      <c r="C315" s="126">
        <v>510.44542466666195</v>
      </c>
      <c r="D315" s="124">
        <f t="shared" si="9"/>
        <v>0.20567499999999753</v>
      </c>
      <c r="E315" s="124">
        <f t="shared" si="8"/>
        <v>0.16150474114291949</v>
      </c>
      <c r="F315" s="125">
        <v>0</v>
      </c>
      <c r="G315" s="125">
        <v>0</v>
      </c>
      <c r="H315" s="113">
        <v>1</v>
      </c>
      <c r="I315" s="113">
        <v>0</v>
      </c>
    </row>
    <row r="316" spans="1:9">
      <c r="A316" s="123">
        <v>3.1299999999999772</v>
      </c>
      <c r="B316" s="126">
        <v>3170.6899999999769</v>
      </c>
      <c r="C316" s="126">
        <v>512.52891241666191</v>
      </c>
      <c r="D316" s="124">
        <f t="shared" si="9"/>
        <v>0.20567500000000313</v>
      </c>
      <c r="E316" s="124">
        <f t="shared" si="8"/>
        <v>0.16164586018080154</v>
      </c>
      <c r="F316" s="125">
        <v>0</v>
      </c>
      <c r="G316" s="125">
        <v>0</v>
      </c>
      <c r="H316" s="113">
        <v>1</v>
      </c>
      <c r="I316" s="113">
        <v>0</v>
      </c>
    </row>
    <row r="317" spans="1:9">
      <c r="A317" s="123">
        <v>3.139999999999977</v>
      </c>
      <c r="B317" s="126">
        <v>3180.8199999999765</v>
      </c>
      <c r="C317" s="126">
        <v>514.61240016666181</v>
      </c>
      <c r="D317" s="124">
        <f t="shared" si="9"/>
        <v>0.20567499999999753</v>
      </c>
      <c r="E317" s="124">
        <f t="shared" si="8"/>
        <v>0.16178608037130854</v>
      </c>
      <c r="F317" s="125">
        <v>0</v>
      </c>
      <c r="G317" s="125">
        <v>0</v>
      </c>
      <c r="H317" s="113">
        <v>1</v>
      </c>
      <c r="I317" s="113">
        <v>0</v>
      </c>
    </row>
    <row r="318" spans="1:9">
      <c r="A318" s="123">
        <v>3.1499999999999768</v>
      </c>
      <c r="B318" s="126">
        <v>3190.9499999999766</v>
      </c>
      <c r="C318" s="126">
        <v>516.69588791666183</v>
      </c>
      <c r="D318" s="124">
        <f t="shared" si="9"/>
        <v>0.20567499999999952</v>
      </c>
      <c r="E318" s="124">
        <f t="shared" si="8"/>
        <v>0.16192541027489168</v>
      </c>
      <c r="F318" s="125">
        <v>0</v>
      </c>
      <c r="G318" s="125">
        <v>0</v>
      </c>
      <c r="H318" s="113">
        <v>1</v>
      </c>
      <c r="I318" s="113">
        <v>0</v>
      </c>
    </row>
    <row r="319" spans="1:9">
      <c r="A319" s="123">
        <v>3.1599999999999766</v>
      </c>
      <c r="B319" s="126">
        <v>3201.0799999999763</v>
      </c>
      <c r="C319" s="126">
        <v>518.77937566666185</v>
      </c>
      <c r="D319" s="124">
        <f t="shared" si="9"/>
        <v>0.20567500000000874</v>
      </c>
      <c r="E319" s="124">
        <f t="shared" si="8"/>
        <v>0.16206385834364204</v>
      </c>
      <c r="F319" s="125">
        <v>0</v>
      </c>
      <c r="G319" s="125">
        <v>0</v>
      </c>
      <c r="H319" s="113">
        <v>1</v>
      </c>
      <c r="I319" s="113">
        <v>0</v>
      </c>
    </row>
    <row r="320" spans="1:9">
      <c r="A320" s="123">
        <v>3.1699999999999764</v>
      </c>
      <c r="B320" s="126">
        <v>3211.2099999999759</v>
      </c>
      <c r="C320" s="126">
        <v>520.86286341666175</v>
      </c>
      <c r="D320" s="124">
        <f t="shared" si="9"/>
        <v>0.20567499999999753</v>
      </c>
      <c r="E320" s="124">
        <f t="shared" si="8"/>
        <v>0.16220143292299963</v>
      </c>
      <c r="F320" s="125">
        <v>0</v>
      </c>
      <c r="G320" s="125">
        <v>0</v>
      </c>
      <c r="H320" s="113">
        <v>1</v>
      </c>
      <c r="I320" s="113">
        <v>0</v>
      </c>
    </row>
    <row r="321" spans="1:9">
      <c r="A321" s="123">
        <v>3.1799999999999762</v>
      </c>
      <c r="B321" s="126">
        <v>3221.339999999976</v>
      </c>
      <c r="C321" s="126">
        <v>522.94635116666177</v>
      </c>
      <c r="D321" s="124">
        <f t="shared" si="9"/>
        <v>0.20567499999999952</v>
      </c>
      <c r="E321" s="124">
        <f t="shared" si="8"/>
        <v>0.16233814225343046</v>
      </c>
      <c r="F321" s="125">
        <v>0</v>
      </c>
      <c r="G321" s="125">
        <v>0</v>
      </c>
      <c r="H321" s="113">
        <v>1</v>
      </c>
      <c r="I321" s="113">
        <v>0</v>
      </c>
    </row>
    <row r="322" spans="1:9">
      <c r="A322" s="123">
        <v>3.189999999999976</v>
      </c>
      <c r="B322" s="126">
        <v>3231.4699999999757</v>
      </c>
      <c r="C322" s="126">
        <v>525.02983891666179</v>
      </c>
      <c r="D322" s="124">
        <f t="shared" si="9"/>
        <v>0.20567500000000874</v>
      </c>
      <c r="E322" s="124">
        <f t="shared" si="8"/>
        <v>0.16247399447207175</v>
      </c>
      <c r="F322" s="125">
        <v>0</v>
      </c>
      <c r="G322" s="125">
        <v>0</v>
      </c>
      <c r="H322" s="113">
        <v>1</v>
      </c>
      <c r="I322" s="113">
        <v>0</v>
      </c>
    </row>
    <row r="323" spans="1:9">
      <c r="A323" s="123">
        <v>3.1999999999999758</v>
      </c>
      <c r="B323" s="126">
        <v>3241.5999999999754</v>
      </c>
      <c r="C323" s="126">
        <v>527.11332666666169</v>
      </c>
      <c r="D323" s="124">
        <f t="shared" si="9"/>
        <v>0.20567499999999753</v>
      </c>
      <c r="E323" s="124">
        <f t="shared" si="8"/>
        <v>0.16260899761434652</v>
      </c>
      <c r="F323" s="125">
        <v>0</v>
      </c>
      <c r="G323" s="125">
        <v>0</v>
      </c>
      <c r="H323" s="113">
        <v>1</v>
      </c>
      <c r="I323" s="113">
        <v>0</v>
      </c>
    </row>
    <row r="324" spans="1:9">
      <c r="A324" s="123">
        <v>3.2099999999999755</v>
      </c>
      <c r="B324" s="126">
        <v>3251.729999999975</v>
      </c>
      <c r="C324" s="126">
        <v>529.1968144166616</v>
      </c>
      <c r="D324" s="124">
        <f t="shared" si="9"/>
        <v>0.20567499999999753</v>
      </c>
      <c r="E324" s="124">
        <f t="shared" si="8"/>
        <v>0.16274315961554792</v>
      </c>
      <c r="F324" s="125">
        <v>0</v>
      </c>
      <c r="G324" s="125">
        <v>0</v>
      </c>
      <c r="H324" s="113">
        <v>1</v>
      </c>
      <c r="I324" s="113">
        <v>0</v>
      </c>
    </row>
    <row r="325" spans="1:9">
      <c r="A325" s="123">
        <v>3.2199999999999753</v>
      </c>
      <c r="B325" s="126">
        <v>3261.8599999999751</v>
      </c>
      <c r="C325" s="126">
        <v>531.2803021666615</v>
      </c>
      <c r="D325" s="124">
        <f t="shared" si="9"/>
        <v>0.20567499999998828</v>
      </c>
      <c r="E325" s="124">
        <f t="shared" ref="E325:E388" si="10">C325/B325</f>
        <v>0.16287648831239401</v>
      </c>
      <c r="F325" s="125">
        <v>0</v>
      </c>
      <c r="G325" s="125">
        <v>0</v>
      </c>
      <c r="H325" s="113">
        <v>1</v>
      </c>
      <c r="I325" s="113">
        <v>0</v>
      </c>
    </row>
    <row r="326" spans="1:9">
      <c r="A326" s="123">
        <v>3.2299999999999751</v>
      </c>
      <c r="B326" s="126">
        <v>3271.9899999999748</v>
      </c>
      <c r="C326" s="126">
        <v>533.36378991666152</v>
      </c>
      <c r="D326" s="124">
        <f t="shared" ref="D326:D389" si="11">(C326-C325)/(B326-B325)</f>
        <v>0.20567500000000874</v>
      </c>
      <c r="E326" s="124">
        <f t="shared" si="10"/>
        <v>0.1630089914445538</v>
      </c>
      <c r="F326" s="125">
        <v>0</v>
      </c>
      <c r="G326" s="125">
        <v>0</v>
      </c>
      <c r="H326" s="113">
        <v>1</v>
      </c>
      <c r="I326" s="113">
        <v>0</v>
      </c>
    </row>
    <row r="327" spans="1:9">
      <c r="A327" s="123">
        <v>3.2399999999999749</v>
      </c>
      <c r="B327" s="126">
        <v>3282.1199999999744</v>
      </c>
      <c r="C327" s="126">
        <v>535.44727766666142</v>
      </c>
      <c r="D327" s="124">
        <f t="shared" si="11"/>
        <v>0.20567499999999753</v>
      </c>
      <c r="E327" s="124">
        <f t="shared" si="10"/>
        <v>0.16314067665614468</v>
      </c>
      <c r="F327" s="125">
        <v>0</v>
      </c>
      <c r="G327" s="125">
        <v>0</v>
      </c>
      <c r="H327" s="113">
        <v>1</v>
      </c>
      <c r="I327" s="113">
        <v>0</v>
      </c>
    </row>
    <row r="328" spans="1:9">
      <c r="A328" s="123">
        <v>3.2499999999999747</v>
      </c>
      <c r="B328" s="126">
        <v>3292.2499999999745</v>
      </c>
      <c r="C328" s="126">
        <v>537.53076541666132</v>
      </c>
      <c r="D328" s="124">
        <f t="shared" si="11"/>
        <v>0.20567499999998828</v>
      </c>
      <c r="E328" s="124">
        <f t="shared" si="10"/>
        <v>0.16327155149720265</v>
      </c>
      <c r="F328" s="125">
        <v>0</v>
      </c>
      <c r="G328" s="125">
        <v>0</v>
      </c>
      <c r="H328" s="113">
        <v>1</v>
      </c>
      <c r="I328" s="113">
        <v>0</v>
      </c>
    </row>
    <row r="329" spans="1:9">
      <c r="A329" s="123">
        <v>3.2599999999999745</v>
      </c>
      <c r="B329" s="126">
        <v>3302.3799999999742</v>
      </c>
      <c r="C329" s="126">
        <v>539.61425316666146</v>
      </c>
      <c r="D329" s="124">
        <f t="shared" si="11"/>
        <v>0.20567500000001998</v>
      </c>
      <c r="E329" s="124">
        <f t="shared" si="10"/>
        <v>0.1634016234251254</v>
      </c>
      <c r="F329" s="125">
        <v>0</v>
      </c>
      <c r="G329" s="125">
        <v>0</v>
      </c>
      <c r="H329" s="113">
        <v>1</v>
      </c>
      <c r="I329" s="113">
        <v>0</v>
      </c>
    </row>
    <row r="330" spans="1:9">
      <c r="A330" s="123">
        <v>3.2699999999999743</v>
      </c>
      <c r="B330" s="126">
        <v>3312.5099999999738</v>
      </c>
      <c r="C330" s="126">
        <v>541.69774091666125</v>
      </c>
      <c r="D330" s="124">
        <f t="shared" si="11"/>
        <v>0.20567499999998631</v>
      </c>
      <c r="E330" s="124">
        <f t="shared" si="10"/>
        <v>0.16353089980608829</v>
      </c>
      <c r="F330" s="125">
        <v>0</v>
      </c>
      <c r="G330" s="125">
        <v>0</v>
      </c>
      <c r="H330" s="113">
        <v>1</v>
      </c>
      <c r="I330" s="113">
        <v>0</v>
      </c>
    </row>
    <row r="331" spans="1:9">
      <c r="A331" s="123">
        <v>3.279999999999974</v>
      </c>
      <c r="B331" s="126">
        <v>3322.6399999999735</v>
      </c>
      <c r="C331" s="126">
        <v>543.78122866666115</v>
      </c>
      <c r="D331" s="124">
        <f t="shared" si="11"/>
        <v>0.20567499999999753</v>
      </c>
      <c r="E331" s="124">
        <f t="shared" si="10"/>
        <v>0.16365938791643558</v>
      </c>
      <c r="F331" s="125">
        <v>0</v>
      </c>
      <c r="G331" s="125">
        <v>0</v>
      </c>
      <c r="H331" s="113">
        <v>1</v>
      </c>
      <c r="I331" s="113">
        <v>0</v>
      </c>
    </row>
    <row r="332" spans="1:9">
      <c r="A332" s="123">
        <v>3.2899999999999738</v>
      </c>
      <c r="B332" s="126">
        <v>3332.7699999999736</v>
      </c>
      <c r="C332" s="126">
        <v>545.86471641666128</v>
      </c>
      <c r="D332" s="124">
        <f t="shared" si="11"/>
        <v>0.20567500000001074</v>
      </c>
      <c r="E332" s="124">
        <f t="shared" si="10"/>
        <v>0.16378709494404523</v>
      </c>
      <c r="F332" s="125">
        <v>0</v>
      </c>
      <c r="G332" s="125">
        <v>0</v>
      </c>
      <c r="H332" s="113">
        <v>1</v>
      </c>
      <c r="I332" s="113">
        <v>0</v>
      </c>
    </row>
    <row r="333" spans="1:9">
      <c r="A333" s="123">
        <v>3.2999999999999736</v>
      </c>
      <c r="B333" s="126">
        <v>3342.8999999999733</v>
      </c>
      <c r="C333" s="126">
        <v>547.94820416666118</v>
      </c>
      <c r="D333" s="124">
        <f t="shared" si="11"/>
        <v>0.20567499999999753</v>
      </c>
      <c r="E333" s="124">
        <f t="shared" si="10"/>
        <v>0.16391402798966931</v>
      </c>
      <c r="F333" s="125">
        <v>0</v>
      </c>
      <c r="G333" s="125">
        <v>0</v>
      </c>
      <c r="H333" s="113">
        <v>1</v>
      </c>
      <c r="I333" s="113">
        <v>0</v>
      </c>
    </row>
    <row r="334" spans="1:9">
      <c r="A334" s="123">
        <v>3.3099999999999734</v>
      </c>
      <c r="B334" s="126">
        <v>3353.0299999999729</v>
      </c>
      <c r="C334" s="126">
        <v>550.0316919166612</v>
      </c>
      <c r="D334" s="124">
        <f t="shared" si="11"/>
        <v>0.20567500000000874</v>
      </c>
      <c r="E334" s="124">
        <f t="shared" si="10"/>
        <v>0.16404019406825041</v>
      </c>
      <c r="F334" s="125">
        <v>0</v>
      </c>
      <c r="G334" s="125">
        <v>0</v>
      </c>
      <c r="H334" s="113">
        <v>1</v>
      </c>
      <c r="I334" s="113">
        <v>0</v>
      </c>
    </row>
    <row r="335" spans="1:9">
      <c r="A335" s="123">
        <v>3.3199999999999732</v>
      </c>
      <c r="B335" s="126">
        <v>3363.159999999973</v>
      </c>
      <c r="C335" s="126">
        <v>552.11517966666122</v>
      </c>
      <c r="D335" s="124">
        <f t="shared" si="11"/>
        <v>0.20567499999999952</v>
      </c>
      <c r="E335" s="124">
        <f t="shared" si="10"/>
        <v>0.1641656001102135</v>
      </c>
      <c r="F335" s="125">
        <v>0</v>
      </c>
      <c r="G335" s="125">
        <v>0</v>
      </c>
      <c r="H335" s="113">
        <v>1</v>
      </c>
      <c r="I335" s="113">
        <v>0</v>
      </c>
    </row>
    <row r="336" spans="1:9">
      <c r="A336" s="123">
        <v>3.329999999999973</v>
      </c>
      <c r="B336" s="126">
        <v>3373.2899999999727</v>
      </c>
      <c r="C336" s="126">
        <v>554.19866741666101</v>
      </c>
      <c r="D336" s="124">
        <f t="shared" si="11"/>
        <v>0.20567499999998631</v>
      </c>
      <c r="E336" s="124">
        <f t="shared" si="10"/>
        <v>0.16429025296273533</v>
      </c>
      <c r="F336" s="125">
        <v>0</v>
      </c>
      <c r="G336" s="125">
        <v>0</v>
      </c>
      <c r="H336" s="113">
        <v>1</v>
      </c>
      <c r="I336" s="113">
        <v>0</v>
      </c>
    </row>
    <row r="337" spans="1:9">
      <c r="A337" s="123">
        <v>3.3399999999999728</v>
      </c>
      <c r="B337" s="126">
        <v>3383.4199999999723</v>
      </c>
      <c r="C337" s="126">
        <v>556.28215516666091</v>
      </c>
      <c r="D337" s="124">
        <f t="shared" si="11"/>
        <v>0.20567499999999753</v>
      </c>
      <c r="E337" s="124">
        <f t="shared" si="10"/>
        <v>0.16441415939099061</v>
      </c>
      <c r="F337" s="125">
        <v>0</v>
      </c>
      <c r="G337" s="125">
        <v>0</v>
      </c>
      <c r="H337" s="113">
        <v>1</v>
      </c>
      <c r="I337" s="113">
        <v>0</v>
      </c>
    </row>
    <row r="338" spans="1:9">
      <c r="A338" s="123">
        <v>3.3499999999999726</v>
      </c>
      <c r="B338" s="126">
        <v>3393.549999999972</v>
      </c>
      <c r="C338" s="126">
        <v>558.36564291666093</v>
      </c>
      <c r="D338" s="124">
        <f t="shared" si="11"/>
        <v>0.20567500000000874</v>
      </c>
      <c r="E338" s="124">
        <f t="shared" si="10"/>
        <v>0.16453732607937574</v>
      </c>
      <c r="F338" s="125">
        <v>0</v>
      </c>
      <c r="G338" s="125">
        <v>0</v>
      </c>
      <c r="H338" s="113">
        <v>1</v>
      </c>
      <c r="I338" s="113">
        <v>0</v>
      </c>
    </row>
    <row r="339" spans="1:9">
      <c r="A339" s="123">
        <v>3.3599999999999723</v>
      </c>
      <c r="B339" s="126">
        <v>3403.6799999999721</v>
      </c>
      <c r="C339" s="126">
        <v>560.55639999999403</v>
      </c>
      <c r="D339" s="124">
        <f t="shared" si="11"/>
        <v>0.2162642727870753</v>
      </c>
      <c r="E339" s="124">
        <f t="shared" si="10"/>
        <v>0.1646912753255296</v>
      </c>
      <c r="F339" s="125">
        <v>0</v>
      </c>
      <c r="G339" s="125">
        <v>0</v>
      </c>
      <c r="H339" s="113">
        <v>0</v>
      </c>
      <c r="I339" s="113">
        <v>1</v>
      </c>
    </row>
    <row r="340" spans="1:9">
      <c r="A340" s="123">
        <v>3.3699999999999721</v>
      </c>
      <c r="B340" s="126">
        <v>3413.8099999999718</v>
      </c>
      <c r="C340" s="126">
        <v>562.74954499999387</v>
      </c>
      <c r="D340" s="124">
        <f t="shared" si="11"/>
        <v>0.21649999999999209</v>
      </c>
      <c r="E340" s="124">
        <f t="shared" si="10"/>
        <v>0.1648450104135844</v>
      </c>
      <c r="F340" s="125">
        <v>0</v>
      </c>
      <c r="G340" s="125">
        <v>0</v>
      </c>
      <c r="H340" s="113">
        <v>0</v>
      </c>
      <c r="I340" s="113">
        <v>1</v>
      </c>
    </row>
    <row r="341" spans="1:9">
      <c r="A341" s="123">
        <v>3.3799999999999719</v>
      </c>
      <c r="B341" s="126">
        <v>3423.9399999999714</v>
      </c>
      <c r="C341" s="126">
        <v>564.94268999999395</v>
      </c>
      <c r="D341" s="124">
        <f t="shared" si="11"/>
        <v>0.21650000000001451</v>
      </c>
      <c r="E341" s="124">
        <f t="shared" si="10"/>
        <v>0.16499783582656199</v>
      </c>
      <c r="F341" s="125">
        <v>0</v>
      </c>
      <c r="G341" s="125">
        <v>0</v>
      </c>
      <c r="H341" s="113">
        <v>0</v>
      </c>
      <c r="I341" s="113">
        <v>1</v>
      </c>
    </row>
    <row r="342" spans="1:9">
      <c r="A342" s="123">
        <v>3.3899999999999717</v>
      </c>
      <c r="B342" s="126">
        <v>3434.0699999999715</v>
      </c>
      <c r="C342" s="126">
        <v>567.13583499999379</v>
      </c>
      <c r="D342" s="124">
        <f t="shared" si="11"/>
        <v>0.21649999999998235</v>
      </c>
      <c r="E342" s="124">
        <f t="shared" si="10"/>
        <v>0.16514975961468417</v>
      </c>
      <c r="F342" s="125">
        <v>0</v>
      </c>
      <c r="G342" s="125">
        <v>0</v>
      </c>
      <c r="H342" s="113">
        <v>0</v>
      </c>
      <c r="I342" s="113">
        <v>1</v>
      </c>
    </row>
    <row r="343" spans="1:9">
      <c r="A343" s="123">
        <v>3.3999999999999715</v>
      </c>
      <c r="B343" s="126">
        <v>3444.1999999999712</v>
      </c>
      <c r="C343" s="126">
        <v>569.32897999999375</v>
      </c>
      <c r="D343" s="124">
        <f t="shared" si="11"/>
        <v>0.2165000000000033</v>
      </c>
      <c r="E343" s="124">
        <f t="shared" si="10"/>
        <v>0.16530078973346451</v>
      </c>
      <c r="F343" s="125">
        <v>0</v>
      </c>
      <c r="G343" s="125">
        <v>0</v>
      </c>
      <c r="H343" s="113">
        <v>0</v>
      </c>
      <c r="I343" s="113">
        <v>1</v>
      </c>
    </row>
    <row r="344" spans="1:9">
      <c r="A344" s="123">
        <v>3.4099999999999713</v>
      </c>
      <c r="B344" s="126">
        <v>3454.3299999999708</v>
      </c>
      <c r="C344" s="126">
        <v>571.52212499999371</v>
      </c>
      <c r="D344" s="124">
        <f t="shared" si="11"/>
        <v>0.2165000000000033</v>
      </c>
      <c r="E344" s="124">
        <f t="shared" si="10"/>
        <v>0.16545093404509659</v>
      </c>
      <c r="F344" s="125">
        <v>0</v>
      </c>
      <c r="G344" s="125">
        <v>0</v>
      </c>
      <c r="H344" s="113">
        <v>0</v>
      </c>
      <c r="I344" s="113">
        <v>1</v>
      </c>
    </row>
    <row r="345" spans="1:9">
      <c r="A345" s="123">
        <v>3.4199999999999711</v>
      </c>
      <c r="B345" s="126">
        <v>3464.4599999999705</v>
      </c>
      <c r="C345" s="126">
        <v>573.71526999999367</v>
      </c>
      <c r="D345" s="124">
        <f t="shared" si="11"/>
        <v>0.2165000000000033</v>
      </c>
      <c r="E345" s="124">
        <f t="shared" si="10"/>
        <v>0.16560020031981854</v>
      </c>
      <c r="F345" s="125">
        <v>0</v>
      </c>
      <c r="G345" s="125">
        <v>0</v>
      </c>
      <c r="H345" s="113">
        <v>0</v>
      </c>
      <c r="I345" s="113">
        <v>1</v>
      </c>
    </row>
    <row r="346" spans="1:9">
      <c r="A346" s="123">
        <v>3.4299999999999708</v>
      </c>
      <c r="B346" s="126">
        <v>3474.5899999999706</v>
      </c>
      <c r="C346" s="126">
        <v>575.90841499999362</v>
      </c>
      <c r="D346" s="124">
        <f t="shared" si="11"/>
        <v>0.21649999999999359</v>
      </c>
      <c r="E346" s="124">
        <f t="shared" si="10"/>
        <v>0.16574859623725346</v>
      </c>
      <c r="F346" s="125">
        <v>0</v>
      </c>
      <c r="G346" s="125">
        <v>0</v>
      </c>
      <c r="H346" s="113">
        <v>0</v>
      </c>
      <c r="I346" s="113">
        <v>1</v>
      </c>
    </row>
    <row r="347" spans="1:9">
      <c r="A347" s="123">
        <v>3.4399999999999706</v>
      </c>
      <c r="B347" s="126">
        <v>3484.7199999999702</v>
      </c>
      <c r="C347" s="126">
        <v>578.1015599999937</v>
      </c>
      <c r="D347" s="124">
        <f t="shared" si="11"/>
        <v>0.21650000000001451</v>
      </c>
      <c r="E347" s="124">
        <f t="shared" si="10"/>
        <v>0.1658961293877266</v>
      </c>
      <c r="F347" s="125">
        <v>0</v>
      </c>
      <c r="G347" s="125">
        <v>0</v>
      </c>
      <c r="H347" s="113">
        <v>0</v>
      </c>
      <c r="I347" s="113">
        <v>1</v>
      </c>
    </row>
    <row r="348" spans="1:9">
      <c r="A348" s="123">
        <v>3.4499999999999704</v>
      </c>
      <c r="B348" s="126">
        <v>3494.8499999999699</v>
      </c>
      <c r="C348" s="126">
        <v>580.29470499999354</v>
      </c>
      <c r="D348" s="124">
        <f t="shared" si="11"/>
        <v>0.21649999999999209</v>
      </c>
      <c r="E348" s="124">
        <f t="shared" si="10"/>
        <v>0.16604280727355925</v>
      </c>
      <c r="F348" s="125">
        <v>0</v>
      </c>
      <c r="G348" s="125">
        <v>0</v>
      </c>
      <c r="H348" s="113">
        <v>0</v>
      </c>
      <c r="I348" s="113">
        <v>1</v>
      </c>
    </row>
    <row r="349" spans="1:9">
      <c r="A349" s="123">
        <v>3.4599999999999702</v>
      </c>
      <c r="B349" s="126">
        <v>3504.97999999997</v>
      </c>
      <c r="C349" s="126">
        <v>582.48784999999361</v>
      </c>
      <c r="D349" s="124">
        <f t="shared" si="11"/>
        <v>0.2165000000000048</v>
      </c>
      <c r="E349" s="124">
        <f t="shared" si="10"/>
        <v>0.16618863731034089</v>
      </c>
      <c r="F349" s="125">
        <v>0</v>
      </c>
      <c r="G349" s="125">
        <v>0</v>
      </c>
      <c r="H349" s="113">
        <v>0</v>
      </c>
      <c r="I349" s="113">
        <v>1</v>
      </c>
    </row>
    <row r="350" spans="1:9">
      <c r="A350" s="123">
        <v>3.46999999999997</v>
      </c>
      <c r="B350" s="126">
        <v>3515.1099999999697</v>
      </c>
      <c r="C350" s="126">
        <v>584.68099499999346</v>
      </c>
      <c r="D350" s="124">
        <f t="shared" si="11"/>
        <v>0.21649999999999209</v>
      </c>
      <c r="E350" s="124">
        <f t="shared" si="10"/>
        <v>0.16633362682817848</v>
      </c>
      <c r="F350" s="125">
        <v>0</v>
      </c>
      <c r="G350" s="125">
        <v>0</v>
      </c>
      <c r="H350" s="113">
        <v>0</v>
      </c>
      <c r="I350" s="113">
        <v>1</v>
      </c>
    </row>
    <row r="351" spans="1:9">
      <c r="A351" s="123">
        <v>3.4799999999999698</v>
      </c>
      <c r="B351" s="126">
        <v>3525.2399999999693</v>
      </c>
      <c r="C351" s="126">
        <v>586.8741399999933</v>
      </c>
      <c r="D351" s="124">
        <f t="shared" si="11"/>
        <v>0.21649999999999209</v>
      </c>
      <c r="E351" s="124">
        <f t="shared" si="10"/>
        <v>0.16647778307292507</v>
      </c>
      <c r="F351" s="125">
        <v>0</v>
      </c>
      <c r="G351" s="125">
        <v>0</v>
      </c>
      <c r="H351" s="113">
        <v>0</v>
      </c>
      <c r="I351" s="113">
        <v>1</v>
      </c>
    </row>
    <row r="352" spans="1:9">
      <c r="A352" s="123">
        <v>3.4899999999999696</v>
      </c>
      <c r="B352" s="126">
        <v>3535.369999999969</v>
      </c>
      <c r="C352" s="126">
        <v>589.06728499999338</v>
      </c>
      <c r="D352" s="124">
        <f t="shared" si="11"/>
        <v>0.21650000000001451</v>
      </c>
      <c r="E352" s="124">
        <f t="shared" si="10"/>
        <v>0.16662111320738665</v>
      </c>
      <c r="F352" s="125">
        <v>0</v>
      </c>
      <c r="G352" s="125">
        <v>0</v>
      </c>
      <c r="H352" s="113">
        <v>0</v>
      </c>
      <c r="I352" s="113">
        <v>1</v>
      </c>
    </row>
    <row r="353" spans="1:9">
      <c r="A353" s="123">
        <v>3.4999999999999694</v>
      </c>
      <c r="B353" s="126">
        <v>3545.4999999999691</v>
      </c>
      <c r="C353" s="126">
        <v>591.26042999999333</v>
      </c>
      <c r="D353" s="124">
        <f t="shared" si="11"/>
        <v>0.21649999999999359</v>
      </c>
      <c r="E353" s="124">
        <f t="shared" si="10"/>
        <v>0.16676362431250838</v>
      </c>
      <c r="F353" s="125">
        <v>0</v>
      </c>
      <c r="G353" s="125">
        <v>0</v>
      </c>
      <c r="H353" s="113">
        <v>0</v>
      </c>
      <c r="I353" s="113">
        <v>1</v>
      </c>
    </row>
    <row r="354" spans="1:9">
      <c r="A354" s="123">
        <v>3.5099999999999691</v>
      </c>
      <c r="B354" s="126">
        <v>3555.6299999999687</v>
      </c>
      <c r="C354" s="126">
        <v>593.45357499999307</v>
      </c>
      <c r="D354" s="124">
        <f t="shared" si="11"/>
        <v>0.21649999999998085</v>
      </c>
      <c r="E354" s="124">
        <f t="shared" si="10"/>
        <v>0.16690532338854108</v>
      </c>
      <c r="F354" s="125">
        <v>0</v>
      </c>
      <c r="G354" s="125">
        <v>0</v>
      </c>
      <c r="H354" s="113">
        <v>0</v>
      </c>
      <c r="I354" s="113">
        <v>1</v>
      </c>
    </row>
    <row r="355" spans="1:9">
      <c r="A355" s="123">
        <v>3.5199999999999689</v>
      </c>
      <c r="B355" s="126">
        <v>3565.7599999999684</v>
      </c>
      <c r="C355" s="126">
        <v>595.64671999999325</v>
      </c>
      <c r="D355" s="124">
        <f t="shared" si="11"/>
        <v>0.21650000000002576</v>
      </c>
      <c r="E355" s="124">
        <f t="shared" si="10"/>
        <v>0.16704621735618733</v>
      </c>
      <c r="F355" s="125">
        <v>0</v>
      </c>
      <c r="G355" s="125">
        <v>0</v>
      </c>
      <c r="H355" s="113">
        <v>0</v>
      </c>
      <c r="I355" s="113">
        <v>1</v>
      </c>
    </row>
    <row r="356" spans="1:9">
      <c r="A356" s="123">
        <v>3.5299999999999687</v>
      </c>
      <c r="B356" s="126">
        <v>3575.8899999999685</v>
      </c>
      <c r="C356" s="126">
        <v>597.83986499999321</v>
      </c>
      <c r="D356" s="124">
        <f t="shared" si="11"/>
        <v>0.21649999999999359</v>
      </c>
      <c r="E356" s="124">
        <f t="shared" si="10"/>
        <v>0.16718631305772785</v>
      </c>
      <c r="F356" s="125">
        <v>0</v>
      </c>
      <c r="G356" s="125">
        <v>0</v>
      </c>
      <c r="H356" s="113">
        <v>0</v>
      </c>
      <c r="I356" s="113">
        <v>1</v>
      </c>
    </row>
    <row r="357" spans="1:9">
      <c r="A357" s="123">
        <v>3.5399999999999685</v>
      </c>
      <c r="B357" s="126">
        <v>3586.0199999999681</v>
      </c>
      <c r="C357" s="126">
        <v>600.03300999999306</v>
      </c>
      <c r="D357" s="124">
        <f t="shared" si="11"/>
        <v>0.21649999999999209</v>
      </c>
      <c r="E357" s="124">
        <f t="shared" si="10"/>
        <v>0.16732561725812972</v>
      </c>
      <c r="F357" s="125">
        <v>0</v>
      </c>
      <c r="G357" s="125">
        <v>0</v>
      </c>
      <c r="H357" s="113">
        <v>0</v>
      </c>
      <c r="I357" s="113">
        <v>1</v>
      </c>
    </row>
    <row r="358" spans="1:9">
      <c r="A358" s="123">
        <v>3.5499999999999683</v>
      </c>
      <c r="B358" s="126">
        <v>3596.1499999999678</v>
      </c>
      <c r="C358" s="126">
        <v>602.22615499999301</v>
      </c>
      <c r="D358" s="124">
        <f t="shared" si="11"/>
        <v>0.2165000000000033</v>
      </c>
      <c r="E358" s="124">
        <f t="shared" si="10"/>
        <v>0.16746413664613502</v>
      </c>
      <c r="F358" s="125">
        <v>0</v>
      </c>
      <c r="G358" s="125">
        <v>0</v>
      </c>
      <c r="H358" s="113">
        <v>0</v>
      </c>
      <c r="I358" s="113">
        <v>1</v>
      </c>
    </row>
    <row r="359" spans="1:9">
      <c r="A359" s="123">
        <v>3.5599999999999681</v>
      </c>
      <c r="B359" s="126">
        <v>3606.2799999999675</v>
      </c>
      <c r="C359" s="126">
        <v>604.41929999999297</v>
      </c>
      <c r="D359" s="124">
        <f t="shared" si="11"/>
        <v>0.2165000000000033</v>
      </c>
      <c r="E359" s="124">
        <f t="shared" si="10"/>
        <v>0.16760187783533126</v>
      </c>
      <c r="F359" s="125">
        <v>0</v>
      </c>
      <c r="G359" s="125">
        <v>0</v>
      </c>
      <c r="H359" s="113">
        <v>0</v>
      </c>
      <c r="I359" s="113">
        <v>1</v>
      </c>
    </row>
    <row r="360" spans="1:9">
      <c r="A360" s="123">
        <v>3.5699999999999679</v>
      </c>
      <c r="B360" s="126">
        <v>3616.4099999999676</v>
      </c>
      <c r="C360" s="126">
        <v>606.61244499999304</v>
      </c>
      <c r="D360" s="124">
        <f t="shared" si="11"/>
        <v>0.2165000000000048</v>
      </c>
      <c r="E360" s="124">
        <f t="shared" si="10"/>
        <v>0.16773884736520431</v>
      </c>
      <c r="F360" s="125">
        <v>0</v>
      </c>
      <c r="G360" s="125">
        <v>0</v>
      </c>
      <c r="H360" s="113">
        <v>0</v>
      </c>
      <c r="I360" s="113">
        <v>1</v>
      </c>
    </row>
    <row r="361" spans="1:9">
      <c r="A361" s="123">
        <v>3.5799999999999677</v>
      </c>
      <c r="B361" s="126">
        <v>3626.5399999999672</v>
      </c>
      <c r="C361" s="126">
        <v>608.80558999999289</v>
      </c>
      <c r="D361" s="124">
        <f t="shared" si="11"/>
        <v>0.21649999999999209</v>
      </c>
      <c r="E361" s="124">
        <f t="shared" si="10"/>
        <v>0.16787505170217298</v>
      </c>
      <c r="F361" s="125">
        <v>0</v>
      </c>
      <c r="G361" s="125">
        <v>0</v>
      </c>
      <c r="H361" s="113">
        <v>0</v>
      </c>
      <c r="I361" s="113">
        <v>1</v>
      </c>
    </row>
    <row r="362" spans="1:9">
      <c r="A362" s="123">
        <v>3.5899999999999674</v>
      </c>
      <c r="B362" s="126">
        <v>3636.6699999999669</v>
      </c>
      <c r="C362" s="126">
        <v>610.99873499999273</v>
      </c>
      <c r="D362" s="124">
        <f t="shared" si="11"/>
        <v>0.21649999999999209</v>
      </c>
      <c r="E362" s="124">
        <f t="shared" si="10"/>
        <v>0.16801049724060702</v>
      </c>
      <c r="F362" s="125">
        <v>0</v>
      </c>
      <c r="G362" s="125">
        <v>0</v>
      </c>
      <c r="H362" s="113">
        <v>0</v>
      </c>
      <c r="I362" s="113">
        <v>1</v>
      </c>
    </row>
    <row r="363" spans="1:9">
      <c r="A363" s="123">
        <v>3.5999999999999672</v>
      </c>
      <c r="B363" s="126">
        <v>3646.799999999967</v>
      </c>
      <c r="C363" s="126">
        <v>613.19187999999292</v>
      </c>
      <c r="D363" s="124">
        <f t="shared" si="11"/>
        <v>0.21650000000001601</v>
      </c>
      <c r="E363" s="124">
        <f t="shared" si="10"/>
        <v>0.1681451903038276</v>
      </c>
      <c r="F363" s="125">
        <v>0</v>
      </c>
      <c r="G363" s="125">
        <v>0</v>
      </c>
      <c r="H363" s="113">
        <v>0</v>
      </c>
      <c r="I363" s="113">
        <v>1</v>
      </c>
    </row>
    <row r="364" spans="1:9">
      <c r="A364" s="123">
        <v>3.609999999999967</v>
      </c>
      <c r="B364" s="126">
        <v>3656.9299999999666</v>
      </c>
      <c r="C364" s="126">
        <v>615.38502499999288</v>
      </c>
      <c r="D364" s="124">
        <f t="shared" si="11"/>
        <v>0.2165000000000033</v>
      </c>
      <c r="E364" s="124">
        <f t="shared" si="10"/>
        <v>0.16827913714509124</v>
      </c>
      <c r="F364" s="125">
        <v>0</v>
      </c>
      <c r="G364" s="125">
        <v>0</v>
      </c>
      <c r="H364" s="113">
        <v>0</v>
      </c>
      <c r="I364" s="113">
        <v>1</v>
      </c>
    </row>
    <row r="365" spans="1:9">
      <c r="A365" s="123">
        <v>3.6199999999999668</v>
      </c>
      <c r="B365" s="126">
        <v>3667.0599999999663</v>
      </c>
      <c r="C365" s="126">
        <v>617.57816999999261</v>
      </c>
      <c r="D365" s="124">
        <f t="shared" si="11"/>
        <v>0.21649999999998085</v>
      </c>
      <c r="E365" s="124">
        <f t="shared" si="10"/>
        <v>0.16841234394855778</v>
      </c>
      <c r="F365" s="125">
        <v>0</v>
      </c>
      <c r="G365" s="125">
        <v>0</v>
      </c>
      <c r="H365" s="113">
        <v>0</v>
      </c>
      <c r="I365" s="113">
        <v>1</v>
      </c>
    </row>
    <row r="366" spans="1:9">
      <c r="A366" s="123">
        <v>3.6299999999999666</v>
      </c>
      <c r="B366" s="126">
        <v>3677.1899999999659</v>
      </c>
      <c r="C366" s="126">
        <v>619.77131499999268</v>
      </c>
      <c r="D366" s="124">
        <f t="shared" si="11"/>
        <v>0.21650000000001451</v>
      </c>
      <c r="E366" s="124">
        <f t="shared" si="10"/>
        <v>0.16854481683024222</v>
      </c>
      <c r="F366" s="125">
        <v>0</v>
      </c>
      <c r="G366" s="125">
        <v>0</v>
      </c>
      <c r="H366" s="113">
        <v>0</v>
      </c>
      <c r="I366" s="113">
        <v>1</v>
      </c>
    </row>
    <row r="367" spans="1:9">
      <c r="A367" s="123">
        <v>3.6399999999999664</v>
      </c>
      <c r="B367" s="126">
        <v>3687.3199999999661</v>
      </c>
      <c r="C367" s="126">
        <v>621.96445999999264</v>
      </c>
      <c r="D367" s="124">
        <f t="shared" si="11"/>
        <v>0.21649999999999359</v>
      </c>
      <c r="E367" s="124">
        <f t="shared" si="10"/>
        <v>0.16867656183895033</v>
      </c>
      <c r="F367" s="125">
        <v>0</v>
      </c>
      <c r="G367" s="125">
        <v>0</v>
      </c>
      <c r="H367" s="113">
        <v>0</v>
      </c>
      <c r="I367" s="113">
        <v>1</v>
      </c>
    </row>
    <row r="368" spans="1:9">
      <c r="A368" s="123">
        <v>3.6499999999999662</v>
      </c>
      <c r="B368" s="126">
        <v>3697.4499999999657</v>
      </c>
      <c r="C368" s="126">
        <v>624.1576049999926</v>
      </c>
      <c r="D368" s="124">
        <f t="shared" si="11"/>
        <v>0.2165000000000033</v>
      </c>
      <c r="E368" s="124">
        <f t="shared" si="10"/>
        <v>0.1688075849571998</v>
      </c>
      <c r="F368" s="125">
        <v>0</v>
      </c>
      <c r="G368" s="125">
        <v>0</v>
      </c>
      <c r="H368" s="113">
        <v>0</v>
      </c>
      <c r="I368" s="113">
        <v>1</v>
      </c>
    </row>
    <row r="369" spans="1:9">
      <c r="A369" s="123">
        <v>3.6599999999999659</v>
      </c>
      <c r="B369" s="126">
        <v>3707.5799999999654</v>
      </c>
      <c r="C369" s="126">
        <v>626.35074999999256</v>
      </c>
      <c r="D369" s="124">
        <f t="shared" si="11"/>
        <v>0.2165000000000033</v>
      </c>
      <c r="E369" s="124">
        <f t="shared" si="10"/>
        <v>0.16893789210212548</v>
      </c>
      <c r="F369" s="125">
        <v>0</v>
      </c>
      <c r="G369" s="125">
        <v>0</v>
      </c>
      <c r="H369" s="113">
        <v>0</v>
      </c>
      <c r="I369" s="113">
        <v>1</v>
      </c>
    </row>
    <row r="370" spans="1:9">
      <c r="A370" s="123">
        <v>3.6699999999999657</v>
      </c>
      <c r="B370" s="126">
        <v>3717.7099999999655</v>
      </c>
      <c r="C370" s="126">
        <v>628.5438949999924</v>
      </c>
      <c r="D370" s="124">
        <f t="shared" si="11"/>
        <v>0.21649999999998235</v>
      </c>
      <c r="E370" s="124">
        <f t="shared" si="10"/>
        <v>0.16906748912637032</v>
      </c>
      <c r="F370" s="125">
        <v>0</v>
      </c>
      <c r="G370" s="125">
        <v>0</v>
      </c>
      <c r="H370" s="113">
        <v>0</v>
      </c>
      <c r="I370" s="113">
        <v>1</v>
      </c>
    </row>
    <row r="371" spans="1:9">
      <c r="A371" s="123">
        <v>3.6799999999999655</v>
      </c>
      <c r="B371" s="126">
        <v>3727.8399999999651</v>
      </c>
      <c r="C371" s="126">
        <v>630.73703999999236</v>
      </c>
      <c r="D371" s="124">
        <f t="shared" si="11"/>
        <v>0.2165000000000033</v>
      </c>
      <c r="E371" s="124">
        <f t="shared" si="10"/>
        <v>0.16919638181896171</v>
      </c>
      <c r="F371" s="125">
        <v>0</v>
      </c>
      <c r="G371" s="125">
        <v>0</v>
      </c>
      <c r="H371" s="113">
        <v>0</v>
      </c>
      <c r="I371" s="113">
        <v>1</v>
      </c>
    </row>
    <row r="372" spans="1:9">
      <c r="A372" s="123">
        <v>3.6899999999999653</v>
      </c>
      <c r="B372" s="126">
        <v>3737.9699999999648</v>
      </c>
      <c r="C372" s="126">
        <v>632.93018499999255</v>
      </c>
      <c r="D372" s="124">
        <f t="shared" si="11"/>
        <v>0.21650000000002576</v>
      </c>
      <c r="E372" s="124">
        <f t="shared" si="10"/>
        <v>0.16932457590617328</v>
      </c>
      <c r="F372" s="125">
        <v>0</v>
      </c>
      <c r="G372" s="125">
        <v>0</v>
      </c>
      <c r="H372" s="113">
        <v>0</v>
      </c>
      <c r="I372" s="113">
        <v>1</v>
      </c>
    </row>
    <row r="373" spans="1:9">
      <c r="A373" s="123">
        <v>3.6999999999999651</v>
      </c>
      <c r="B373" s="126">
        <v>3748.0999999999644</v>
      </c>
      <c r="C373" s="126">
        <v>635.12332999999228</v>
      </c>
      <c r="D373" s="124">
        <f t="shared" si="11"/>
        <v>0.21649999999998085</v>
      </c>
      <c r="E373" s="124">
        <f t="shared" si="10"/>
        <v>0.16945207705237275</v>
      </c>
      <c r="F373" s="125">
        <v>0</v>
      </c>
      <c r="G373" s="125">
        <v>0</v>
      </c>
      <c r="H373" s="113">
        <v>0</v>
      </c>
      <c r="I373" s="113">
        <v>1</v>
      </c>
    </row>
    <row r="374" spans="1:9">
      <c r="A374" s="123">
        <v>3.7099999999999649</v>
      </c>
      <c r="B374" s="126">
        <v>3758.2299999999645</v>
      </c>
      <c r="C374" s="126">
        <v>637.31647499999224</v>
      </c>
      <c r="D374" s="124">
        <f t="shared" si="11"/>
        <v>0.21649999999999359</v>
      </c>
      <c r="E374" s="124">
        <f t="shared" si="10"/>
        <v>0.1695788908608569</v>
      </c>
      <c r="F374" s="125">
        <v>0</v>
      </c>
      <c r="G374" s="125">
        <v>0</v>
      </c>
      <c r="H374" s="113">
        <v>0</v>
      </c>
      <c r="I374" s="113">
        <v>1</v>
      </c>
    </row>
    <row r="375" spans="1:9">
      <c r="A375" s="123">
        <v>3.7199999999999647</v>
      </c>
      <c r="B375" s="126">
        <v>3768.3599999999642</v>
      </c>
      <c r="C375" s="126">
        <v>639.50961999999242</v>
      </c>
      <c r="D375" s="124">
        <f t="shared" si="11"/>
        <v>0.21650000000002576</v>
      </c>
      <c r="E375" s="124">
        <f t="shared" si="10"/>
        <v>0.16970502287467187</v>
      </c>
      <c r="F375" s="125">
        <v>0</v>
      </c>
      <c r="G375" s="125">
        <v>0</v>
      </c>
      <c r="H375" s="113">
        <v>0</v>
      </c>
      <c r="I375" s="113">
        <v>1</v>
      </c>
    </row>
    <row r="376" spans="1:9">
      <c r="A376" s="123">
        <v>3.7299999999999645</v>
      </c>
      <c r="B376" s="126">
        <v>3778.4899999999639</v>
      </c>
      <c r="C376" s="126">
        <v>641.70276499999227</v>
      </c>
      <c r="D376" s="124">
        <f t="shared" si="11"/>
        <v>0.21649999999999209</v>
      </c>
      <c r="E376" s="124">
        <f t="shared" si="10"/>
        <v>0.16983047857742073</v>
      </c>
      <c r="F376" s="125">
        <v>0</v>
      </c>
      <c r="G376" s="125">
        <v>0</v>
      </c>
      <c r="H376" s="113">
        <v>0</v>
      </c>
      <c r="I376" s="113">
        <v>1</v>
      </c>
    </row>
    <row r="377" spans="1:9">
      <c r="A377" s="123">
        <v>3.7399999999999642</v>
      </c>
      <c r="B377" s="126">
        <v>3788.619999999964</v>
      </c>
      <c r="C377" s="126">
        <v>643.89590999999211</v>
      </c>
      <c r="D377" s="124">
        <f t="shared" si="11"/>
        <v>0.21649999999998235</v>
      </c>
      <c r="E377" s="124">
        <f t="shared" si="10"/>
        <v>0.16995526339405859</v>
      </c>
      <c r="F377" s="125">
        <v>0</v>
      </c>
      <c r="G377" s="125">
        <v>0</v>
      </c>
      <c r="H377" s="113">
        <v>0</v>
      </c>
      <c r="I377" s="113">
        <v>1</v>
      </c>
    </row>
    <row r="378" spans="1:9">
      <c r="A378" s="123">
        <v>3.749999999999964</v>
      </c>
      <c r="B378" s="126">
        <v>3798.7499999999636</v>
      </c>
      <c r="C378" s="126">
        <v>646.08905499999219</v>
      </c>
      <c r="D378" s="124">
        <f t="shared" si="11"/>
        <v>0.21650000000001451</v>
      </c>
      <c r="E378" s="124">
        <f t="shared" si="10"/>
        <v>0.17007938269167447</v>
      </c>
      <c r="F378" s="125">
        <v>0</v>
      </c>
      <c r="G378" s="125">
        <v>0</v>
      </c>
      <c r="H378" s="113">
        <v>0</v>
      </c>
      <c r="I378" s="113">
        <v>1</v>
      </c>
    </row>
    <row r="379" spans="1:9">
      <c r="A379" s="123">
        <v>3.7599999999999638</v>
      </c>
      <c r="B379" s="126">
        <v>3808.8799999999633</v>
      </c>
      <c r="C379" s="126">
        <v>648.28219999999203</v>
      </c>
      <c r="D379" s="124">
        <f t="shared" si="11"/>
        <v>0.21649999999999209</v>
      </c>
      <c r="E379" s="124">
        <f t="shared" si="10"/>
        <v>0.17020284178026041</v>
      </c>
      <c r="F379" s="125">
        <v>0</v>
      </c>
      <c r="G379" s="125">
        <v>0</v>
      </c>
      <c r="H379" s="113">
        <v>0</v>
      </c>
      <c r="I379" s="113">
        <v>1</v>
      </c>
    </row>
    <row r="380" spans="1:9">
      <c r="A380" s="123">
        <v>3.7699999999999636</v>
      </c>
      <c r="B380" s="126">
        <v>3819.0099999999629</v>
      </c>
      <c r="C380" s="126">
        <v>650.47534499999199</v>
      </c>
      <c r="D380" s="124">
        <f t="shared" si="11"/>
        <v>0.2165000000000033</v>
      </c>
      <c r="E380" s="124">
        <f t="shared" si="10"/>
        <v>0.17032564591346927</v>
      </c>
      <c r="F380" s="125">
        <v>0</v>
      </c>
      <c r="G380" s="125">
        <v>0</v>
      </c>
      <c r="H380" s="113">
        <v>0</v>
      </c>
      <c r="I380" s="113">
        <v>1</v>
      </c>
    </row>
    <row r="381" spans="1:9">
      <c r="A381" s="123">
        <v>3.7799999999999634</v>
      </c>
      <c r="B381" s="126">
        <v>3829.139999999963</v>
      </c>
      <c r="C381" s="126">
        <v>652.66848999999195</v>
      </c>
      <c r="D381" s="124">
        <f t="shared" si="11"/>
        <v>0.21649999999999359</v>
      </c>
      <c r="E381" s="124">
        <f t="shared" si="10"/>
        <v>0.17044780028935955</v>
      </c>
      <c r="F381" s="125">
        <v>0</v>
      </c>
      <c r="G381" s="125">
        <v>0</v>
      </c>
      <c r="H381" s="113">
        <v>0</v>
      </c>
      <c r="I381" s="113">
        <v>1</v>
      </c>
    </row>
    <row r="382" spans="1:9">
      <c r="A382" s="123">
        <v>3.7899999999999632</v>
      </c>
      <c r="B382" s="126">
        <v>3839.2699999999627</v>
      </c>
      <c r="C382" s="126">
        <v>654.86163499999191</v>
      </c>
      <c r="D382" s="124">
        <f t="shared" si="11"/>
        <v>0.2165000000000033</v>
      </c>
      <c r="E382" s="124">
        <f t="shared" si="10"/>
        <v>0.17056931005112905</v>
      </c>
      <c r="F382" s="125">
        <v>0</v>
      </c>
      <c r="G382" s="125">
        <v>0</v>
      </c>
      <c r="H382" s="113">
        <v>0</v>
      </c>
      <c r="I382" s="113">
        <v>1</v>
      </c>
    </row>
    <row r="383" spans="1:9">
      <c r="A383" s="123">
        <v>3.799999999999963</v>
      </c>
      <c r="B383" s="126">
        <v>3849.3999999999623</v>
      </c>
      <c r="C383" s="126">
        <v>657.05477999999187</v>
      </c>
      <c r="D383" s="124">
        <f t="shared" si="11"/>
        <v>0.2165000000000033</v>
      </c>
      <c r="E383" s="124">
        <f t="shared" si="10"/>
        <v>0.17069018028783661</v>
      </c>
      <c r="F383" s="125">
        <v>0</v>
      </c>
      <c r="G383" s="125">
        <v>0</v>
      </c>
      <c r="H383" s="113">
        <v>0</v>
      </c>
      <c r="I383" s="113">
        <v>1</v>
      </c>
    </row>
    <row r="384" spans="1:9">
      <c r="A384" s="123">
        <v>3.8099999999999627</v>
      </c>
      <c r="B384" s="126">
        <v>3859.5299999999625</v>
      </c>
      <c r="C384" s="126">
        <v>659.24792499999182</v>
      </c>
      <c r="D384" s="124">
        <f t="shared" si="11"/>
        <v>0.21649999999999359</v>
      </c>
      <c r="E384" s="124">
        <f t="shared" si="10"/>
        <v>0.17081041603511263</v>
      </c>
      <c r="F384" s="125">
        <v>0</v>
      </c>
      <c r="G384" s="125">
        <v>0</v>
      </c>
      <c r="H384" s="113">
        <v>0</v>
      </c>
      <c r="I384" s="113">
        <v>1</v>
      </c>
    </row>
    <row r="385" spans="1:9">
      <c r="A385" s="123">
        <v>3.8199999999999625</v>
      </c>
      <c r="B385" s="126">
        <v>3869.6599999999621</v>
      </c>
      <c r="C385" s="126">
        <v>661.44106999999178</v>
      </c>
      <c r="D385" s="124">
        <f t="shared" si="11"/>
        <v>0.2165000000000033</v>
      </c>
      <c r="E385" s="124">
        <f t="shared" si="10"/>
        <v>0.17093002227585841</v>
      </c>
      <c r="F385" s="125">
        <v>0</v>
      </c>
      <c r="G385" s="125">
        <v>0</v>
      </c>
      <c r="H385" s="113">
        <v>0</v>
      </c>
      <c r="I385" s="113">
        <v>1</v>
      </c>
    </row>
    <row r="386" spans="1:9">
      <c r="A386" s="123">
        <v>3.8299999999999623</v>
      </c>
      <c r="B386" s="126">
        <v>3879.7899999999618</v>
      </c>
      <c r="C386" s="126">
        <v>663.63421499999185</v>
      </c>
      <c r="D386" s="124">
        <f t="shared" si="11"/>
        <v>0.21650000000001451</v>
      </c>
      <c r="E386" s="124">
        <f t="shared" si="10"/>
        <v>0.17104900394093453</v>
      </c>
      <c r="F386" s="125">
        <v>0</v>
      </c>
      <c r="G386" s="125">
        <v>0</v>
      </c>
      <c r="H386" s="113">
        <v>0</v>
      </c>
      <c r="I386" s="113">
        <v>1</v>
      </c>
    </row>
    <row r="387" spans="1:9">
      <c r="A387" s="123">
        <v>3.8399999999999621</v>
      </c>
      <c r="B387" s="126">
        <v>3889.9199999999614</v>
      </c>
      <c r="C387" s="126">
        <v>665.8273599999917</v>
      </c>
      <c r="D387" s="124">
        <f t="shared" si="11"/>
        <v>0.21649999999999209</v>
      </c>
      <c r="E387" s="124">
        <f t="shared" si="10"/>
        <v>0.17116736590983833</v>
      </c>
      <c r="F387" s="125">
        <v>0</v>
      </c>
      <c r="G387" s="125">
        <v>0</v>
      </c>
      <c r="H387" s="113">
        <v>0</v>
      </c>
      <c r="I387" s="113">
        <v>1</v>
      </c>
    </row>
    <row r="388" spans="1:9">
      <c r="A388" s="123">
        <v>3.8499999999999619</v>
      </c>
      <c r="B388" s="126">
        <v>3900.0499999999615</v>
      </c>
      <c r="C388" s="126">
        <v>668.02050499999177</v>
      </c>
      <c r="D388" s="124">
        <f t="shared" si="11"/>
        <v>0.2165000000000048</v>
      </c>
      <c r="E388" s="124">
        <f t="shared" si="10"/>
        <v>0.17128511301137123</v>
      </c>
      <c r="F388" s="125">
        <v>0</v>
      </c>
      <c r="G388" s="125">
        <v>0</v>
      </c>
      <c r="H388" s="113">
        <v>0</v>
      </c>
      <c r="I388" s="113">
        <v>1</v>
      </c>
    </row>
    <row r="389" spans="1:9">
      <c r="A389" s="123">
        <v>3.8599999999999617</v>
      </c>
      <c r="B389" s="126">
        <v>3910.1799999999612</v>
      </c>
      <c r="C389" s="126">
        <v>670.21364999999162</v>
      </c>
      <c r="D389" s="124">
        <f t="shared" si="11"/>
        <v>0.21649999999999209</v>
      </c>
      <c r="E389" s="124">
        <f t="shared" ref="E389:E403" si="12">C389/B389</f>
        <v>0.17140225002429513</v>
      </c>
      <c r="F389" s="125">
        <v>0</v>
      </c>
      <c r="G389" s="125">
        <v>0</v>
      </c>
      <c r="H389" s="113">
        <v>0</v>
      </c>
      <c r="I389" s="113">
        <v>1</v>
      </c>
    </row>
    <row r="390" spans="1:9">
      <c r="A390" s="123">
        <v>3.8699999999999615</v>
      </c>
      <c r="B390" s="126">
        <v>3920.3099999999608</v>
      </c>
      <c r="C390" s="126">
        <v>672.40679499999158</v>
      </c>
      <c r="D390" s="124">
        <f t="shared" ref="D390:D403" si="13">(C390-C389)/(B390-B389)</f>
        <v>0.2165000000000033</v>
      </c>
      <c r="E390" s="124">
        <f t="shared" si="12"/>
        <v>0.1715187816779791</v>
      </c>
      <c r="F390" s="125">
        <v>0</v>
      </c>
      <c r="G390" s="125">
        <v>0</v>
      </c>
      <c r="H390" s="113">
        <v>0</v>
      </c>
      <c r="I390" s="113">
        <v>1</v>
      </c>
    </row>
    <row r="391" spans="1:9">
      <c r="A391" s="123">
        <v>3.8799999999999613</v>
      </c>
      <c r="B391" s="126">
        <v>3930.4399999999609</v>
      </c>
      <c r="C391" s="126">
        <v>674.59993999999153</v>
      </c>
      <c r="D391" s="124">
        <f t="shared" si="13"/>
        <v>0.21649999999999359</v>
      </c>
      <c r="E391" s="124">
        <f t="shared" si="12"/>
        <v>0.17163471265303584</v>
      </c>
      <c r="F391" s="125">
        <v>0</v>
      </c>
      <c r="G391" s="125">
        <v>0</v>
      </c>
      <c r="H391" s="113">
        <v>0</v>
      </c>
      <c r="I391" s="113">
        <v>1</v>
      </c>
    </row>
    <row r="392" spans="1:9">
      <c r="A392" s="123">
        <v>3.889999999999961</v>
      </c>
      <c r="B392" s="126">
        <v>3940.5699999999606</v>
      </c>
      <c r="C392" s="126">
        <v>676.79308499999149</v>
      </c>
      <c r="D392" s="124">
        <f t="shared" si="13"/>
        <v>0.2165000000000033</v>
      </c>
      <c r="E392" s="124">
        <f t="shared" si="12"/>
        <v>0.17175004758194837</v>
      </c>
      <c r="F392" s="125">
        <v>0</v>
      </c>
      <c r="G392" s="125">
        <v>0</v>
      </c>
      <c r="H392" s="113">
        <v>0</v>
      </c>
      <c r="I392" s="113">
        <v>1</v>
      </c>
    </row>
    <row r="393" spans="1:9">
      <c r="A393" s="123">
        <v>3.8999999999999608</v>
      </c>
      <c r="B393" s="126">
        <v>3950.6999999999603</v>
      </c>
      <c r="C393" s="126">
        <v>678.98622999999134</v>
      </c>
      <c r="D393" s="124">
        <f t="shared" si="13"/>
        <v>0.21649999999999209</v>
      </c>
      <c r="E393" s="124">
        <f t="shared" si="12"/>
        <v>0.17186479104968694</v>
      </c>
      <c r="F393" s="125">
        <v>0</v>
      </c>
      <c r="G393" s="125">
        <v>0</v>
      </c>
      <c r="H393" s="113">
        <v>0</v>
      </c>
      <c r="I393" s="113">
        <v>1</v>
      </c>
    </row>
    <row r="394" spans="1:9">
      <c r="A394" s="123">
        <v>3.9099999999999606</v>
      </c>
      <c r="B394" s="126">
        <v>3960.8299999999599</v>
      </c>
      <c r="C394" s="126">
        <v>681.17937499999141</v>
      </c>
      <c r="D394" s="124">
        <f t="shared" si="13"/>
        <v>0.21650000000001451</v>
      </c>
      <c r="E394" s="124">
        <f t="shared" si="12"/>
        <v>0.17197894759431692</v>
      </c>
      <c r="F394" s="125">
        <v>0</v>
      </c>
      <c r="G394" s="125">
        <v>0</v>
      </c>
      <c r="H394" s="113">
        <v>0</v>
      </c>
      <c r="I394" s="113">
        <v>1</v>
      </c>
    </row>
    <row r="395" spans="1:9">
      <c r="A395" s="123">
        <v>3.9199999999999604</v>
      </c>
      <c r="B395" s="126">
        <v>3970.95999999996</v>
      </c>
      <c r="C395" s="126">
        <v>683.37251999999137</v>
      </c>
      <c r="D395" s="124">
        <f t="shared" si="13"/>
        <v>0.21649999999999359</v>
      </c>
      <c r="E395" s="124">
        <f t="shared" si="12"/>
        <v>0.1720925217075967</v>
      </c>
      <c r="F395" s="125">
        <v>0</v>
      </c>
      <c r="G395" s="125">
        <v>0</v>
      </c>
      <c r="H395" s="113">
        <v>0</v>
      </c>
      <c r="I395" s="113">
        <v>1</v>
      </c>
    </row>
    <row r="396" spans="1:9">
      <c r="A396" s="123">
        <v>3.9299999999999602</v>
      </c>
      <c r="B396" s="126">
        <v>3981.0899999999597</v>
      </c>
      <c r="C396" s="126">
        <v>685.56566499999133</v>
      </c>
      <c r="D396" s="124">
        <f t="shared" si="13"/>
        <v>0.2165000000000033</v>
      </c>
      <c r="E396" s="124">
        <f t="shared" si="12"/>
        <v>0.1722055178355672</v>
      </c>
      <c r="F396" s="125">
        <v>0</v>
      </c>
      <c r="G396" s="125">
        <v>0</v>
      </c>
      <c r="H396" s="113">
        <v>0</v>
      </c>
      <c r="I396" s="113">
        <v>1</v>
      </c>
    </row>
    <row r="397" spans="1:9">
      <c r="A397" s="123">
        <v>3.93999999999996</v>
      </c>
      <c r="B397" s="126">
        <v>3991.2199999999593</v>
      </c>
      <c r="C397" s="126">
        <v>687.75880999999117</v>
      </c>
      <c r="D397" s="124">
        <f t="shared" si="13"/>
        <v>0.21649999999999209</v>
      </c>
      <c r="E397" s="124">
        <f t="shared" si="12"/>
        <v>0.17231794037913173</v>
      </c>
      <c r="F397" s="125">
        <v>0</v>
      </c>
      <c r="G397" s="125">
        <v>0</v>
      </c>
      <c r="H397" s="113">
        <v>0</v>
      </c>
      <c r="I397" s="113">
        <v>1</v>
      </c>
    </row>
    <row r="398" spans="1:9">
      <c r="A398" s="123">
        <v>3.9499999999999598</v>
      </c>
      <c r="B398" s="126">
        <v>4001.3499999999594</v>
      </c>
      <c r="C398" s="126">
        <v>689.95195499999136</v>
      </c>
      <c r="D398" s="124">
        <f t="shared" si="13"/>
        <v>0.21650000000001601</v>
      </c>
      <c r="E398" s="124">
        <f t="shared" si="12"/>
        <v>0.17242979369462766</v>
      </c>
      <c r="F398" s="125">
        <v>0</v>
      </c>
      <c r="G398" s="125">
        <v>0</v>
      </c>
      <c r="H398" s="113">
        <v>0</v>
      </c>
      <c r="I398" s="113">
        <v>1</v>
      </c>
    </row>
    <row r="399" spans="1:9">
      <c r="A399" s="123">
        <v>3.9599999999999596</v>
      </c>
      <c r="B399" s="126">
        <v>4011.4799999999591</v>
      </c>
      <c r="C399" s="126">
        <v>692.1450999999912</v>
      </c>
      <c r="D399" s="124">
        <f t="shared" si="13"/>
        <v>0.21649999999999209</v>
      </c>
      <c r="E399" s="124">
        <f t="shared" si="12"/>
        <v>0.17254108209438868</v>
      </c>
      <c r="F399" s="125">
        <v>0</v>
      </c>
      <c r="G399" s="125">
        <v>0</v>
      </c>
      <c r="H399" s="113">
        <v>0</v>
      </c>
      <c r="I399" s="113">
        <v>1</v>
      </c>
    </row>
    <row r="400" spans="1:9">
      <c r="A400" s="123">
        <v>3.9699999999999593</v>
      </c>
      <c r="B400" s="126">
        <v>4021.6099999999587</v>
      </c>
      <c r="C400" s="126">
        <v>694.33824499999116</v>
      </c>
      <c r="D400" s="124">
        <f t="shared" si="13"/>
        <v>0.2165000000000033</v>
      </c>
      <c r="E400" s="124">
        <f t="shared" si="12"/>
        <v>0.17265180984729953</v>
      </c>
      <c r="F400" s="125">
        <v>0</v>
      </c>
      <c r="G400" s="125">
        <v>0</v>
      </c>
      <c r="H400" s="113">
        <v>0</v>
      </c>
      <c r="I400" s="113">
        <v>1</v>
      </c>
    </row>
    <row r="401" spans="1:9">
      <c r="A401" s="123">
        <v>3.9799999999999591</v>
      </c>
      <c r="B401" s="126">
        <v>4031.7399999999584</v>
      </c>
      <c r="C401" s="126">
        <v>696.53138999999101</v>
      </c>
      <c r="D401" s="124">
        <f t="shared" si="13"/>
        <v>0.21649999999999209</v>
      </c>
      <c r="E401" s="124">
        <f t="shared" si="12"/>
        <v>0.17276198117934147</v>
      </c>
      <c r="F401" s="125">
        <v>0</v>
      </c>
      <c r="G401" s="125">
        <v>0</v>
      </c>
      <c r="H401" s="113">
        <v>0</v>
      </c>
      <c r="I401" s="113">
        <v>1</v>
      </c>
    </row>
    <row r="402" spans="1:9">
      <c r="A402" s="123">
        <v>3.9899999999999589</v>
      </c>
      <c r="B402" s="126">
        <v>4041.8699999999585</v>
      </c>
      <c r="C402" s="126">
        <v>698.72453499999108</v>
      </c>
      <c r="D402" s="124">
        <f t="shared" si="13"/>
        <v>0.2165000000000048</v>
      </c>
      <c r="E402" s="124">
        <f t="shared" si="12"/>
        <v>0.17287160027413009</v>
      </c>
      <c r="F402" s="125">
        <v>0</v>
      </c>
      <c r="G402" s="125">
        <v>0</v>
      </c>
      <c r="H402" s="113">
        <v>0</v>
      </c>
      <c r="I402" s="113">
        <v>1</v>
      </c>
    </row>
    <row r="403" spans="1:9">
      <c r="A403" s="123">
        <v>3.9999999999999587</v>
      </c>
      <c r="B403" s="126">
        <v>4051.9999999999582</v>
      </c>
      <c r="C403" s="126">
        <v>700.91767999999104</v>
      </c>
      <c r="D403" s="124">
        <f t="shared" si="13"/>
        <v>0.2165000000000033</v>
      </c>
      <c r="E403" s="124">
        <f t="shared" si="12"/>
        <v>0.1729806712734448</v>
      </c>
      <c r="F403" s="125">
        <v>0</v>
      </c>
      <c r="G403" s="125">
        <v>0</v>
      </c>
      <c r="H403" s="113">
        <v>0</v>
      </c>
      <c r="I403" s="113">
        <v>1</v>
      </c>
    </row>
  </sheetData>
  <mergeCells count="1">
    <mergeCell ref="F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showGridLines="0" workbookViewId="0">
      <selection activeCell="D17" sqref="D17"/>
    </sheetView>
  </sheetViews>
  <sheetFormatPr defaultRowHeight="15"/>
  <sheetData>
    <row r="2" spans="1:3">
      <c r="A2" s="2" t="s">
        <v>145</v>
      </c>
    </row>
    <row r="3" spans="1:3">
      <c r="A3" s="129"/>
      <c r="B3" s="129" t="s">
        <v>143</v>
      </c>
      <c r="C3" s="129" t="s">
        <v>144</v>
      </c>
    </row>
    <row r="4" spans="1:3">
      <c r="A4" s="130" t="s">
        <v>131</v>
      </c>
      <c r="B4" s="124">
        <v>-3.9066545089274096E-2</v>
      </c>
      <c r="C4" s="124">
        <v>3.4077934971456836E-2</v>
      </c>
    </row>
    <row r="5" spans="1:3">
      <c r="A5" s="131" t="s">
        <v>132</v>
      </c>
      <c r="B5" s="124">
        <v>0.11151174415193421</v>
      </c>
      <c r="C5" s="124">
        <v>1.3818272031386414E-2</v>
      </c>
    </row>
    <row r="6" spans="1:3">
      <c r="A6" s="131" t="s">
        <v>133</v>
      </c>
      <c r="B6" s="124">
        <v>0.18267995508931412</v>
      </c>
      <c r="C6" s="124">
        <v>0.19045561415771739</v>
      </c>
    </row>
    <row r="7" spans="1:3">
      <c r="A7" s="131" t="s">
        <v>134</v>
      </c>
      <c r="B7" s="124">
        <v>0.15138890277233008</v>
      </c>
      <c r="C7" s="124">
        <v>0.1500355336315371</v>
      </c>
    </row>
    <row r="9" spans="1:3">
      <c r="A9" s="113" t="s">
        <v>142</v>
      </c>
    </row>
    <row r="10" spans="1:3">
      <c r="A10" s="127" t="s">
        <v>138</v>
      </c>
    </row>
    <row r="11" spans="1:3">
      <c r="A11" s="127" t="s">
        <v>139</v>
      </c>
    </row>
    <row r="12" spans="1:3">
      <c r="A12" s="127" t="s">
        <v>140</v>
      </c>
    </row>
    <row r="13" spans="1:3">
      <c r="A13" s="127" t="s">
        <v>141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workbookViewId="0">
      <selection activeCell="J27" sqref="J27"/>
    </sheetView>
  </sheetViews>
  <sheetFormatPr defaultRowHeight="12.75"/>
  <cols>
    <col min="1" max="2" width="9.140625" style="47"/>
    <col min="3" max="4" width="12.7109375" style="47" customWidth="1"/>
    <col min="5" max="16384" width="9.140625" style="47"/>
  </cols>
  <sheetData>
    <row r="1" spans="1:5">
      <c r="A1" s="52"/>
    </row>
    <row r="2" spans="1:5">
      <c r="B2" s="2" t="s">
        <v>106</v>
      </c>
    </row>
    <row r="3" spans="1:5" ht="15" customHeight="1">
      <c r="C3" s="54" t="s">
        <v>109</v>
      </c>
      <c r="D3" s="54" t="s">
        <v>101</v>
      </c>
    </row>
    <row r="4" spans="1:5" ht="15" customHeight="1">
      <c r="B4" s="47">
        <v>2009</v>
      </c>
      <c r="C4" s="55">
        <v>1.62667318763333</v>
      </c>
      <c r="D4" s="55">
        <v>1.62667318763333</v>
      </c>
    </row>
    <row r="5" spans="1:5" ht="15" customHeight="1">
      <c r="B5" s="49">
        <v>2010</v>
      </c>
      <c r="C5" s="55">
        <v>1.5273353081881591</v>
      </c>
      <c r="D5" s="55">
        <v>1.5273353081881591</v>
      </c>
      <c r="E5" s="48"/>
    </row>
    <row r="6" spans="1:5" ht="15" customHeight="1">
      <c r="B6" s="49">
        <v>2011</v>
      </c>
      <c r="C6" s="55">
        <v>1.5416298980724013</v>
      </c>
      <c r="D6" s="55">
        <v>1.5416298980724013</v>
      </c>
      <c r="E6" s="48"/>
    </row>
    <row r="7" spans="1:5" ht="15" customHeight="1">
      <c r="B7" s="49">
        <v>2012</v>
      </c>
      <c r="C7" s="55">
        <v>1.4673631464602952</v>
      </c>
      <c r="D7" s="55">
        <v>1.4673631464602952</v>
      </c>
      <c r="E7" s="48"/>
    </row>
    <row r="8" spans="1:5" ht="15" customHeight="1">
      <c r="B8" s="49">
        <v>2013</v>
      </c>
      <c r="C8" s="55">
        <v>1.458299389963422</v>
      </c>
      <c r="D8" s="55">
        <v>1.458299389963422</v>
      </c>
      <c r="E8" s="48"/>
    </row>
    <row r="9" spans="1:5" ht="15" customHeight="1">
      <c r="B9" s="49">
        <v>2014</v>
      </c>
      <c r="C9" s="55">
        <v>1.461957877732436</v>
      </c>
      <c r="D9" s="55">
        <v>1.461957877732436</v>
      </c>
      <c r="E9" s="48"/>
    </row>
    <row r="10" spans="1:5" ht="15" customHeight="1">
      <c r="B10" s="49">
        <v>2015</v>
      </c>
      <c r="C10" s="55">
        <v>1.4896432285845149</v>
      </c>
      <c r="D10" s="55">
        <v>1.4896432285845147</v>
      </c>
      <c r="E10" s="48"/>
    </row>
    <row r="11" spans="1:5" ht="15" customHeight="1">
      <c r="B11" s="49">
        <v>2016</v>
      </c>
      <c r="C11" s="55">
        <v>1.51098738816501</v>
      </c>
      <c r="D11" s="55">
        <v>1.51098738816501</v>
      </c>
      <c r="E11" s="48"/>
    </row>
    <row r="12" spans="1:5" ht="15" customHeight="1">
      <c r="B12" s="49">
        <v>2017</v>
      </c>
      <c r="C12" s="55">
        <v>1.5043433804665924</v>
      </c>
      <c r="D12" s="55">
        <v>1.5207837849052059</v>
      </c>
      <c r="E12" s="48"/>
    </row>
    <row r="13" spans="1:5" ht="15" customHeight="1">
      <c r="B13" s="49">
        <v>2018</v>
      </c>
      <c r="C13" s="55">
        <v>1.5126011712952285</v>
      </c>
      <c r="D13" s="55">
        <v>1.5197611648855731</v>
      </c>
    </row>
    <row r="14" spans="1:5" ht="15" customHeight="1">
      <c r="B14" s="49">
        <v>2019</v>
      </c>
      <c r="C14" s="55">
        <v>1.51166433349579</v>
      </c>
      <c r="D14" s="55">
        <v>1.5206993219532823</v>
      </c>
    </row>
    <row r="15" spans="1:5" ht="15" customHeight="1">
      <c r="B15" s="49">
        <v>2020</v>
      </c>
      <c r="C15" s="55">
        <v>1.51166433349579</v>
      </c>
      <c r="D15" s="55">
        <v>1.520699223030189</v>
      </c>
    </row>
    <row r="16" spans="1:5" ht="15" customHeight="1">
      <c r="B16" s="47">
        <v>2021</v>
      </c>
      <c r="C16" s="55">
        <v>1.5115796100205068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showGridLines="0" workbookViewId="0">
      <selection activeCell="A18" sqref="A18"/>
    </sheetView>
  </sheetViews>
  <sheetFormatPr defaultRowHeight="12.75"/>
  <cols>
    <col min="1" max="1" width="68.140625" style="143" customWidth="1"/>
    <col min="2" max="16384" width="9.140625" style="143"/>
  </cols>
  <sheetData>
    <row r="2" spans="1:6">
      <c r="A2" s="2" t="s">
        <v>121</v>
      </c>
    </row>
    <row r="3" spans="1:6">
      <c r="A3" s="144" t="s">
        <v>116</v>
      </c>
      <c r="B3" s="145">
        <v>2017</v>
      </c>
      <c r="C3" s="145">
        <v>2018</v>
      </c>
      <c r="D3" s="145">
        <v>2019</v>
      </c>
      <c r="E3" s="145">
        <v>2020</v>
      </c>
      <c r="F3" s="145">
        <v>2021</v>
      </c>
    </row>
    <row r="4" spans="1:6">
      <c r="A4" s="146" t="s">
        <v>111</v>
      </c>
      <c r="B4" s="146"/>
      <c r="C4" s="147">
        <f>SUM(C5:C6)</f>
        <v>0</v>
      </c>
      <c r="D4" s="147">
        <f>SUM(D5:D6)</f>
        <v>6.0328999999999997</v>
      </c>
      <c r="E4" s="147">
        <f>SUM(E5:E6)</f>
        <v>17.555700000000002</v>
      </c>
      <c r="F4" s="147">
        <f>SUM(F5:F6)</f>
        <v>23.871600000000001</v>
      </c>
    </row>
    <row r="5" spans="1:6">
      <c r="A5" s="148" t="s">
        <v>161</v>
      </c>
      <c r="B5" s="148"/>
      <c r="C5" s="149">
        <v>0</v>
      </c>
      <c r="D5" s="149">
        <v>9.6829000000000001</v>
      </c>
      <c r="E5" s="149">
        <v>21.2057</v>
      </c>
      <c r="F5" s="149">
        <v>27.521599999999999</v>
      </c>
    </row>
    <row r="6" spans="1:6">
      <c r="A6" s="148" t="s">
        <v>162</v>
      </c>
      <c r="B6" s="148"/>
      <c r="C6" s="149">
        <v>0</v>
      </c>
      <c r="D6" s="149">
        <v>-3.65</v>
      </c>
      <c r="E6" s="149">
        <v>-3.65</v>
      </c>
      <c r="F6" s="149">
        <v>-3.65</v>
      </c>
    </row>
    <row r="7" spans="1:6" ht="9.9499999999999993" customHeight="1">
      <c r="A7" s="150"/>
      <c r="B7" s="151"/>
      <c r="C7" s="151"/>
      <c r="D7" s="149"/>
      <c r="E7" s="149"/>
      <c r="F7" s="149"/>
    </row>
    <row r="8" spans="1:6">
      <c r="A8" s="146" t="s">
        <v>117</v>
      </c>
      <c r="B8" s="147">
        <f>+SUM(B9:B12)</f>
        <v>-7.1005818244736787</v>
      </c>
      <c r="C8" s="147">
        <f>+SUM(C9:C12)</f>
        <v>24.444389867960361</v>
      </c>
      <c r="D8" s="147">
        <f>+SUM(D9:D12)</f>
        <v>27.866589641335786</v>
      </c>
      <c r="E8" s="147">
        <f>+SUM(E9:E12)</f>
        <v>13.509853062018337</v>
      </c>
      <c r="F8" s="147">
        <f>+SUM(F9:F12)</f>
        <v>-1.0487353438854967</v>
      </c>
    </row>
    <row r="9" spans="1:6">
      <c r="A9" s="51" t="s">
        <v>118</v>
      </c>
      <c r="B9" s="149">
        <v>-6.4799349786978553</v>
      </c>
      <c r="C9" s="149">
        <v>-7.0961003245979555</v>
      </c>
      <c r="D9" s="149">
        <v>-5.8009120675216224</v>
      </c>
      <c r="E9" s="149">
        <v>-4.9791290770360064</v>
      </c>
      <c r="F9" s="149">
        <v>-4.9830498663351932</v>
      </c>
    </row>
    <row r="10" spans="1:6">
      <c r="A10" s="152" t="s">
        <v>119</v>
      </c>
      <c r="B10" s="149">
        <v>-0.62064684577582341</v>
      </c>
      <c r="C10" s="149">
        <v>-1.3907497238423332</v>
      </c>
      <c r="D10" s="149">
        <v>-5.5009928803925945</v>
      </c>
      <c r="E10" s="149">
        <v>-5.0290077139756519</v>
      </c>
      <c r="F10" s="149">
        <v>-9.3068277166203188</v>
      </c>
    </row>
    <row r="11" spans="1:6">
      <c r="A11" s="152" t="s">
        <v>128</v>
      </c>
      <c r="B11" s="153">
        <v>0</v>
      </c>
      <c r="C11" s="153">
        <v>32.931239916400649</v>
      </c>
      <c r="D11" s="153">
        <v>39.168494589250002</v>
      </c>
      <c r="E11" s="153">
        <v>23.517989853029995</v>
      </c>
      <c r="F11" s="153">
        <v>13.241142239070015</v>
      </c>
    </row>
    <row r="12" spans="1:6" ht="9.9499999999999993" customHeight="1">
      <c r="A12" s="152"/>
      <c r="B12" s="154"/>
      <c r="C12" s="154"/>
      <c r="D12" s="154"/>
      <c r="E12" s="154"/>
      <c r="F12" s="154"/>
    </row>
    <row r="13" spans="1:6">
      <c r="A13" s="146" t="s">
        <v>120</v>
      </c>
      <c r="B13" s="147">
        <f>B4+B8</f>
        <v>-7.1005818244736787</v>
      </c>
      <c r="C13" s="147">
        <f>C4+C8</f>
        <v>24.444389867960361</v>
      </c>
      <c r="D13" s="147">
        <f>D4+D8</f>
        <v>33.899489641335784</v>
      </c>
      <c r="E13" s="147">
        <f>E4+E8</f>
        <v>31.065553062018338</v>
      </c>
      <c r="F13" s="147">
        <f>F4+F8</f>
        <v>22.822864656114504</v>
      </c>
    </row>
    <row r="14" spans="1:6">
      <c r="F14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</vt:i4>
      </vt:variant>
    </vt:vector>
  </HeadingPairs>
  <TitlesOfParts>
    <vt:vector size="14" baseType="lpstr">
      <vt:lpstr>Graf_1</vt:lpstr>
      <vt:lpstr>Graf_2</vt:lpstr>
      <vt:lpstr>Graf_3</vt:lpstr>
      <vt:lpstr>Graf_4</vt:lpstr>
      <vt:lpstr>Graf_A</vt:lpstr>
      <vt:lpstr>Graf_B</vt:lpstr>
      <vt:lpstr>Graf_C</vt:lpstr>
      <vt:lpstr>Graf_5</vt:lpstr>
      <vt:lpstr>Tab 1</vt:lpstr>
      <vt:lpstr>DANE_ESA2010</vt:lpstr>
      <vt:lpstr>DANE_CASH</vt:lpstr>
      <vt:lpstr>DANE_FAKTORY</vt:lpstr>
      <vt:lpstr>Graf_2!_ftn1</vt:lpstr>
      <vt:lpstr>Graf_2!_ftnref1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AJ</cp:lastModifiedBy>
  <cp:lastPrinted>2017-09-26T16:32:07Z</cp:lastPrinted>
  <dcterms:created xsi:type="dcterms:W3CDTF">2015-11-02T12:32:05Z</dcterms:created>
  <dcterms:modified xsi:type="dcterms:W3CDTF">2018-09-27T13:42:32Z</dcterms:modified>
</cp:coreProperties>
</file>