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charts/chart8.xml" ContentType="application/vnd.openxmlformats-officedocument.drawingml.chart+xml"/>
  <Override PartName="/xl/theme/themeOverride2.xml" ContentType="application/vnd.openxmlformats-officedocument.themeOverride+xml"/>
  <Override PartName="/xl/charts/chart9.xml" ContentType="application/vnd.openxmlformats-officedocument.drawingml.chart+xml"/>
  <Override PartName="/xl/theme/themeOverride3.xml" ContentType="application/vnd.openxmlformats-officedocument.themeOverride+xml"/>
  <Override PartName="/xl/charts/chart10.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xml"/>
  <Override PartName="/xl/charts/chart11.xml" ContentType="application/vnd.openxmlformats-officedocument.drawingml.chart+xml"/>
  <Override PartName="/xl/theme/themeOverride5.xml" ContentType="application/vnd.openxmlformats-officedocument.themeOverride+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theme/themeOverride6.xml" ContentType="application/vnd.openxmlformats-officedocument.themeOverrid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xml"/>
  <Override PartName="/xl/charts/chart17.xml" ContentType="application/vnd.openxmlformats-officedocument.drawingml.chart+xml"/>
  <Override PartName="/xl/theme/themeOverride9.xml" ContentType="application/vnd.openxmlformats-officedocument.themeOverride+xml"/>
  <Override PartName="/xl/charts/chart18.xml" ContentType="application/vnd.openxmlformats-officedocument.drawingml.chart+xml"/>
  <Override PartName="/xl/theme/themeOverride10.xml" ContentType="application/vnd.openxmlformats-officedocument.themeOverride+xml"/>
  <Override PartName="/xl/charts/chart19.xml" ContentType="application/vnd.openxmlformats-officedocument.drawingml.chart+xml"/>
  <Override PartName="/xl/theme/themeOverride11.xml" ContentType="application/vnd.openxmlformats-officedocument.themeOverride+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24.xml" ContentType="application/vnd.openxmlformats-officedocument.drawingml.chart+xml"/>
  <Override PartName="/xl/charts/style9.xml" ContentType="application/vnd.ms-office.chartstyle+xml"/>
  <Override PartName="/xl/charts/colors9.xml" ContentType="application/vnd.ms-office.chartcolorstyle+xml"/>
  <Override PartName="/xl/charts/chart25.xml" ContentType="application/vnd.openxmlformats-officedocument.drawingml.chart+xml"/>
  <Override PartName="/xl/charts/style10.xml" ContentType="application/vnd.ms-office.chartstyle+xml"/>
  <Override PartName="/xl/charts/colors10.xml" ContentType="application/vnd.ms-office.chartcolorstyle+xml"/>
  <Override PartName="/xl/charts/chart26.xml" ContentType="application/vnd.openxmlformats-officedocument.drawingml.chart+xml"/>
  <Override PartName="/xl/charts/style11.xml" ContentType="application/vnd.ms-office.chartstyle+xml"/>
  <Override PartName="/xl/charts/colors11.xml" ContentType="application/vnd.ms-office.chartcolorstyle+xml"/>
  <Override PartName="/xl/charts/chart2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charts/chart28.xml" ContentType="application/vnd.openxmlformats-officedocument.drawingml.chart+xml"/>
  <Override PartName="/xl/drawings/drawing16.xml" ContentType="application/vnd.openxmlformats-officedocument.drawingml.chartshapes+xml"/>
  <Override PartName="/xl/charts/chart29.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30.xml" ContentType="application/vnd.openxmlformats-officedocument.drawingml.chart+xml"/>
  <Override PartName="/xl/drawings/drawing19.xml" ContentType="application/vnd.openxmlformats-officedocument.drawingml.chartshapes+xml"/>
  <Override PartName="/xl/charts/chart31.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32.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2.xml" ContentType="application/vnd.openxmlformats-officedocument.themeOverride+xml"/>
  <Override PartName="/xl/charts/chart33.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3.xml" ContentType="application/vnd.openxmlformats-officedocument.themeOverride+xml"/>
  <Override PartName="/xl/drawings/drawing22.xml" ContentType="application/vnd.openxmlformats-officedocument.drawing+xml"/>
  <Override PartName="/xl/drawings/drawing23.xml" ContentType="application/vnd.openxmlformats-officedocument.drawing+xml"/>
  <Override PartName="/xl/charts/chart34.xml" ContentType="application/vnd.openxmlformats-officedocument.drawingml.chart+xml"/>
  <Override PartName="/xl/theme/themeOverride14.xml" ContentType="application/vnd.openxmlformats-officedocument.themeOverride+xml"/>
  <Override PartName="/xl/charts/chart35.xml" ContentType="application/vnd.openxmlformats-officedocument.drawingml.chart+xml"/>
  <Override PartName="/xl/theme/themeOverride15.xml" ContentType="application/vnd.openxmlformats-officedocument.themeOverride+xml"/>
  <Override PartName="/xl/drawings/drawing24.xml" ContentType="application/vnd.openxmlformats-officedocument.drawing+xml"/>
  <Override PartName="/xl/drawings/drawing25.xml" ContentType="application/vnd.openxmlformats-officedocument.drawing+xml"/>
  <Override PartName="/xl/charts/chart36.xml" ContentType="application/vnd.openxmlformats-officedocument.drawingml.chart+xml"/>
  <Override PartName="/xl/charts/style15.xml" ContentType="application/vnd.ms-office.chartstyle+xml"/>
  <Override PartName="/xl/charts/colors15.xml" ContentType="application/vnd.ms-office.chartcolorstyle+xml"/>
  <Override PartName="/xl/charts/chart3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6.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27.xml" ContentType="application/vnd.openxmlformats-officedocument.drawing+xml"/>
  <Override PartName="/xl/charts/chart40.xml" ContentType="application/vnd.openxmlformats-officedocument.drawingml.chart+xml"/>
  <Override PartName="/xl/theme/themeOverride16.xml" ContentType="application/vnd.openxmlformats-officedocument.themeOverride+xml"/>
  <Override PartName="/xl/charts/chart41.xml" ContentType="application/vnd.openxmlformats-officedocument.drawingml.chart+xml"/>
  <Override PartName="/xl/theme/themeOverride17.xml" ContentType="application/vnd.openxmlformats-officedocument.themeOverride+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harts/chart42.xml" ContentType="application/vnd.openxmlformats-officedocument.drawingml.chart+xml"/>
  <Override PartName="/xl/theme/themeOverride18.xml" ContentType="application/vnd.openxmlformats-officedocument.themeOverride+xml"/>
  <Override PartName="/xl/drawings/drawing31.xml" ContentType="application/vnd.openxmlformats-officedocument.drawingml.chartshapes+xml"/>
  <Override PartName="/xl/charts/chart43.xml" ContentType="application/vnd.openxmlformats-officedocument.drawingml.chart+xml"/>
  <Override PartName="/xl/theme/themeOverride19.xml" ContentType="application/vnd.openxmlformats-officedocument.themeOverride+xml"/>
  <Override PartName="/xl/drawings/drawing32.xml" ContentType="application/vnd.openxmlformats-officedocument.drawingml.chartshapes+xml"/>
  <Override PartName="/xl/drawings/drawing33.xml" ContentType="application/vnd.openxmlformats-officedocument.drawing+xml"/>
  <Override PartName="/xl/charts/chart44.xml" ContentType="application/vnd.openxmlformats-officedocument.drawingml.chart+xml"/>
  <Override PartName="/xl/theme/themeOverride20.xml" ContentType="application/vnd.openxmlformats-officedocument.themeOverride+xml"/>
  <Override PartName="/xl/drawings/drawing34.xml" ContentType="application/vnd.openxmlformats-officedocument.drawingml.chartshapes+xml"/>
  <Override PartName="/xl/charts/chart45.xml" ContentType="application/vnd.openxmlformats-officedocument.drawingml.chart+xml"/>
  <Override PartName="/xl/theme/themeOverride21.xml" ContentType="application/vnd.openxmlformats-officedocument.themeOverride+xml"/>
  <Override PartName="/xl/drawings/drawing35.xml" ContentType="application/vnd.openxmlformats-officedocument.drawingml.chartshapes+xml"/>
  <Override PartName="/xl/charts/chart46.xml" ContentType="application/vnd.openxmlformats-officedocument.drawingml.chart+xml"/>
  <Override PartName="/xl/charts/style17.xml" ContentType="application/vnd.ms-office.chartstyle+xml"/>
  <Override PartName="/xl/charts/colors17.xml" ContentType="application/vnd.ms-office.chartcolorstyle+xml"/>
  <Override PartName="/xl/charts/chart47.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6.xml" ContentType="application/vnd.openxmlformats-officedocument.drawing+xml"/>
  <Override PartName="/xl/charts/chart48.xml" ContentType="application/vnd.openxmlformats-officedocument.drawingml.chart+xml"/>
  <Override PartName="/xl/charts/style19.xml" ContentType="application/vnd.ms-office.chartstyle+xml"/>
  <Override PartName="/xl/charts/colors19.xml" ContentType="application/vnd.ms-office.chartcolorstyle+xml"/>
  <Override PartName="/xl/charts/chart49.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7.xml" ContentType="application/vnd.openxmlformats-officedocument.drawing+xml"/>
  <Override PartName="/xl/charts/chart50.xml" ContentType="application/vnd.openxmlformats-officedocument.drawingml.chart+xml"/>
  <Override PartName="/xl/theme/themeOverride22.xml" ContentType="application/vnd.openxmlformats-officedocument.themeOverride+xml"/>
  <Override PartName="/xl/charts/chart51.xml" ContentType="application/vnd.openxmlformats-officedocument.drawingml.chart+xml"/>
  <Override PartName="/xl/theme/themeOverride23.xml" ContentType="application/vnd.openxmlformats-officedocument.themeOverride+xml"/>
  <Override PartName="/xl/drawings/drawing38.xml" ContentType="application/vnd.openxmlformats-officedocument.drawing+xml"/>
  <Override PartName="/xl/charts/chart52.xml" ContentType="application/vnd.openxmlformats-officedocument.drawingml.chart+xml"/>
  <Override PartName="/xl/charts/style21.xml" ContentType="application/vnd.ms-office.chartstyle+xml"/>
  <Override PartName="/xl/charts/colors21.xml" ContentType="application/vnd.ms-office.chartcolorstyle+xml"/>
  <Override PartName="/xl/charts/chart5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9.xml" ContentType="application/vnd.openxmlformats-officedocument.drawing+xml"/>
  <Override PartName="/xl/charts/chart54.xml" ContentType="application/vnd.openxmlformats-officedocument.drawingml.chart+xml"/>
  <Override PartName="/xl/charts/style23.xml" ContentType="application/vnd.ms-office.chartstyle+xml"/>
  <Override PartName="/xl/charts/colors23.xml" ContentType="application/vnd.ms-office.chartcolorstyle+xml"/>
  <Override PartName="/xl/charts/chart5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0.xml" ContentType="application/vnd.openxmlformats-officedocument.drawing+xml"/>
  <Override PartName="/xl/charts/chart56.xml" ContentType="application/vnd.openxmlformats-officedocument.drawingml.chart+xml"/>
  <Override PartName="/xl/charts/style25.xml" ContentType="application/vnd.ms-office.chartstyle+xml"/>
  <Override PartName="/xl/charts/colors25.xml" ContentType="application/vnd.ms-office.chartcolorstyle+xml"/>
  <Override PartName="/xl/charts/chart5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1.xml" ContentType="application/vnd.openxmlformats-officedocument.drawing+xml"/>
  <Override PartName="/xl/charts/chart58.xml" ContentType="application/vnd.openxmlformats-officedocument.drawingml.chart+xml"/>
  <Override PartName="/xl/charts/style27.xml" ContentType="application/vnd.ms-office.chartstyle+xml"/>
  <Override PartName="/xl/charts/colors27.xml" ContentType="application/vnd.ms-office.chartcolorstyle+xml"/>
  <Override PartName="/xl/charts/chart5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2.xml" ContentType="application/vnd.openxmlformats-officedocument.drawing+xml"/>
  <Override PartName="/xl/charts/chart60.xml" ContentType="application/vnd.openxmlformats-officedocument.drawingml.chart+xml"/>
  <Override PartName="/xl/charts/style29.xml" ContentType="application/vnd.ms-office.chartstyle+xml"/>
  <Override PartName="/xl/charts/colors29.xml" ContentType="application/vnd.ms-office.chartcolorstyle+xml"/>
  <Override PartName="/xl/charts/chart6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3.xml" ContentType="application/vnd.openxmlformats-officedocument.drawing+xml"/>
  <Override PartName="/xl/drawings/drawing44.xml" ContentType="application/vnd.openxmlformats-officedocument.drawing+xml"/>
  <Override PartName="/xl/charts/chart6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45.xml" ContentType="application/vnd.openxmlformats-officedocument.drawingml.chartshapes+xml"/>
  <Override PartName="/xl/charts/chart63.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46.xml" ContentType="application/vnd.openxmlformats-officedocument.drawingml.chartshapes+xml"/>
  <Override PartName="/xl/charts/chart64.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7.xml" ContentType="application/vnd.openxmlformats-officedocument.drawingml.chartshapes+xml"/>
  <Override PartName="/xl/charts/chart65.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50.xml" ContentType="application/vnd.openxmlformats-officedocument.drawing+xml"/>
  <Override PartName="/xl/charts/chart68.xml" ContentType="application/vnd.openxmlformats-officedocument.drawingml.chart+xml"/>
  <Override PartName="/xl/charts/style35.xml" ContentType="application/vnd.ms-office.chartstyle+xml"/>
  <Override PartName="/xl/charts/colors35.xml" ContentType="application/vnd.ms-office.chartcolorstyle+xml"/>
  <Override PartName="/xl/charts/chart69.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1.xml" ContentType="application/vnd.openxmlformats-officedocument.drawing+xml"/>
  <Override PartName="/xl/charts/chart70.xml" ContentType="application/vnd.openxmlformats-officedocument.drawingml.chart+xml"/>
  <Override PartName="/xl/theme/themeOverride24.xml" ContentType="application/vnd.openxmlformats-officedocument.themeOverride+xml"/>
  <Override PartName="/xl/charts/chart71.xml" ContentType="application/vnd.openxmlformats-officedocument.drawingml.chart+xml"/>
  <Override PartName="/xl/theme/themeOverride25.xml" ContentType="application/vnd.openxmlformats-officedocument.themeOverride+xml"/>
  <Override PartName="/xl/drawings/drawing52.xml" ContentType="application/vnd.openxmlformats-officedocument.drawing+xml"/>
  <Override PartName="/xl/charts/chart72.xml" ContentType="application/vnd.openxmlformats-officedocument.drawingml.chart+xml"/>
  <Override PartName="/xl/theme/themeOverride26.xml" ContentType="application/vnd.openxmlformats-officedocument.themeOverride+xml"/>
  <Override PartName="/xl/charts/chart73.xml" ContentType="application/vnd.openxmlformats-officedocument.drawingml.chart+xml"/>
  <Override PartName="/xl/theme/themeOverride27.xml" ContentType="application/vnd.openxmlformats-officedocument.themeOverride+xml"/>
  <Override PartName="/xl/charts/chart74.xml" ContentType="application/vnd.openxmlformats-officedocument.drawingml.chart+xml"/>
  <Override PartName="/xl/theme/themeOverride28.xml" ContentType="application/vnd.openxmlformats-officedocument.themeOverride+xml"/>
  <Override PartName="/xl/charts/chart75.xml" ContentType="application/vnd.openxmlformats-officedocument.drawingml.chart+xml"/>
  <Override PartName="/xl/theme/themeOverride29.xml" ContentType="application/vnd.openxmlformats-officedocument.themeOverride+xml"/>
  <Override PartName="/xl/drawings/drawing53.xml" ContentType="application/vnd.openxmlformats-officedocument.drawing+xml"/>
  <Override PartName="/xl/charts/chart76.xml" ContentType="application/vnd.openxmlformats-officedocument.drawingml.chart+xml"/>
  <Override PartName="/xl/theme/themeOverride30.xml" ContentType="application/vnd.openxmlformats-officedocument.themeOverride+xml"/>
  <Override PartName="/xl/charts/chart77.xml" ContentType="application/vnd.openxmlformats-officedocument.drawingml.chart+xml"/>
  <Override PartName="/xl/theme/themeOverride31.xml" ContentType="application/vnd.openxmlformats-officedocument.themeOverride+xml"/>
  <Override PartName="/xl/charts/chart78.xml" ContentType="application/vnd.openxmlformats-officedocument.drawingml.chart+xml"/>
  <Override PartName="/xl/theme/themeOverride32.xml" ContentType="application/vnd.openxmlformats-officedocument.themeOverride+xml"/>
  <Override PartName="/xl/charts/chart79.xml" ContentType="application/vnd.openxmlformats-officedocument.drawingml.chart+xml"/>
  <Override PartName="/xl/theme/themeOverride33.xml" ContentType="application/vnd.openxmlformats-officedocument.themeOverride+xml"/>
  <Override PartName="/xl/drawings/drawing54.xml" ContentType="application/vnd.openxmlformats-officedocument.drawing+xml"/>
  <Override PartName="/xl/charts/chart80.xml" ContentType="application/vnd.openxmlformats-officedocument.drawingml.chart+xml"/>
  <Override PartName="/xl/theme/themeOverride34.xml" ContentType="application/vnd.openxmlformats-officedocument.themeOverride+xml"/>
  <Override PartName="/xl/charts/chart81.xml" ContentType="application/vnd.openxmlformats-officedocument.drawingml.chart+xml"/>
  <Override PartName="/xl/theme/themeOverride35.xml" ContentType="application/vnd.openxmlformats-officedocument.themeOverride+xml"/>
  <Override PartName="/xl/charts/chart82.xml" ContentType="application/vnd.openxmlformats-officedocument.drawingml.chart+xml"/>
  <Override PartName="/xl/theme/themeOverride36.xml" ContentType="application/vnd.openxmlformats-officedocument.themeOverride+xml"/>
  <Override PartName="/xl/charts/chart83.xml" ContentType="application/vnd.openxmlformats-officedocument.drawingml.chart+xml"/>
  <Override PartName="/xl/theme/themeOverride37.xml" ContentType="application/vnd.openxmlformats-officedocument.themeOverride+xml"/>
  <Override PartName="/xl/drawings/drawing55.xml" ContentType="application/vnd.openxmlformats-officedocument.drawing+xml"/>
  <Override PartName="/xl/charts/chart84.xml" ContentType="application/vnd.openxmlformats-officedocument.drawingml.chart+xml"/>
  <Override PartName="/xl/theme/themeOverride38.xml" ContentType="application/vnd.openxmlformats-officedocument.themeOverride+xml"/>
  <Override PartName="/xl/charts/chart85.xml" ContentType="application/vnd.openxmlformats-officedocument.drawingml.chart+xml"/>
  <Override PartName="/xl/theme/themeOverride39.xml" ContentType="application/vnd.openxmlformats-officedocument.themeOverride+xml"/>
  <Override PartName="/xl/drawings/drawing56.xml" ContentType="application/vnd.openxmlformats-officedocument.drawingml.chartshapes+xml"/>
  <Override PartName="/xl/charts/chart86.xml" ContentType="application/vnd.openxmlformats-officedocument.drawingml.chart+xml"/>
  <Override PartName="/xl/theme/themeOverride40.xml" ContentType="application/vnd.openxmlformats-officedocument.themeOverride+xml"/>
  <Override PartName="/xl/charts/chart87.xml" ContentType="application/vnd.openxmlformats-officedocument.drawingml.chart+xml"/>
  <Override PartName="/xl/theme/themeOverride41.xml" ContentType="application/vnd.openxmlformats-officedocument.themeOverride+xml"/>
  <Override PartName="/xl/drawings/drawing57.xml" ContentType="application/vnd.openxmlformats-officedocument.drawingml.chartshapes+xml"/>
  <Override PartName="/xl/drawings/drawing58.xml" ContentType="application/vnd.openxmlformats-officedocument.drawing+xml"/>
  <Override PartName="/xl/charts/chart88.xml" ContentType="application/vnd.openxmlformats-officedocument.drawingml.chart+xml"/>
  <Override PartName="/xl/theme/themeOverride42.xml" ContentType="application/vnd.openxmlformats-officedocument.themeOverride+xml"/>
  <Override PartName="/xl/charts/chart89.xml" ContentType="application/vnd.openxmlformats-officedocument.drawingml.chart+xml"/>
  <Override PartName="/xl/theme/themeOverride43.xml" ContentType="application/vnd.openxmlformats-officedocument.themeOverride+xml"/>
  <Override PartName="/xl/drawings/drawing59.xml" ContentType="application/vnd.openxmlformats-officedocument.drawing+xml"/>
  <Override PartName="/xl/charts/chart90.xml" ContentType="application/vnd.openxmlformats-officedocument.drawingml.chart+xml"/>
  <Override PartName="/xl/charts/style37.xml" ContentType="application/vnd.ms-office.chartstyle+xml"/>
  <Override PartName="/xl/charts/colors37.xml" ContentType="application/vnd.ms-office.chartcolorstyle+xml"/>
  <Override PartName="/xl/charts/chart91.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60.xml" ContentType="application/vnd.openxmlformats-officedocument.drawing+xml"/>
  <Override PartName="/xl/charts/chart92.xml" ContentType="application/vnd.openxmlformats-officedocument.drawingml.chart+xml"/>
  <Override PartName="/xl/theme/themeOverride44.xml" ContentType="application/vnd.openxmlformats-officedocument.themeOverride+xml"/>
  <Override PartName="/xl/drawings/drawing61.xml" ContentType="application/vnd.openxmlformats-officedocument.drawing+xml"/>
  <Override PartName="/xl/charts/chart93.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62.xml" ContentType="application/vnd.openxmlformats-officedocument.drawing+xml"/>
  <Override PartName="/xl/charts/chart94.xml" ContentType="application/vnd.openxmlformats-officedocument.drawingml.chart+xml"/>
  <Override PartName="/xl/drawings/drawing63.xml" ContentType="application/vnd.openxmlformats-officedocument.drawingml.chartshapes+xml"/>
  <Override PartName="/xl/charts/chart95.xml" ContentType="application/vnd.openxmlformats-officedocument.drawingml.chart+xml"/>
  <Override PartName="/xl/drawings/drawing64.xml" ContentType="application/vnd.openxmlformats-officedocument.drawingml.chartshapes+xml"/>
  <Override PartName="/xl/charts/chart96.xml" ContentType="application/vnd.openxmlformats-officedocument.drawingml.chart+xml"/>
  <Override PartName="/xl/drawings/drawing65.xml" ContentType="application/vnd.openxmlformats-officedocument.drawingml.chartshapes+xml"/>
  <Override PartName="/xl/charts/chart97.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98.xml" ContentType="application/vnd.openxmlformats-officedocument.drawingml.chart+xml"/>
  <Override PartName="/xl/charts/style40.xml" ContentType="application/vnd.ms-office.chartstyle+xml"/>
  <Override PartName="/xl/charts/colors40.xml" ContentType="application/vnd.ms-office.chartcolorstyle+xml"/>
  <Override PartName="/xl/charts/chart99.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8.xml" ContentType="application/vnd.openxmlformats-officedocument.drawing+xml"/>
  <Override PartName="/xl/charts/chart100.xml" ContentType="application/vnd.openxmlformats-officedocument.drawingml.chart+xml"/>
  <Override PartName="/xl/theme/themeOverride45.xml" ContentType="application/vnd.openxmlformats-officedocument.themeOverride+xml"/>
  <Override PartName="/xl/drawings/drawing69.xml" ContentType="application/vnd.openxmlformats-officedocument.drawing+xml"/>
  <Override PartName="/xl/drawings/drawing70.xml" ContentType="application/vnd.openxmlformats-officedocument.drawing+xml"/>
  <Override PartName="/xl/charts/chart101.xml" ContentType="application/vnd.openxmlformats-officedocument.drawingml.chart+xml"/>
  <Override PartName="/xl/charts/style42.xml" ContentType="application/vnd.ms-office.chartstyle+xml"/>
  <Override PartName="/xl/charts/colors42.xml" ContentType="application/vnd.ms-office.chartcolorstyle+xml"/>
  <Override PartName="/xl/charts/chart102.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71.xml" ContentType="application/vnd.openxmlformats-officedocument.drawing+xml"/>
  <Override PartName="/xl/drawings/drawing72.xml" ContentType="application/vnd.openxmlformats-officedocument.drawing+xml"/>
  <Override PartName="/xl/charts/chart103.xml" ContentType="application/vnd.openxmlformats-officedocument.drawingml.chart+xml"/>
  <Override PartName="/xl/charts/style44.xml" ContentType="application/vnd.ms-office.chartstyle+xml"/>
  <Override PartName="/xl/charts/colors44.xml" ContentType="application/vnd.ms-office.chartcolorstyle+xml"/>
  <Override PartName="/xl/charts/chart104.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comments1.xml" ContentType="application/vnd.openxmlformats-officedocument.spreadsheetml.comments+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saveExternalLinkValues="0" updateLinks="never" codeName="Tento_zošit"/>
  <bookViews>
    <workbookView xWindow="240" yWindow="105" windowWidth="14805" windowHeight="8010" tabRatio="915" activeTab="2"/>
  </bookViews>
  <sheets>
    <sheet name="Obsah_Content" sheetId="73" r:id="rId1"/>
    <sheet name="ESA2010_source" sheetId="110" r:id="rId2"/>
    <sheet name="Zhrnutie " sheetId="94" r:id="rId3"/>
    <sheet name="Tab 1" sheetId="11" r:id="rId4"/>
    <sheet name="Tab 2 + Graf 1" sheetId="212" r:id="rId5"/>
    <sheet name="Tab 3" sheetId="213" r:id="rId6"/>
    <sheet name="Graf 2+3" sheetId="84" r:id="rId7"/>
    <sheet name="Graf 4+5" sheetId="12" r:id="rId8"/>
    <sheet name="Graf 6" sheetId="163" r:id="rId9"/>
    <sheet name="Graf 7" sheetId="164" r:id="rId10"/>
    <sheet name="Graf 8+Tab 4" sheetId="103" r:id="rId11"/>
    <sheet name="Graf 9 + Tab 5" sheetId="104" r:id="rId12"/>
    <sheet name="Tab 6" sheetId="16" r:id="rId13"/>
    <sheet name="Graf 10 + 11 " sheetId="161" r:id="rId14"/>
    <sheet name="Tab 7 " sheetId="37" r:id="rId15"/>
    <sheet name="Graf 12" sheetId="199" r:id="rId16"/>
    <sheet name="Graf 13" sheetId="200" r:id="rId17"/>
    <sheet name="Graf 14" sheetId="201" r:id="rId18"/>
    <sheet name="Tab 8 " sheetId="28" r:id="rId19"/>
    <sheet name="Graf 15" sheetId="172" r:id="rId20"/>
    <sheet name="Tab 9" sheetId="29" r:id="rId21"/>
    <sheet name="Graf 16" sheetId="194" r:id="rId22"/>
    <sheet name="Graf 17" sheetId="195" r:id="rId23"/>
    <sheet name="Graf 18" sheetId="202" r:id="rId24"/>
    <sheet name="Tab 10" sheetId="25" r:id="rId25"/>
    <sheet name="Tab 11" sheetId="196" r:id="rId26"/>
    <sheet name="Graf 19" sheetId="188" r:id="rId27"/>
    <sheet name="Graf 20+21" sheetId="98" r:id="rId28"/>
    <sheet name="Graf 22" sheetId="204" r:id="rId29"/>
    <sheet name="Graf 23" sheetId="205" r:id="rId30"/>
    <sheet name="Graf 24" sheetId="206" r:id="rId31"/>
    <sheet name="Graf 25" sheetId="207" r:id="rId32"/>
    <sheet name="Graf 26" sheetId="208" r:id="rId33"/>
    <sheet name="Graf 27" sheetId="209" r:id="rId34"/>
    <sheet name="Graf 28" sheetId="210" r:id="rId35"/>
    <sheet name="Tab 12" sheetId="214" r:id="rId36"/>
    <sheet name="Graf 29+30" sheetId="141" r:id="rId37"/>
    <sheet name="Tab 13+Graf 31" sheetId="178" r:id="rId38"/>
    <sheet name="Graf 32" sheetId="211" r:id="rId39"/>
    <sheet name="Graf XX" sheetId="179" state="hidden" r:id="rId40"/>
    <sheet name="Graf 33 + 34" sheetId="183" r:id="rId41"/>
    <sheet name="Graf 35+36" sheetId="216" r:id="rId42"/>
    <sheet name="Graf 37+38" sheetId="215" r:id="rId43"/>
    <sheet name="Graf 39+40" sheetId="184" r:id="rId44"/>
    <sheet name="Graf 41" sheetId="217" r:id="rId45"/>
    <sheet name="Graf 42" sheetId="189" r:id="rId46"/>
    <sheet name="Graf 43" sheetId="191" r:id="rId47"/>
    <sheet name="Graf 44" sheetId="197" r:id="rId48"/>
    <sheet name="Graf xx3" sheetId="190" state="hidden" r:id="rId49"/>
    <sheet name="Graf 45" sheetId="166" r:id="rId50"/>
    <sheet name="Graf 46" sheetId="218" r:id="rId51"/>
    <sheet name="Tab 14" sheetId="219" r:id="rId52"/>
    <sheet name="Graf 47" sheetId="223" r:id="rId53"/>
    <sheet name="Graf 48" sheetId="192" r:id="rId54"/>
    <sheet name="Graf 49" sheetId="193" r:id="rId55"/>
    <sheet name="Tab 15" sheetId="221" r:id="rId56"/>
    <sheet name="Tab 16" sheetId="222" r:id="rId57"/>
    <sheet name="Tab 34" sheetId="203" r:id="rId58"/>
    <sheet name="Tab 35" sheetId="175" r:id="rId59"/>
    <sheet name="Tab 36 " sheetId="30" r:id="rId60"/>
    <sheet name="Tab 37" sheetId="143" r:id="rId61"/>
    <sheet name="Tab 38" sheetId="158" r:id="rId62"/>
    <sheet name="Tab 39+40" sheetId="185" r:id="rId63"/>
    <sheet name="Tab 41 + 42" sheetId="186" r:id="rId64"/>
    <sheet name="Tab 43" sheetId="224" r:id="rId65"/>
    <sheet name="Tab 44 " sheetId="113" r:id="rId66"/>
  </sheets>
  <externalReferences>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s>
  <definedNames>
    <definedName name="\A" localSheetId="15">#REF!</definedName>
    <definedName name="\A" localSheetId="16">#REF!</definedName>
    <definedName name="\A" localSheetId="22">#REF!</definedName>
    <definedName name="\A" localSheetId="26">#REF!</definedName>
    <definedName name="\A" localSheetId="28">#REF!</definedName>
    <definedName name="\A" localSheetId="29">#REF!</definedName>
    <definedName name="\A" localSheetId="30">#REF!</definedName>
    <definedName name="\A" localSheetId="38">#REF!</definedName>
    <definedName name="\A" localSheetId="41">#REF!</definedName>
    <definedName name="\A" localSheetId="42">#REF!</definedName>
    <definedName name="\A" localSheetId="45">#REF!</definedName>
    <definedName name="\A" localSheetId="49">#REF!</definedName>
    <definedName name="\A" localSheetId="54">#REF!</definedName>
    <definedName name="\A" localSheetId="8">#REF!</definedName>
    <definedName name="\A" localSheetId="9">#REF!</definedName>
    <definedName name="\A" localSheetId="25">#REF!</definedName>
    <definedName name="\A" localSheetId="35">#REF!</definedName>
    <definedName name="\A" localSheetId="51">#REF!</definedName>
    <definedName name="\A" localSheetId="55">#REF!</definedName>
    <definedName name="\A" localSheetId="5">#REF!</definedName>
    <definedName name="\A" localSheetId="60">#REF!</definedName>
    <definedName name="\A">#REF!</definedName>
    <definedName name="\B" localSheetId="15">#REF!</definedName>
    <definedName name="\B" localSheetId="16">#REF!</definedName>
    <definedName name="\B" localSheetId="22">#REF!</definedName>
    <definedName name="\B" localSheetId="26">#REF!</definedName>
    <definedName name="\B" localSheetId="28">#REF!</definedName>
    <definedName name="\B" localSheetId="29">#REF!</definedName>
    <definedName name="\B" localSheetId="30">#REF!</definedName>
    <definedName name="\B" localSheetId="38">#REF!</definedName>
    <definedName name="\B" localSheetId="41">#REF!</definedName>
    <definedName name="\B" localSheetId="42">#REF!</definedName>
    <definedName name="\B" localSheetId="45">#REF!</definedName>
    <definedName name="\B" localSheetId="8">#REF!</definedName>
    <definedName name="\B" localSheetId="9">#REF!</definedName>
    <definedName name="\B" localSheetId="25">#REF!</definedName>
    <definedName name="\B" localSheetId="35">#REF!</definedName>
    <definedName name="\B" localSheetId="51">#REF!</definedName>
    <definedName name="\B" localSheetId="55">#REF!</definedName>
    <definedName name="\B" localSheetId="5">#REF!</definedName>
    <definedName name="\B" localSheetId="60">#REF!</definedName>
    <definedName name="\B">#REF!</definedName>
    <definedName name="\C" localSheetId="15">#REF!</definedName>
    <definedName name="\C" localSheetId="16">#REF!</definedName>
    <definedName name="\C" localSheetId="22">#REF!</definedName>
    <definedName name="\C" localSheetId="26">#REF!</definedName>
    <definedName name="\C" localSheetId="28">#REF!</definedName>
    <definedName name="\C" localSheetId="29">#REF!</definedName>
    <definedName name="\C" localSheetId="30">#REF!</definedName>
    <definedName name="\C" localSheetId="38">#REF!</definedName>
    <definedName name="\C" localSheetId="41">#REF!</definedName>
    <definedName name="\C" localSheetId="42">#REF!</definedName>
    <definedName name="\C" localSheetId="45">#REF!</definedName>
    <definedName name="\C" localSheetId="8">#REF!</definedName>
    <definedName name="\C" localSheetId="9">#REF!</definedName>
    <definedName name="\C" localSheetId="25">#REF!</definedName>
    <definedName name="\C" localSheetId="35">#REF!</definedName>
    <definedName name="\C" localSheetId="51">#REF!</definedName>
    <definedName name="\C" localSheetId="55">#REF!</definedName>
    <definedName name="\C" localSheetId="5">#REF!</definedName>
    <definedName name="\C" localSheetId="60">#REF!</definedName>
    <definedName name="\C">#REF!</definedName>
    <definedName name="\D" localSheetId="15">#REF!</definedName>
    <definedName name="\D" localSheetId="16">#REF!</definedName>
    <definedName name="\D" localSheetId="22">#REF!</definedName>
    <definedName name="\D" localSheetId="26">#REF!</definedName>
    <definedName name="\D" localSheetId="28">#REF!</definedName>
    <definedName name="\D" localSheetId="29">#REF!</definedName>
    <definedName name="\D" localSheetId="30">#REF!</definedName>
    <definedName name="\D" localSheetId="38">#REF!</definedName>
    <definedName name="\D" localSheetId="41">#REF!</definedName>
    <definedName name="\D" localSheetId="42">#REF!</definedName>
    <definedName name="\D" localSheetId="45">#REF!</definedName>
    <definedName name="\D" localSheetId="8">#REF!</definedName>
    <definedName name="\D" localSheetId="9">#REF!</definedName>
    <definedName name="\D" localSheetId="25">#REF!</definedName>
    <definedName name="\D" localSheetId="35">#REF!</definedName>
    <definedName name="\D" localSheetId="51">#REF!</definedName>
    <definedName name="\D" localSheetId="55">#REF!</definedName>
    <definedName name="\D" localSheetId="5">#REF!</definedName>
    <definedName name="\D" localSheetId="60">#REF!</definedName>
    <definedName name="\D">#REF!</definedName>
    <definedName name="\E" localSheetId="15">#REF!</definedName>
    <definedName name="\E" localSheetId="16">#REF!</definedName>
    <definedName name="\E" localSheetId="22">#REF!</definedName>
    <definedName name="\E" localSheetId="26">#REF!</definedName>
    <definedName name="\E" localSheetId="28">#REF!</definedName>
    <definedName name="\E" localSheetId="29">#REF!</definedName>
    <definedName name="\E" localSheetId="30">#REF!</definedName>
    <definedName name="\E" localSheetId="38">#REF!</definedName>
    <definedName name="\E" localSheetId="41">#REF!</definedName>
    <definedName name="\E" localSheetId="42">#REF!</definedName>
    <definedName name="\E" localSheetId="45">#REF!</definedName>
    <definedName name="\E" localSheetId="8">#REF!</definedName>
    <definedName name="\E" localSheetId="9">#REF!</definedName>
    <definedName name="\E" localSheetId="25">#REF!</definedName>
    <definedName name="\E" localSheetId="35">#REF!</definedName>
    <definedName name="\E" localSheetId="51">#REF!</definedName>
    <definedName name="\E" localSheetId="55">#REF!</definedName>
    <definedName name="\E" localSheetId="5">#REF!</definedName>
    <definedName name="\E" localSheetId="60">#REF!</definedName>
    <definedName name="\E">#REF!</definedName>
    <definedName name="\F" localSheetId="15">#REF!</definedName>
    <definedName name="\F" localSheetId="16">#REF!</definedName>
    <definedName name="\F" localSheetId="22">#REF!</definedName>
    <definedName name="\F" localSheetId="26">#REF!</definedName>
    <definedName name="\F" localSheetId="28">#REF!</definedName>
    <definedName name="\F" localSheetId="29">#REF!</definedName>
    <definedName name="\F" localSheetId="30">#REF!</definedName>
    <definedName name="\F" localSheetId="38">#REF!</definedName>
    <definedName name="\F" localSheetId="41">#REF!</definedName>
    <definedName name="\F" localSheetId="42">#REF!</definedName>
    <definedName name="\F" localSheetId="45">#REF!</definedName>
    <definedName name="\F" localSheetId="8">#REF!</definedName>
    <definedName name="\F" localSheetId="9">#REF!</definedName>
    <definedName name="\F" localSheetId="25">#REF!</definedName>
    <definedName name="\F" localSheetId="35">#REF!</definedName>
    <definedName name="\F" localSheetId="51">#REF!</definedName>
    <definedName name="\F" localSheetId="55">#REF!</definedName>
    <definedName name="\F" localSheetId="5">#REF!</definedName>
    <definedName name="\F" localSheetId="60">#REF!</definedName>
    <definedName name="\F">#REF!</definedName>
    <definedName name="\G" localSheetId="15">#REF!</definedName>
    <definedName name="\G" localSheetId="16">#REF!</definedName>
    <definedName name="\G" localSheetId="22">#REF!</definedName>
    <definedName name="\G" localSheetId="26">#REF!</definedName>
    <definedName name="\G" localSheetId="28">#REF!</definedName>
    <definedName name="\G" localSheetId="29">#REF!</definedName>
    <definedName name="\G" localSheetId="30">#REF!</definedName>
    <definedName name="\G" localSheetId="38">#REF!</definedName>
    <definedName name="\G" localSheetId="41">#REF!</definedName>
    <definedName name="\G" localSheetId="42">#REF!</definedName>
    <definedName name="\G" localSheetId="45">#REF!</definedName>
    <definedName name="\G" localSheetId="8">#REF!</definedName>
    <definedName name="\G" localSheetId="9">#REF!</definedName>
    <definedName name="\G" localSheetId="25">#REF!</definedName>
    <definedName name="\G" localSheetId="35">#REF!</definedName>
    <definedName name="\G" localSheetId="51">#REF!</definedName>
    <definedName name="\G" localSheetId="55">#REF!</definedName>
    <definedName name="\G" localSheetId="5">#REF!</definedName>
    <definedName name="\G" localSheetId="60">#REF!</definedName>
    <definedName name="\G">#REF!</definedName>
    <definedName name="\H" localSheetId="15">#REF!</definedName>
    <definedName name="\H" localSheetId="16">#REF!</definedName>
    <definedName name="\H" localSheetId="22">#REF!</definedName>
    <definedName name="\H" localSheetId="26">#REF!</definedName>
    <definedName name="\H" localSheetId="28">#REF!</definedName>
    <definedName name="\H" localSheetId="29">#REF!</definedName>
    <definedName name="\H" localSheetId="30">#REF!</definedName>
    <definedName name="\H" localSheetId="38">#REF!</definedName>
    <definedName name="\H" localSheetId="41">#REF!</definedName>
    <definedName name="\H" localSheetId="42">#REF!</definedName>
    <definedName name="\H" localSheetId="45">#REF!</definedName>
    <definedName name="\H" localSheetId="8">#REF!</definedName>
    <definedName name="\H" localSheetId="9">#REF!</definedName>
    <definedName name="\H" localSheetId="25">#REF!</definedName>
    <definedName name="\H" localSheetId="35">#REF!</definedName>
    <definedName name="\H" localSheetId="51">#REF!</definedName>
    <definedName name="\H" localSheetId="55">#REF!</definedName>
    <definedName name="\H" localSheetId="5">#REF!</definedName>
    <definedName name="\H" localSheetId="60">#REF!</definedName>
    <definedName name="\H">#REF!</definedName>
    <definedName name="\I" localSheetId="15">#REF!</definedName>
    <definedName name="\I" localSheetId="16">#REF!</definedName>
    <definedName name="\I" localSheetId="22">#REF!</definedName>
    <definedName name="\I" localSheetId="26">#REF!</definedName>
    <definedName name="\I" localSheetId="28">#REF!</definedName>
    <definedName name="\I" localSheetId="29">#REF!</definedName>
    <definedName name="\I" localSheetId="30">#REF!</definedName>
    <definedName name="\I" localSheetId="38">#REF!</definedName>
    <definedName name="\I" localSheetId="41">#REF!</definedName>
    <definedName name="\I" localSheetId="42">#REF!</definedName>
    <definedName name="\I" localSheetId="45">#REF!</definedName>
    <definedName name="\I" localSheetId="8">#REF!</definedName>
    <definedName name="\I" localSheetId="9">#REF!</definedName>
    <definedName name="\I" localSheetId="25">#REF!</definedName>
    <definedName name="\I" localSheetId="35">#REF!</definedName>
    <definedName name="\I" localSheetId="51">#REF!</definedName>
    <definedName name="\I" localSheetId="55">#REF!</definedName>
    <definedName name="\I" localSheetId="5">#REF!</definedName>
    <definedName name="\I" localSheetId="60">#REF!</definedName>
    <definedName name="\I">#REF!</definedName>
    <definedName name="\J" localSheetId="15">#REF!</definedName>
    <definedName name="\J" localSheetId="16">#REF!</definedName>
    <definedName name="\J" localSheetId="22">#REF!</definedName>
    <definedName name="\J" localSheetId="26">#REF!</definedName>
    <definedName name="\J" localSheetId="28">#REF!</definedName>
    <definedName name="\J" localSheetId="29">#REF!</definedName>
    <definedName name="\J" localSheetId="30">#REF!</definedName>
    <definedName name="\J" localSheetId="38">#REF!</definedName>
    <definedName name="\J" localSheetId="41">#REF!</definedName>
    <definedName name="\J" localSheetId="42">#REF!</definedName>
    <definedName name="\J" localSheetId="45">#REF!</definedName>
    <definedName name="\J" localSheetId="8">#REF!</definedName>
    <definedName name="\J" localSheetId="9">#REF!</definedName>
    <definedName name="\J" localSheetId="25">#REF!</definedName>
    <definedName name="\J" localSheetId="35">#REF!</definedName>
    <definedName name="\J" localSheetId="51">#REF!</definedName>
    <definedName name="\J" localSheetId="55">#REF!</definedName>
    <definedName name="\J" localSheetId="5">#REF!</definedName>
    <definedName name="\J" localSheetId="60">#REF!</definedName>
    <definedName name="\J">#REF!</definedName>
    <definedName name="\K" localSheetId="15">#REF!</definedName>
    <definedName name="\K" localSheetId="16">#REF!</definedName>
    <definedName name="\K" localSheetId="22">#REF!</definedName>
    <definedName name="\K" localSheetId="26">#REF!</definedName>
    <definedName name="\K" localSheetId="28">#REF!</definedName>
    <definedName name="\K" localSheetId="29">#REF!</definedName>
    <definedName name="\K" localSheetId="30">#REF!</definedName>
    <definedName name="\K" localSheetId="38">#REF!</definedName>
    <definedName name="\K" localSheetId="41">#REF!</definedName>
    <definedName name="\K" localSheetId="42">#REF!</definedName>
    <definedName name="\K" localSheetId="45">#REF!</definedName>
    <definedName name="\K" localSheetId="8">#REF!</definedName>
    <definedName name="\K" localSheetId="9">#REF!</definedName>
    <definedName name="\K" localSheetId="25">#REF!</definedName>
    <definedName name="\K" localSheetId="35">#REF!</definedName>
    <definedName name="\K" localSheetId="51">#REF!</definedName>
    <definedName name="\K" localSheetId="55">#REF!</definedName>
    <definedName name="\K" localSheetId="5">#REF!</definedName>
    <definedName name="\K" localSheetId="60">#REF!</definedName>
    <definedName name="\K">#REF!</definedName>
    <definedName name="\L" localSheetId="15">#REF!</definedName>
    <definedName name="\L" localSheetId="16">#REF!</definedName>
    <definedName name="\L" localSheetId="22">#REF!</definedName>
    <definedName name="\L" localSheetId="26">#REF!</definedName>
    <definedName name="\L" localSheetId="28">#REF!</definedName>
    <definedName name="\L" localSheetId="29">#REF!</definedName>
    <definedName name="\L" localSheetId="30">#REF!</definedName>
    <definedName name="\L" localSheetId="38">#REF!</definedName>
    <definedName name="\L" localSheetId="41">#REF!</definedName>
    <definedName name="\L" localSheetId="42">#REF!</definedName>
    <definedName name="\L" localSheetId="45">#REF!</definedName>
    <definedName name="\L" localSheetId="8">#REF!</definedName>
    <definedName name="\L" localSheetId="9">#REF!</definedName>
    <definedName name="\L" localSheetId="25">#REF!</definedName>
    <definedName name="\L" localSheetId="35">#REF!</definedName>
    <definedName name="\L" localSheetId="51">#REF!</definedName>
    <definedName name="\L" localSheetId="55">#REF!</definedName>
    <definedName name="\L" localSheetId="5">#REF!</definedName>
    <definedName name="\L" localSheetId="60">#REF!</definedName>
    <definedName name="\L">#REF!</definedName>
    <definedName name="\M" localSheetId="15">#REF!</definedName>
    <definedName name="\M" localSheetId="16">#REF!</definedName>
    <definedName name="\M" localSheetId="22">#REF!</definedName>
    <definedName name="\M" localSheetId="26">#REF!</definedName>
    <definedName name="\M" localSheetId="28">#REF!</definedName>
    <definedName name="\M" localSheetId="29">#REF!</definedName>
    <definedName name="\M" localSheetId="30">#REF!</definedName>
    <definedName name="\M" localSheetId="38">#REF!</definedName>
    <definedName name="\M" localSheetId="41">#REF!</definedName>
    <definedName name="\M" localSheetId="42">#REF!</definedName>
    <definedName name="\M" localSheetId="45">#REF!</definedName>
    <definedName name="\M" localSheetId="8">#REF!</definedName>
    <definedName name="\M" localSheetId="9">#REF!</definedName>
    <definedName name="\M" localSheetId="25">#REF!</definedName>
    <definedName name="\M" localSheetId="35">#REF!</definedName>
    <definedName name="\M" localSheetId="51">#REF!</definedName>
    <definedName name="\M" localSheetId="55">#REF!</definedName>
    <definedName name="\M" localSheetId="5">#REF!</definedName>
    <definedName name="\M" localSheetId="60">#REF!</definedName>
    <definedName name="\M">#REF!</definedName>
    <definedName name="\N" localSheetId="15">#REF!</definedName>
    <definedName name="\N" localSheetId="16">#REF!</definedName>
    <definedName name="\N" localSheetId="22">#REF!</definedName>
    <definedName name="\N" localSheetId="26">#REF!</definedName>
    <definedName name="\N" localSheetId="28">#REF!</definedName>
    <definedName name="\N" localSheetId="29">#REF!</definedName>
    <definedName name="\N" localSheetId="30">#REF!</definedName>
    <definedName name="\N" localSheetId="38">#REF!</definedName>
    <definedName name="\N" localSheetId="41">#REF!</definedName>
    <definedName name="\N" localSheetId="42">#REF!</definedName>
    <definedName name="\N" localSheetId="45">#REF!</definedName>
    <definedName name="\N" localSheetId="8">#REF!</definedName>
    <definedName name="\N" localSheetId="9">#REF!</definedName>
    <definedName name="\N" localSheetId="25">#REF!</definedName>
    <definedName name="\N" localSheetId="35">#REF!</definedName>
    <definedName name="\N" localSheetId="51">#REF!</definedName>
    <definedName name="\N" localSheetId="55">#REF!</definedName>
    <definedName name="\N" localSheetId="5">#REF!</definedName>
    <definedName name="\N" localSheetId="60">#REF!</definedName>
    <definedName name="\N">#REF!</definedName>
    <definedName name="\O" localSheetId="15">#REF!</definedName>
    <definedName name="\O" localSheetId="16">#REF!</definedName>
    <definedName name="\O" localSheetId="22">#REF!</definedName>
    <definedName name="\O" localSheetId="26">#REF!</definedName>
    <definedName name="\O" localSheetId="28">#REF!</definedName>
    <definedName name="\O" localSheetId="29">#REF!</definedName>
    <definedName name="\O" localSheetId="30">#REF!</definedName>
    <definedName name="\O" localSheetId="38">#REF!</definedName>
    <definedName name="\O" localSheetId="41">#REF!</definedName>
    <definedName name="\O" localSheetId="42">#REF!</definedName>
    <definedName name="\O" localSheetId="45">#REF!</definedName>
    <definedName name="\O" localSheetId="8">#REF!</definedName>
    <definedName name="\O" localSheetId="9">#REF!</definedName>
    <definedName name="\O" localSheetId="25">#REF!</definedName>
    <definedName name="\O" localSheetId="35">#REF!</definedName>
    <definedName name="\O" localSheetId="51">#REF!</definedName>
    <definedName name="\O" localSheetId="55">#REF!</definedName>
    <definedName name="\O" localSheetId="5">#REF!</definedName>
    <definedName name="\O" localSheetId="60">#REF!</definedName>
    <definedName name="\O">#REF!</definedName>
    <definedName name="\P" localSheetId="15">#REF!</definedName>
    <definedName name="\P" localSheetId="16">#REF!</definedName>
    <definedName name="\P" localSheetId="22">#REF!</definedName>
    <definedName name="\P" localSheetId="26">#REF!</definedName>
    <definedName name="\P" localSheetId="28">#REF!</definedName>
    <definedName name="\P" localSheetId="29">#REF!</definedName>
    <definedName name="\P" localSheetId="30">#REF!</definedName>
    <definedName name="\P" localSheetId="38">#REF!</definedName>
    <definedName name="\P" localSheetId="41">#REF!</definedName>
    <definedName name="\P" localSheetId="42">#REF!</definedName>
    <definedName name="\P" localSheetId="45">#REF!</definedName>
    <definedName name="\P" localSheetId="8">#REF!</definedName>
    <definedName name="\P" localSheetId="9">#REF!</definedName>
    <definedName name="\P" localSheetId="25">#REF!</definedName>
    <definedName name="\P" localSheetId="35">#REF!</definedName>
    <definedName name="\P" localSheetId="51">#REF!</definedName>
    <definedName name="\P" localSheetId="55">#REF!</definedName>
    <definedName name="\P" localSheetId="5">#REF!</definedName>
    <definedName name="\P" localSheetId="60">#REF!</definedName>
    <definedName name="\P">#REF!</definedName>
    <definedName name="\Q" localSheetId="15">#REF!</definedName>
    <definedName name="\Q" localSheetId="16">#REF!</definedName>
    <definedName name="\Q" localSheetId="22">#REF!</definedName>
    <definedName name="\Q" localSheetId="26">#REF!</definedName>
    <definedName name="\Q" localSheetId="28">#REF!</definedName>
    <definedName name="\Q" localSheetId="29">#REF!</definedName>
    <definedName name="\Q" localSheetId="30">#REF!</definedName>
    <definedName name="\Q" localSheetId="38">#REF!</definedName>
    <definedName name="\Q" localSheetId="41">#REF!</definedName>
    <definedName name="\Q" localSheetId="42">#REF!</definedName>
    <definedName name="\Q" localSheetId="45">#REF!</definedName>
    <definedName name="\Q" localSheetId="8">#REF!</definedName>
    <definedName name="\Q" localSheetId="9">#REF!</definedName>
    <definedName name="\Q" localSheetId="25">#REF!</definedName>
    <definedName name="\Q" localSheetId="35">#REF!</definedName>
    <definedName name="\Q" localSheetId="51">#REF!</definedName>
    <definedName name="\Q" localSheetId="55">#REF!</definedName>
    <definedName name="\Q" localSheetId="5">#REF!</definedName>
    <definedName name="\Q" localSheetId="60">#REF!</definedName>
    <definedName name="\Q">#REF!</definedName>
    <definedName name="\R" localSheetId="15">#REF!</definedName>
    <definedName name="\R" localSheetId="16">#REF!</definedName>
    <definedName name="\R" localSheetId="22">#REF!</definedName>
    <definedName name="\R" localSheetId="26">#REF!</definedName>
    <definedName name="\R" localSheetId="28">#REF!</definedName>
    <definedName name="\R" localSheetId="29">#REF!</definedName>
    <definedName name="\R" localSheetId="30">#REF!</definedName>
    <definedName name="\R" localSheetId="38">#REF!</definedName>
    <definedName name="\R" localSheetId="41">#REF!</definedName>
    <definedName name="\R" localSheetId="42">#REF!</definedName>
    <definedName name="\R" localSheetId="45">#REF!</definedName>
    <definedName name="\R" localSheetId="8">#REF!</definedName>
    <definedName name="\R" localSheetId="9">#REF!</definedName>
    <definedName name="\R" localSheetId="25">#REF!</definedName>
    <definedName name="\R" localSheetId="35">#REF!</definedName>
    <definedName name="\R" localSheetId="51">#REF!</definedName>
    <definedName name="\R" localSheetId="55">#REF!</definedName>
    <definedName name="\R" localSheetId="5">#REF!</definedName>
    <definedName name="\R" localSheetId="60">#REF!</definedName>
    <definedName name="\R">#REF!</definedName>
    <definedName name="\S" localSheetId="15">#REF!</definedName>
    <definedName name="\S" localSheetId="16">#REF!</definedName>
    <definedName name="\S" localSheetId="22">#REF!</definedName>
    <definedName name="\S" localSheetId="26">#REF!</definedName>
    <definedName name="\S" localSheetId="28">#REF!</definedName>
    <definedName name="\S" localSheetId="29">#REF!</definedName>
    <definedName name="\S" localSheetId="30">#REF!</definedName>
    <definedName name="\S" localSheetId="38">#REF!</definedName>
    <definedName name="\S" localSheetId="41">#REF!</definedName>
    <definedName name="\S" localSheetId="42">#REF!</definedName>
    <definedName name="\S" localSheetId="45">#REF!</definedName>
    <definedName name="\S" localSheetId="8">#REF!</definedName>
    <definedName name="\S" localSheetId="9">#REF!</definedName>
    <definedName name="\S" localSheetId="25">#REF!</definedName>
    <definedName name="\S" localSheetId="35">#REF!</definedName>
    <definedName name="\S" localSheetId="51">#REF!</definedName>
    <definedName name="\S" localSheetId="55">#REF!</definedName>
    <definedName name="\S" localSheetId="5">#REF!</definedName>
    <definedName name="\S" localSheetId="60">#REF!</definedName>
    <definedName name="\S">#REF!</definedName>
    <definedName name="\T" localSheetId="15">#REF!</definedName>
    <definedName name="\T" localSheetId="16">#REF!</definedName>
    <definedName name="\T" localSheetId="22">#REF!</definedName>
    <definedName name="\T" localSheetId="26">#REF!</definedName>
    <definedName name="\T" localSheetId="28">#REF!</definedName>
    <definedName name="\T" localSheetId="29">#REF!</definedName>
    <definedName name="\T" localSheetId="30">#REF!</definedName>
    <definedName name="\T" localSheetId="38">#REF!</definedName>
    <definedName name="\T" localSheetId="41">#REF!</definedName>
    <definedName name="\T" localSheetId="42">#REF!</definedName>
    <definedName name="\T" localSheetId="45">#REF!</definedName>
    <definedName name="\T" localSheetId="8">#REF!</definedName>
    <definedName name="\T" localSheetId="9">#REF!</definedName>
    <definedName name="\T" localSheetId="25">#REF!</definedName>
    <definedName name="\T" localSheetId="35">#REF!</definedName>
    <definedName name="\T" localSheetId="51">#REF!</definedName>
    <definedName name="\T" localSheetId="55">#REF!</definedName>
    <definedName name="\T" localSheetId="5">#REF!</definedName>
    <definedName name="\T" localSheetId="60">#REF!</definedName>
    <definedName name="\T">#REF!</definedName>
    <definedName name="\U" localSheetId="15">#REF!</definedName>
    <definedName name="\U" localSheetId="16">#REF!</definedName>
    <definedName name="\U" localSheetId="22">#REF!</definedName>
    <definedName name="\U" localSheetId="26">#REF!</definedName>
    <definedName name="\U" localSheetId="28">#REF!</definedName>
    <definedName name="\U" localSheetId="29">#REF!</definedName>
    <definedName name="\U" localSheetId="30">#REF!</definedName>
    <definedName name="\U" localSheetId="38">#REF!</definedName>
    <definedName name="\U" localSheetId="41">#REF!</definedName>
    <definedName name="\U" localSheetId="42">#REF!</definedName>
    <definedName name="\U" localSheetId="45">#REF!</definedName>
    <definedName name="\U" localSheetId="8">#REF!</definedName>
    <definedName name="\U" localSheetId="9">#REF!</definedName>
    <definedName name="\U" localSheetId="25">#REF!</definedName>
    <definedName name="\U" localSheetId="35">#REF!</definedName>
    <definedName name="\U" localSheetId="51">#REF!</definedName>
    <definedName name="\U" localSheetId="55">#REF!</definedName>
    <definedName name="\U" localSheetId="5">#REF!</definedName>
    <definedName name="\U" localSheetId="60">#REF!</definedName>
    <definedName name="\U">#REF!</definedName>
    <definedName name="\V" localSheetId="15">#REF!</definedName>
    <definedName name="\V" localSheetId="16">#REF!</definedName>
    <definedName name="\V" localSheetId="22">#REF!</definedName>
    <definedName name="\V" localSheetId="26">#REF!</definedName>
    <definedName name="\V" localSheetId="28">#REF!</definedName>
    <definedName name="\V" localSheetId="29">#REF!</definedName>
    <definedName name="\V" localSheetId="30">#REF!</definedName>
    <definedName name="\V" localSheetId="38">#REF!</definedName>
    <definedName name="\V" localSheetId="41">#REF!</definedName>
    <definedName name="\V" localSheetId="42">#REF!</definedName>
    <definedName name="\V" localSheetId="45">#REF!</definedName>
    <definedName name="\V" localSheetId="8">#REF!</definedName>
    <definedName name="\V" localSheetId="9">#REF!</definedName>
    <definedName name="\V" localSheetId="25">#REF!</definedName>
    <definedName name="\V" localSheetId="35">#REF!</definedName>
    <definedName name="\V" localSheetId="51">#REF!</definedName>
    <definedName name="\V" localSheetId="55">#REF!</definedName>
    <definedName name="\V" localSheetId="5">#REF!</definedName>
    <definedName name="\V" localSheetId="60">#REF!</definedName>
    <definedName name="\V">#REF!</definedName>
    <definedName name="\W" localSheetId="15">#REF!</definedName>
    <definedName name="\W" localSheetId="16">#REF!</definedName>
    <definedName name="\W" localSheetId="22">#REF!</definedName>
    <definedName name="\W" localSheetId="26">#REF!</definedName>
    <definedName name="\W" localSheetId="28">#REF!</definedName>
    <definedName name="\W" localSheetId="29">#REF!</definedName>
    <definedName name="\W" localSheetId="30">#REF!</definedName>
    <definedName name="\W" localSheetId="38">#REF!</definedName>
    <definedName name="\W" localSheetId="41">#REF!</definedName>
    <definedName name="\W" localSheetId="42">#REF!</definedName>
    <definedName name="\W" localSheetId="45">#REF!</definedName>
    <definedName name="\W" localSheetId="8">#REF!</definedName>
    <definedName name="\W" localSheetId="9">#REF!</definedName>
    <definedName name="\W" localSheetId="25">#REF!</definedName>
    <definedName name="\W" localSheetId="35">#REF!</definedName>
    <definedName name="\W" localSheetId="51">#REF!</definedName>
    <definedName name="\W" localSheetId="55">#REF!</definedName>
    <definedName name="\W" localSheetId="5">#REF!</definedName>
    <definedName name="\W" localSheetId="60">#REF!</definedName>
    <definedName name="\W">#REF!</definedName>
    <definedName name="\X" localSheetId="15">#REF!</definedName>
    <definedName name="\X" localSheetId="16">#REF!</definedName>
    <definedName name="\X" localSheetId="22">#REF!</definedName>
    <definedName name="\X" localSheetId="26">#REF!</definedName>
    <definedName name="\X" localSheetId="28">#REF!</definedName>
    <definedName name="\X" localSheetId="29">#REF!</definedName>
    <definedName name="\X" localSheetId="30">#REF!</definedName>
    <definedName name="\X" localSheetId="38">#REF!</definedName>
    <definedName name="\X" localSheetId="41">#REF!</definedName>
    <definedName name="\X" localSheetId="42">#REF!</definedName>
    <definedName name="\X" localSheetId="45">#REF!</definedName>
    <definedName name="\X" localSheetId="8">#REF!</definedName>
    <definedName name="\X" localSheetId="9">#REF!</definedName>
    <definedName name="\X" localSheetId="25">#REF!</definedName>
    <definedName name="\X" localSheetId="35">#REF!</definedName>
    <definedName name="\X" localSheetId="51">#REF!</definedName>
    <definedName name="\X" localSheetId="55">#REF!</definedName>
    <definedName name="\X" localSheetId="5">#REF!</definedName>
    <definedName name="\X" localSheetId="60">#REF!</definedName>
    <definedName name="\X">#REF!</definedName>
    <definedName name="\Y" localSheetId="15">#REF!</definedName>
    <definedName name="\Y" localSheetId="16">#REF!</definedName>
    <definedName name="\Y" localSheetId="22">#REF!</definedName>
    <definedName name="\Y" localSheetId="26">#REF!</definedName>
    <definedName name="\Y" localSheetId="28">#REF!</definedName>
    <definedName name="\Y" localSheetId="29">#REF!</definedName>
    <definedName name="\Y" localSheetId="30">#REF!</definedName>
    <definedName name="\Y" localSheetId="38">#REF!</definedName>
    <definedName name="\Y" localSheetId="41">#REF!</definedName>
    <definedName name="\Y" localSheetId="42">#REF!</definedName>
    <definedName name="\Y" localSheetId="45">#REF!</definedName>
    <definedName name="\Y" localSheetId="8">#REF!</definedName>
    <definedName name="\Y" localSheetId="9">#REF!</definedName>
    <definedName name="\Y" localSheetId="25">#REF!</definedName>
    <definedName name="\Y" localSheetId="35">#REF!</definedName>
    <definedName name="\Y" localSheetId="51">#REF!</definedName>
    <definedName name="\Y" localSheetId="55">#REF!</definedName>
    <definedName name="\Y" localSheetId="5">#REF!</definedName>
    <definedName name="\Y" localSheetId="60">#REF!</definedName>
    <definedName name="\Y">#REF!</definedName>
    <definedName name="\Z" localSheetId="15">#REF!</definedName>
    <definedName name="\Z" localSheetId="16">#REF!</definedName>
    <definedName name="\Z" localSheetId="22">#REF!</definedName>
    <definedName name="\Z" localSheetId="26">#REF!</definedName>
    <definedName name="\Z" localSheetId="28">#REF!</definedName>
    <definedName name="\Z" localSheetId="29">#REF!</definedName>
    <definedName name="\Z" localSheetId="30">#REF!</definedName>
    <definedName name="\Z" localSheetId="38">#REF!</definedName>
    <definedName name="\Z" localSheetId="41">#REF!</definedName>
    <definedName name="\Z" localSheetId="42">#REF!</definedName>
    <definedName name="\Z" localSheetId="45">#REF!</definedName>
    <definedName name="\Z" localSheetId="8">#REF!</definedName>
    <definedName name="\Z" localSheetId="9">#REF!</definedName>
    <definedName name="\Z" localSheetId="25">#REF!</definedName>
    <definedName name="\Z" localSheetId="35">#REF!</definedName>
    <definedName name="\Z" localSheetId="51">#REF!</definedName>
    <definedName name="\Z" localSheetId="55">#REF!</definedName>
    <definedName name="\Z" localSheetId="5">#REF!</definedName>
    <definedName name="\Z" localSheetId="60">#REF!</definedName>
    <definedName name="\Z">#REF!</definedName>
    <definedName name="_____BOP2" localSheetId="15">[1]BoP!#REF!</definedName>
    <definedName name="_____BOP2" localSheetId="16">[1]BoP!#REF!</definedName>
    <definedName name="_____BOP2" localSheetId="22">[1]BoP!#REF!</definedName>
    <definedName name="_____BOP2" localSheetId="26">[1]BoP!#REF!</definedName>
    <definedName name="_____BOP2" localSheetId="28">[1]BoP!#REF!</definedName>
    <definedName name="_____BOP2" localSheetId="29">[1]BoP!#REF!</definedName>
    <definedName name="_____BOP2" localSheetId="30">[1]BoP!#REF!</definedName>
    <definedName name="_____BOP2" localSheetId="38">[1]BoP!#REF!</definedName>
    <definedName name="_____BOP2" localSheetId="41">[1]BoP!#REF!</definedName>
    <definedName name="_____BOP2" localSheetId="42">[1]BoP!#REF!</definedName>
    <definedName name="_____BOP2" localSheetId="45">[1]BoP!#REF!</definedName>
    <definedName name="_____BOP2" localSheetId="25">[1]BoP!#REF!</definedName>
    <definedName name="_____BOP2" localSheetId="35">[1]BoP!#REF!</definedName>
    <definedName name="_____BOP2" localSheetId="51">[1]BoP!#REF!</definedName>
    <definedName name="_____BOP2" localSheetId="55">[1]BoP!#REF!</definedName>
    <definedName name="_____BOP2" localSheetId="5">[1]BoP!#REF!</definedName>
    <definedName name="_____BOP2" localSheetId="60">[1]BoP!#REF!</definedName>
    <definedName name="_____BOP2">[1]BoP!#REF!</definedName>
    <definedName name="_____dat1" localSheetId="15">'[2]work Q real'!#REF!</definedName>
    <definedName name="_____dat1" localSheetId="16">'[2]work Q real'!#REF!</definedName>
    <definedName name="_____dat1" localSheetId="22">'[2]work Q real'!#REF!</definedName>
    <definedName name="_____dat1" localSheetId="26">'[2]work Q real'!#REF!</definedName>
    <definedName name="_____dat1" localSheetId="28">'[2]work Q real'!#REF!</definedName>
    <definedName name="_____dat1" localSheetId="29">'[2]work Q real'!#REF!</definedName>
    <definedName name="_____dat1" localSheetId="30">'[2]work Q real'!#REF!</definedName>
    <definedName name="_____dat1" localSheetId="38">'[2]work Q real'!#REF!</definedName>
    <definedName name="_____dat1" localSheetId="41">'[2]work Q real'!#REF!</definedName>
    <definedName name="_____dat1" localSheetId="42">'[2]work Q real'!#REF!</definedName>
    <definedName name="_____dat1" localSheetId="45">'[2]work Q real'!#REF!</definedName>
    <definedName name="_____dat1" localSheetId="25">'[2]work Q real'!#REF!</definedName>
    <definedName name="_____dat1" localSheetId="35">'[2]work Q real'!#REF!</definedName>
    <definedName name="_____dat1" localSheetId="51">'[2]work Q real'!#REF!</definedName>
    <definedName name="_____dat1" localSheetId="55">'[2]work Q real'!#REF!</definedName>
    <definedName name="_____dat1" localSheetId="5">'[2]work Q real'!#REF!</definedName>
    <definedName name="_____dat1" localSheetId="60">'[2]work Q real'!#REF!</definedName>
    <definedName name="_____dat1">'[2]work Q real'!#REF!</definedName>
    <definedName name="_____EXP5" localSheetId="15">#REF!</definedName>
    <definedName name="_____EXP5" localSheetId="16">#REF!</definedName>
    <definedName name="_____EXP5" localSheetId="19">#REF!</definedName>
    <definedName name="_____EXP5" localSheetId="22">#REF!</definedName>
    <definedName name="_____EXP5" localSheetId="26">#REF!</definedName>
    <definedName name="_____EXP5" localSheetId="28">#REF!</definedName>
    <definedName name="_____EXP5" localSheetId="29">#REF!</definedName>
    <definedName name="_____EXP5" localSheetId="30">#REF!</definedName>
    <definedName name="_____EXP5" localSheetId="38">#REF!</definedName>
    <definedName name="_____EXP5" localSheetId="41">#REF!</definedName>
    <definedName name="_____EXP5" localSheetId="42">#REF!</definedName>
    <definedName name="_____EXP5" localSheetId="45">#REF!</definedName>
    <definedName name="_____EXP5" localSheetId="49">#REF!</definedName>
    <definedName name="_____EXP5" localSheetId="54">#REF!</definedName>
    <definedName name="_____EXP5" localSheetId="8">#REF!</definedName>
    <definedName name="_____EXP5" localSheetId="9">#REF!</definedName>
    <definedName name="_____EXP5" localSheetId="25">#REF!</definedName>
    <definedName name="_____EXP5" localSheetId="35">#REF!</definedName>
    <definedName name="_____EXP5" localSheetId="51">#REF!</definedName>
    <definedName name="_____EXP5" localSheetId="55">#REF!</definedName>
    <definedName name="_____EXP5" localSheetId="5">#REF!</definedName>
    <definedName name="_____EXP5" localSheetId="60">#REF!</definedName>
    <definedName name="_____EXP5">#REF!</definedName>
    <definedName name="_____EXP6" localSheetId="15">#REF!</definedName>
    <definedName name="_____EXP6" localSheetId="16">#REF!</definedName>
    <definedName name="_____EXP6" localSheetId="22">#REF!</definedName>
    <definedName name="_____EXP6" localSheetId="26">#REF!</definedName>
    <definedName name="_____EXP6" localSheetId="28">#REF!</definedName>
    <definedName name="_____EXP6" localSheetId="29">#REF!</definedName>
    <definedName name="_____EXP6" localSheetId="30">#REF!</definedName>
    <definedName name="_____EXP6" localSheetId="38">#REF!</definedName>
    <definedName name="_____EXP6" localSheetId="41">#REF!</definedName>
    <definedName name="_____EXP6" localSheetId="42">#REF!</definedName>
    <definedName name="_____EXP6" localSheetId="45">#REF!</definedName>
    <definedName name="_____EXP6" localSheetId="49">#REF!</definedName>
    <definedName name="_____EXP6" localSheetId="8">#REF!</definedName>
    <definedName name="_____EXP6" localSheetId="9">#REF!</definedName>
    <definedName name="_____EXP6" localSheetId="25">#REF!</definedName>
    <definedName name="_____EXP6" localSheetId="35">#REF!</definedName>
    <definedName name="_____EXP6" localSheetId="51">#REF!</definedName>
    <definedName name="_____EXP6" localSheetId="55">#REF!</definedName>
    <definedName name="_____EXP6" localSheetId="5">#REF!</definedName>
    <definedName name="_____EXP6" localSheetId="60">#REF!</definedName>
    <definedName name="_____EXP6">#REF!</definedName>
    <definedName name="_____EXP7" localSheetId="15">#REF!</definedName>
    <definedName name="_____EXP7" localSheetId="16">#REF!</definedName>
    <definedName name="_____EXP7" localSheetId="22">#REF!</definedName>
    <definedName name="_____EXP7" localSheetId="26">#REF!</definedName>
    <definedName name="_____EXP7" localSheetId="28">#REF!</definedName>
    <definedName name="_____EXP7" localSheetId="29">#REF!</definedName>
    <definedName name="_____EXP7" localSheetId="30">#REF!</definedName>
    <definedName name="_____EXP7" localSheetId="38">#REF!</definedName>
    <definedName name="_____EXP7" localSheetId="41">#REF!</definedName>
    <definedName name="_____EXP7" localSheetId="42">#REF!</definedName>
    <definedName name="_____EXP7" localSheetId="45">#REF!</definedName>
    <definedName name="_____EXP7" localSheetId="49">#REF!</definedName>
    <definedName name="_____EXP7" localSheetId="8">#REF!</definedName>
    <definedName name="_____EXP7" localSheetId="9">#REF!</definedName>
    <definedName name="_____EXP7" localSheetId="25">#REF!</definedName>
    <definedName name="_____EXP7" localSheetId="35">#REF!</definedName>
    <definedName name="_____EXP7" localSheetId="51">#REF!</definedName>
    <definedName name="_____EXP7" localSheetId="55">#REF!</definedName>
    <definedName name="_____EXP7" localSheetId="5">#REF!</definedName>
    <definedName name="_____EXP7" localSheetId="60">#REF!</definedName>
    <definedName name="_____EXP7">#REF!</definedName>
    <definedName name="_____EXP9" localSheetId="15">#REF!</definedName>
    <definedName name="_____EXP9" localSheetId="16">#REF!</definedName>
    <definedName name="_____EXP9" localSheetId="22">#REF!</definedName>
    <definedName name="_____EXP9" localSheetId="26">#REF!</definedName>
    <definedName name="_____EXP9" localSheetId="28">#REF!</definedName>
    <definedName name="_____EXP9" localSheetId="29">#REF!</definedName>
    <definedName name="_____EXP9" localSheetId="30">#REF!</definedName>
    <definedName name="_____EXP9" localSheetId="38">#REF!</definedName>
    <definedName name="_____EXP9" localSheetId="41">#REF!</definedName>
    <definedName name="_____EXP9" localSheetId="42">#REF!</definedName>
    <definedName name="_____EXP9" localSheetId="45">#REF!</definedName>
    <definedName name="_____EXP9" localSheetId="8">#REF!</definedName>
    <definedName name="_____EXP9" localSheetId="9">#REF!</definedName>
    <definedName name="_____EXP9" localSheetId="25">#REF!</definedName>
    <definedName name="_____EXP9" localSheetId="35">#REF!</definedName>
    <definedName name="_____EXP9" localSheetId="51">#REF!</definedName>
    <definedName name="_____EXP9" localSheetId="55">#REF!</definedName>
    <definedName name="_____EXP9" localSheetId="5">#REF!</definedName>
    <definedName name="_____EXP9" localSheetId="60">#REF!</definedName>
    <definedName name="_____EXP9">#REF!</definedName>
    <definedName name="_____IMP2" localSheetId="15">#REF!</definedName>
    <definedName name="_____IMP2" localSheetId="16">#REF!</definedName>
    <definedName name="_____IMP2" localSheetId="22">#REF!</definedName>
    <definedName name="_____IMP2" localSheetId="26">#REF!</definedName>
    <definedName name="_____IMP2" localSheetId="28">#REF!</definedName>
    <definedName name="_____IMP2" localSheetId="29">#REF!</definedName>
    <definedName name="_____IMP2" localSheetId="30">#REF!</definedName>
    <definedName name="_____IMP2" localSheetId="38">#REF!</definedName>
    <definedName name="_____IMP2" localSheetId="41">#REF!</definedName>
    <definedName name="_____IMP2" localSheetId="42">#REF!</definedName>
    <definedName name="_____IMP2" localSheetId="45">#REF!</definedName>
    <definedName name="_____IMP2" localSheetId="8">#REF!</definedName>
    <definedName name="_____IMP2" localSheetId="9">#REF!</definedName>
    <definedName name="_____IMP2" localSheetId="25">#REF!</definedName>
    <definedName name="_____IMP2" localSheetId="35">#REF!</definedName>
    <definedName name="_____IMP2" localSheetId="51">#REF!</definedName>
    <definedName name="_____IMP2" localSheetId="55">#REF!</definedName>
    <definedName name="_____IMP2" localSheetId="5">#REF!</definedName>
    <definedName name="_____IMP2" localSheetId="60">#REF!</definedName>
    <definedName name="_____IMP2">#REF!</definedName>
    <definedName name="_____IMP4" localSheetId="15">#REF!</definedName>
    <definedName name="_____IMP4" localSheetId="16">#REF!</definedName>
    <definedName name="_____IMP4" localSheetId="22">#REF!</definedName>
    <definedName name="_____IMP4" localSheetId="26">#REF!</definedName>
    <definedName name="_____IMP4" localSheetId="28">#REF!</definedName>
    <definedName name="_____IMP4" localSheetId="29">#REF!</definedName>
    <definedName name="_____IMP4" localSheetId="30">#REF!</definedName>
    <definedName name="_____IMP4" localSheetId="38">#REF!</definedName>
    <definedName name="_____IMP4" localSheetId="41">#REF!</definedName>
    <definedName name="_____IMP4" localSheetId="42">#REF!</definedName>
    <definedName name="_____IMP4" localSheetId="45">#REF!</definedName>
    <definedName name="_____IMP4" localSheetId="8">#REF!</definedName>
    <definedName name="_____IMP4" localSheetId="9">#REF!</definedName>
    <definedName name="_____IMP4" localSheetId="25">#REF!</definedName>
    <definedName name="_____IMP4" localSheetId="35">#REF!</definedName>
    <definedName name="_____IMP4" localSheetId="51">#REF!</definedName>
    <definedName name="_____IMP4" localSheetId="55">#REF!</definedName>
    <definedName name="_____IMP4" localSheetId="5">#REF!</definedName>
    <definedName name="_____IMP4" localSheetId="60">#REF!</definedName>
    <definedName name="_____IMP4">#REF!</definedName>
    <definedName name="_____IMP6" localSheetId="15">#REF!</definedName>
    <definedName name="_____IMP6" localSheetId="16">#REF!</definedName>
    <definedName name="_____IMP6" localSheetId="22">#REF!</definedName>
    <definedName name="_____IMP6" localSheetId="26">#REF!</definedName>
    <definedName name="_____IMP6" localSheetId="28">#REF!</definedName>
    <definedName name="_____IMP6" localSheetId="29">#REF!</definedName>
    <definedName name="_____IMP6" localSheetId="30">#REF!</definedName>
    <definedName name="_____IMP6" localSheetId="38">#REF!</definedName>
    <definedName name="_____IMP6" localSheetId="41">#REF!</definedName>
    <definedName name="_____IMP6" localSheetId="42">#REF!</definedName>
    <definedName name="_____IMP6" localSheetId="45">#REF!</definedName>
    <definedName name="_____IMP6" localSheetId="8">#REF!</definedName>
    <definedName name="_____IMP6" localSheetId="9">#REF!</definedName>
    <definedName name="_____IMP6" localSheetId="25">#REF!</definedName>
    <definedName name="_____IMP6" localSheetId="35">#REF!</definedName>
    <definedName name="_____IMP6" localSheetId="51">#REF!</definedName>
    <definedName name="_____IMP6" localSheetId="55">#REF!</definedName>
    <definedName name="_____IMP6" localSheetId="5">#REF!</definedName>
    <definedName name="_____IMP6" localSheetId="60">#REF!</definedName>
    <definedName name="_____IMP6">#REF!</definedName>
    <definedName name="_____IMP7" localSheetId="15">#REF!</definedName>
    <definedName name="_____IMP7" localSheetId="16">#REF!</definedName>
    <definedName name="_____IMP7" localSheetId="22">#REF!</definedName>
    <definedName name="_____IMP7" localSheetId="26">#REF!</definedName>
    <definedName name="_____IMP7" localSheetId="28">#REF!</definedName>
    <definedName name="_____IMP7" localSheetId="29">#REF!</definedName>
    <definedName name="_____IMP7" localSheetId="30">#REF!</definedName>
    <definedName name="_____IMP7" localSheetId="38">#REF!</definedName>
    <definedName name="_____IMP7" localSheetId="41">#REF!</definedName>
    <definedName name="_____IMP7" localSheetId="42">#REF!</definedName>
    <definedName name="_____IMP7" localSheetId="45">#REF!</definedName>
    <definedName name="_____IMP7" localSheetId="8">#REF!</definedName>
    <definedName name="_____IMP7" localSheetId="9">#REF!</definedName>
    <definedName name="_____IMP7" localSheetId="25">#REF!</definedName>
    <definedName name="_____IMP7" localSheetId="35">#REF!</definedName>
    <definedName name="_____IMP7" localSheetId="51">#REF!</definedName>
    <definedName name="_____IMP7" localSheetId="55">#REF!</definedName>
    <definedName name="_____IMP7" localSheetId="5">#REF!</definedName>
    <definedName name="_____IMP7" localSheetId="60">#REF!</definedName>
    <definedName name="_____IMP7">#REF!</definedName>
    <definedName name="_____MTS2" localSheetId="15">'[3]Annual Tables'!#REF!</definedName>
    <definedName name="_____MTS2" localSheetId="16">'[3]Annual Tables'!#REF!</definedName>
    <definedName name="_____MTS2" localSheetId="22">'[3]Annual Tables'!#REF!</definedName>
    <definedName name="_____MTS2" localSheetId="26">'[3]Annual Tables'!#REF!</definedName>
    <definedName name="_____MTS2" localSheetId="28">'[3]Annual Tables'!#REF!</definedName>
    <definedName name="_____MTS2" localSheetId="29">'[3]Annual Tables'!#REF!</definedName>
    <definedName name="_____MTS2" localSheetId="30">'[3]Annual Tables'!#REF!</definedName>
    <definedName name="_____MTS2" localSheetId="38">'[3]Annual Tables'!#REF!</definedName>
    <definedName name="_____MTS2" localSheetId="41">'[3]Annual Tables'!#REF!</definedName>
    <definedName name="_____MTS2" localSheetId="42">'[3]Annual Tables'!#REF!</definedName>
    <definedName name="_____MTS2" localSheetId="45">'[3]Annual Tables'!#REF!</definedName>
    <definedName name="_____MTS2" localSheetId="25">'[3]Annual Tables'!#REF!</definedName>
    <definedName name="_____MTS2" localSheetId="35">'[3]Annual Tables'!#REF!</definedName>
    <definedName name="_____MTS2" localSheetId="51">'[3]Annual Tables'!#REF!</definedName>
    <definedName name="_____MTS2" localSheetId="55">'[3]Annual Tables'!#REF!</definedName>
    <definedName name="_____MTS2" localSheetId="5">'[3]Annual Tables'!#REF!</definedName>
    <definedName name="_____MTS2" localSheetId="60">'[3]Annual Tables'!#REF!</definedName>
    <definedName name="_____MTS2">'[3]Annual Tables'!#REF!</definedName>
    <definedName name="_____PAG2" localSheetId="15">[3]Index!#REF!</definedName>
    <definedName name="_____PAG2" localSheetId="16">[3]Index!#REF!</definedName>
    <definedName name="_____PAG2" localSheetId="22">[3]Index!#REF!</definedName>
    <definedName name="_____PAG2" localSheetId="26">[3]Index!#REF!</definedName>
    <definedName name="_____PAG2" localSheetId="28">[3]Index!#REF!</definedName>
    <definedName name="_____PAG2" localSheetId="29">[3]Index!#REF!</definedName>
    <definedName name="_____PAG2" localSheetId="30">[3]Index!#REF!</definedName>
    <definedName name="_____PAG2" localSheetId="38">[3]Index!#REF!</definedName>
    <definedName name="_____PAG2" localSheetId="41">[3]Index!#REF!</definedName>
    <definedName name="_____PAG2" localSheetId="42">[3]Index!#REF!</definedName>
    <definedName name="_____PAG2" localSheetId="45">[3]Index!#REF!</definedName>
    <definedName name="_____PAG2" localSheetId="25">[3]Index!#REF!</definedName>
    <definedName name="_____PAG2" localSheetId="35">[3]Index!#REF!</definedName>
    <definedName name="_____PAG2" localSheetId="51">[3]Index!#REF!</definedName>
    <definedName name="_____PAG2" localSheetId="55">[3]Index!#REF!</definedName>
    <definedName name="_____PAG2" localSheetId="5">[3]Index!#REF!</definedName>
    <definedName name="_____PAG2" localSheetId="60">[3]Index!#REF!</definedName>
    <definedName name="_____PAG2">[3]Index!#REF!</definedName>
    <definedName name="_____PAG3" localSheetId="15">[3]Index!#REF!</definedName>
    <definedName name="_____PAG3" localSheetId="16">[3]Index!#REF!</definedName>
    <definedName name="_____PAG3" localSheetId="22">[3]Index!#REF!</definedName>
    <definedName name="_____PAG3" localSheetId="28">[3]Index!#REF!</definedName>
    <definedName name="_____PAG3" localSheetId="29">[3]Index!#REF!</definedName>
    <definedName name="_____PAG3" localSheetId="30">[3]Index!#REF!</definedName>
    <definedName name="_____PAG3" localSheetId="38">[3]Index!#REF!</definedName>
    <definedName name="_____PAG3" localSheetId="41">[3]Index!#REF!</definedName>
    <definedName name="_____PAG3" localSheetId="42">[3]Index!#REF!</definedName>
    <definedName name="_____PAG3" localSheetId="45">[3]Index!#REF!</definedName>
    <definedName name="_____PAG3" localSheetId="25">[3]Index!#REF!</definedName>
    <definedName name="_____PAG3" localSheetId="35">[3]Index!#REF!</definedName>
    <definedName name="_____PAG3" localSheetId="51">[3]Index!#REF!</definedName>
    <definedName name="_____PAG3" localSheetId="55">[3]Index!#REF!</definedName>
    <definedName name="_____PAG3" localSheetId="5">[3]Index!#REF!</definedName>
    <definedName name="_____PAG3" localSheetId="60">[3]Index!#REF!</definedName>
    <definedName name="_____PAG3">[3]Index!#REF!</definedName>
    <definedName name="_____PAG4" localSheetId="15">[3]Index!#REF!</definedName>
    <definedName name="_____PAG4" localSheetId="16">[3]Index!#REF!</definedName>
    <definedName name="_____PAG4" localSheetId="22">[3]Index!#REF!</definedName>
    <definedName name="_____PAG4" localSheetId="28">[3]Index!#REF!</definedName>
    <definedName name="_____PAG4" localSheetId="29">[3]Index!#REF!</definedName>
    <definedName name="_____PAG4" localSheetId="30">[3]Index!#REF!</definedName>
    <definedName name="_____PAG4" localSheetId="38">[3]Index!#REF!</definedName>
    <definedName name="_____PAG4" localSheetId="41">[3]Index!#REF!</definedName>
    <definedName name="_____PAG4" localSheetId="42">[3]Index!#REF!</definedName>
    <definedName name="_____PAG4" localSheetId="45">[3]Index!#REF!</definedName>
    <definedName name="_____PAG4" localSheetId="25">[3]Index!#REF!</definedName>
    <definedName name="_____PAG4" localSheetId="35">[3]Index!#REF!</definedName>
    <definedName name="_____PAG4" localSheetId="51">[3]Index!#REF!</definedName>
    <definedName name="_____PAG4" localSheetId="55">[3]Index!#REF!</definedName>
    <definedName name="_____PAG4" localSheetId="5">[3]Index!#REF!</definedName>
    <definedName name="_____PAG4" localSheetId="60">[3]Index!#REF!</definedName>
    <definedName name="_____PAG4">[3]Index!#REF!</definedName>
    <definedName name="_____PAG5" localSheetId="15">[3]Index!#REF!</definedName>
    <definedName name="_____PAG5" localSheetId="16">[3]Index!#REF!</definedName>
    <definedName name="_____PAG5" localSheetId="22">[3]Index!#REF!</definedName>
    <definedName name="_____PAG5" localSheetId="28">[3]Index!#REF!</definedName>
    <definedName name="_____PAG5" localSheetId="29">[3]Index!#REF!</definedName>
    <definedName name="_____PAG5" localSheetId="30">[3]Index!#REF!</definedName>
    <definedName name="_____PAG5" localSheetId="38">[3]Index!#REF!</definedName>
    <definedName name="_____PAG5" localSheetId="41">[3]Index!#REF!</definedName>
    <definedName name="_____PAG5" localSheetId="42">[3]Index!#REF!</definedName>
    <definedName name="_____PAG5" localSheetId="45">[3]Index!#REF!</definedName>
    <definedName name="_____PAG5" localSheetId="25">[3]Index!#REF!</definedName>
    <definedName name="_____PAG5" localSheetId="35">[3]Index!#REF!</definedName>
    <definedName name="_____PAG5" localSheetId="51">[3]Index!#REF!</definedName>
    <definedName name="_____PAG5" localSheetId="55">[3]Index!#REF!</definedName>
    <definedName name="_____PAG5" localSheetId="5">[3]Index!#REF!</definedName>
    <definedName name="_____PAG5" localSheetId="60">[3]Index!#REF!</definedName>
    <definedName name="_____PAG5">[3]Index!#REF!</definedName>
    <definedName name="_____PAG6" localSheetId="15">[3]Index!#REF!</definedName>
    <definedName name="_____PAG6" localSheetId="16">[3]Index!#REF!</definedName>
    <definedName name="_____PAG6" localSheetId="22">[3]Index!#REF!</definedName>
    <definedName name="_____PAG6" localSheetId="28">[3]Index!#REF!</definedName>
    <definedName name="_____PAG6" localSheetId="29">[3]Index!#REF!</definedName>
    <definedName name="_____PAG6" localSheetId="30">[3]Index!#REF!</definedName>
    <definedName name="_____PAG6" localSheetId="38">[3]Index!#REF!</definedName>
    <definedName name="_____PAG6" localSheetId="41">[3]Index!#REF!</definedName>
    <definedName name="_____PAG6" localSheetId="42">[3]Index!#REF!</definedName>
    <definedName name="_____PAG6" localSheetId="45">[3]Index!#REF!</definedName>
    <definedName name="_____PAG6" localSheetId="25">[3]Index!#REF!</definedName>
    <definedName name="_____PAG6" localSheetId="35">[3]Index!#REF!</definedName>
    <definedName name="_____PAG6" localSheetId="51">[3]Index!#REF!</definedName>
    <definedName name="_____PAG6" localSheetId="55">[3]Index!#REF!</definedName>
    <definedName name="_____PAG6" localSheetId="5">[3]Index!#REF!</definedName>
    <definedName name="_____PAG6" localSheetId="60">[3]Index!#REF!</definedName>
    <definedName name="_____PAG6">[3]Index!#REF!</definedName>
    <definedName name="_____RES2" localSheetId="15">[1]RES!#REF!</definedName>
    <definedName name="_____RES2" localSheetId="16">[1]RES!#REF!</definedName>
    <definedName name="_____RES2" localSheetId="22">[1]RES!#REF!</definedName>
    <definedName name="_____RES2" localSheetId="28">[1]RES!#REF!</definedName>
    <definedName name="_____RES2" localSheetId="29">[1]RES!#REF!</definedName>
    <definedName name="_____RES2" localSheetId="30">[1]RES!#REF!</definedName>
    <definedName name="_____RES2" localSheetId="38">[1]RES!#REF!</definedName>
    <definedName name="_____RES2" localSheetId="41">[1]RES!#REF!</definedName>
    <definedName name="_____RES2" localSheetId="42">[1]RES!#REF!</definedName>
    <definedName name="_____RES2" localSheetId="45">[1]RES!#REF!</definedName>
    <definedName name="_____RES2" localSheetId="25">[1]RES!#REF!</definedName>
    <definedName name="_____RES2" localSheetId="35">[1]RES!#REF!</definedName>
    <definedName name="_____RES2" localSheetId="51">[1]RES!#REF!</definedName>
    <definedName name="_____RES2" localSheetId="55">[1]RES!#REF!</definedName>
    <definedName name="_____RES2" localSheetId="5">[1]RES!#REF!</definedName>
    <definedName name="_____RES2" localSheetId="60">[1]RES!#REF!</definedName>
    <definedName name="_____RES2">[1]RES!#REF!</definedName>
    <definedName name="_____TAB7" localSheetId="15">#REF!</definedName>
    <definedName name="_____TAB7" localSheetId="16">#REF!</definedName>
    <definedName name="_____TAB7" localSheetId="19">#REF!</definedName>
    <definedName name="_____TAB7" localSheetId="22">#REF!</definedName>
    <definedName name="_____TAB7" localSheetId="26">#REF!</definedName>
    <definedName name="_____TAB7" localSheetId="28">#REF!</definedName>
    <definedName name="_____TAB7" localSheetId="29">#REF!</definedName>
    <definedName name="_____TAB7" localSheetId="30">#REF!</definedName>
    <definedName name="_____TAB7" localSheetId="38">#REF!</definedName>
    <definedName name="_____TAB7" localSheetId="41">#REF!</definedName>
    <definedName name="_____TAB7" localSheetId="42">#REF!</definedName>
    <definedName name="_____TAB7" localSheetId="45">#REF!</definedName>
    <definedName name="_____TAB7" localSheetId="49">#REF!</definedName>
    <definedName name="_____TAB7" localSheetId="54">#REF!</definedName>
    <definedName name="_____TAB7" localSheetId="8">#REF!</definedName>
    <definedName name="_____TAB7" localSheetId="9">#REF!</definedName>
    <definedName name="_____TAB7" localSheetId="25">#REF!</definedName>
    <definedName name="_____TAB7" localSheetId="35">#REF!</definedName>
    <definedName name="_____TAB7" localSheetId="51">#REF!</definedName>
    <definedName name="_____TAB7" localSheetId="55">#REF!</definedName>
    <definedName name="_____TAB7" localSheetId="5">#REF!</definedName>
    <definedName name="_____TAB7" localSheetId="60">#REF!</definedName>
    <definedName name="_____TAB7">#REF!</definedName>
    <definedName name="____BOP1" localSheetId="15">#REF!</definedName>
    <definedName name="____BOP1" localSheetId="16">#REF!</definedName>
    <definedName name="____BOP1" localSheetId="22">#REF!</definedName>
    <definedName name="____BOP1" localSheetId="26">#REF!</definedName>
    <definedName name="____BOP1" localSheetId="28">#REF!</definedName>
    <definedName name="____BOP1" localSheetId="29">#REF!</definedName>
    <definedName name="____BOP1" localSheetId="30">#REF!</definedName>
    <definedName name="____BOP1" localSheetId="38">#REF!</definedName>
    <definedName name="____BOP1" localSheetId="41">#REF!</definedName>
    <definedName name="____BOP1" localSheetId="42">#REF!</definedName>
    <definedName name="____BOP1" localSheetId="45">#REF!</definedName>
    <definedName name="____BOP1" localSheetId="49">#REF!</definedName>
    <definedName name="____BOP1" localSheetId="8">#REF!</definedName>
    <definedName name="____BOP1" localSheetId="9">#REF!</definedName>
    <definedName name="____BOP1" localSheetId="25">#REF!</definedName>
    <definedName name="____BOP1" localSheetId="35">#REF!</definedName>
    <definedName name="____BOP1" localSheetId="51">#REF!</definedName>
    <definedName name="____BOP1" localSheetId="55">#REF!</definedName>
    <definedName name="____BOP1" localSheetId="5">#REF!</definedName>
    <definedName name="____BOP1" localSheetId="60">#REF!</definedName>
    <definedName name="____BOP1">#REF!</definedName>
    <definedName name="____BOP2" localSheetId="15">[1]BoP!#REF!</definedName>
    <definedName name="____BOP2" localSheetId="16">[1]BoP!#REF!</definedName>
    <definedName name="____BOP2" localSheetId="22">[1]BoP!#REF!</definedName>
    <definedName name="____BOP2" localSheetId="26">[1]BoP!#REF!</definedName>
    <definedName name="____BOP2" localSheetId="28">[1]BoP!#REF!</definedName>
    <definedName name="____BOP2" localSheetId="29">[1]BoP!#REF!</definedName>
    <definedName name="____BOP2" localSheetId="30">[1]BoP!#REF!</definedName>
    <definedName name="____BOP2" localSheetId="38">[1]BoP!#REF!</definedName>
    <definedName name="____BOP2" localSheetId="41">[1]BoP!#REF!</definedName>
    <definedName name="____BOP2" localSheetId="42">[1]BoP!#REF!</definedName>
    <definedName name="____BOP2" localSheetId="45">[1]BoP!#REF!</definedName>
    <definedName name="____BOP2" localSheetId="49">[1]BoP!#REF!</definedName>
    <definedName name="____BOP2" localSheetId="25">[1]BoP!#REF!</definedName>
    <definedName name="____BOP2" localSheetId="35">[1]BoP!#REF!</definedName>
    <definedName name="____BOP2" localSheetId="51">[1]BoP!#REF!</definedName>
    <definedName name="____BOP2" localSheetId="55">[1]BoP!#REF!</definedName>
    <definedName name="____BOP2" localSheetId="5">[1]BoP!#REF!</definedName>
    <definedName name="____BOP2" localSheetId="60">[1]BoP!#REF!</definedName>
    <definedName name="____BOP2">[1]BoP!#REF!</definedName>
    <definedName name="____dat1" localSheetId="15">'[2]work Q real'!#REF!</definedName>
    <definedName name="____dat1" localSheetId="16">'[2]work Q real'!#REF!</definedName>
    <definedName name="____dat1" localSheetId="22">'[2]work Q real'!#REF!</definedName>
    <definedName name="____dat1" localSheetId="28">'[2]work Q real'!#REF!</definedName>
    <definedName name="____dat1" localSheetId="29">'[2]work Q real'!#REF!</definedName>
    <definedName name="____dat1" localSheetId="30">'[2]work Q real'!#REF!</definedName>
    <definedName name="____dat1" localSheetId="38">'[2]work Q real'!#REF!</definedName>
    <definedName name="____dat1" localSheetId="41">'[2]work Q real'!#REF!</definedName>
    <definedName name="____dat1" localSheetId="42">'[2]work Q real'!#REF!</definedName>
    <definedName name="____dat1" localSheetId="45">'[2]work Q real'!#REF!</definedName>
    <definedName name="____dat1" localSheetId="49">'[2]work Q real'!#REF!</definedName>
    <definedName name="____dat1" localSheetId="25">'[2]work Q real'!#REF!</definedName>
    <definedName name="____dat1" localSheetId="35">'[2]work Q real'!#REF!</definedName>
    <definedName name="____dat1" localSheetId="51">'[2]work Q real'!#REF!</definedName>
    <definedName name="____dat1" localSheetId="55">'[2]work Q real'!#REF!</definedName>
    <definedName name="____dat1" localSheetId="5">'[2]work Q real'!#REF!</definedName>
    <definedName name="____dat1" localSheetId="60">'[2]work Q real'!#REF!</definedName>
    <definedName name="____dat1">'[2]work Q real'!#REF!</definedName>
    <definedName name="____dat2" localSheetId="15">#REF!</definedName>
    <definedName name="____dat2" localSheetId="16">#REF!</definedName>
    <definedName name="____dat2" localSheetId="19">#REF!</definedName>
    <definedName name="____dat2" localSheetId="22">#REF!</definedName>
    <definedName name="____dat2" localSheetId="26">#REF!</definedName>
    <definedName name="____dat2" localSheetId="28">#REF!</definedName>
    <definedName name="____dat2" localSheetId="29">#REF!</definedName>
    <definedName name="____dat2" localSheetId="30">#REF!</definedName>
    <definedName name="____dat2" localSheetId="38">#REF!</definedName>
    <definedName name="____dat2" localSheetId="41">#REF!</definedName>
    <definedName name="____dat2" localSheetId="42">#REF!</definedName>
    <definedName name="____dat2" localSheetId="45">#REF!</definedName>
    <definedName name="____dat2" localSheetId="49">#REF!</definedName>
    <definedName name="____dat2" localSheetId="54">#REF!</definedName>
    <definedName name="____dat2" localSheetId="8">#REF!</definedName>
    <definedName name="____dat2" localSheetId="9">#REF!</definedName>
    <definedName name="____dat2" localSheetId="25">#REF!</definedName>
    <definedName name="____dat2" localSheetId="35">#REF!</definedName>
    <definedName name="____dat2" localSheetId="51">#REF!</definedName>
    <definedName name="____dat2" localSheetId="55">#REF!</definedName>
    <definedName name="____dat2" localSheetId="5">#REF!</definedName>
    <definedName name="____dat2" localSheetId="60">#REF!</definedName>
    <definedName name="____dat2">#REF!</definedName>
    <definedName name="____EXP5" localSheetId="15">#REF!</definedName>
    <definedName name="____EXP5" localSheetId="16">#REF!</definedName>
    <definedName name="____EXP5" localSheetId="22">#REF!</definedName>
    <definedName name="____EXP5" localSheetId="26">#REF!</definedName>
    <definedName name="____EXP5" localSheetId="28">#REF!</definedName>
    <definedName name="____EXP5" localSheetId="29">#REF!</definedName>
    <definedName name="____EXP5" localSheetId="30">#REF!</definedName>
    <definedName name="____EXP5" localSheetId="38">#REF!</definedName>
    <definedName name="____EXP5" localSheetId="41">#REF!</definedName>
    <definedName name="____EXP5" localSheetId="42">#REF!</definedName>
    <definedName name="____EXP5" localSheetId="45">#REF!</definedName>
    <definedName name="____EXP5" localSheetId="49">#REF!</definedName>
    <definedName name="____EXP5" localSheetId="8">#REF!</definedName>
    <definedName name="____EXP5" localSheetId="9">#REF!</definedName>
    <definedName name="____EXP5" localSheetId="25">#REF!</definedName>
    <definedName name="____EXP5" localSheetId="35">#REF!</definedName>
    <definedName name="____EXP5" localSheetId="51">#REF!</definedName>
    <definedName name="____EXP5" localSheetId="55">#REF!</definedName>
    <definedName name="____EXP5" localSheetId="5">#REF!</definedName>
    <definedName name="____EXP5" localSheetId="60">#REF!</definedName>
    <definedName name="____EXP5">#REF!</definedName>
    <definedName name="____EXP6" localSheetId="15">#REF!</definedName>
    <definedName name="____EXP6" localSheetId="16">#REF!</definedName>
    <definedName name="____EXP6" localSheetId="22">#REF!</definedName>
    <definedName name="____EXP6" localSheetId="26">#REF!</definedName>
    <definedName name="____EXP6" localSheetId="28">#REF!</definedName>
    <definedName name="____EXP6" localSheetId="29">#REF!</definedName>
    <definedName name="____EXP6" localSheetId="30">#REF!</definedName>
    <definedName name="____EXP6" localSheetId="38">#REF!</definedName>
    <definedName name="____EXP6" localSheetId="41">#REF!</definedName>
    <definedName name="____EXP6" localSheetId="42">#REF!</definedName>
    <definedName name="____EXP6" localSheetId="45">#REF!</definedName>
    <definedName name="____EXP6" localSheetId="49">#REF!</definedName>
    <definedName name="____EXP6" localSheetId="8">#REF!</definedName>
    <definedName name="____EXP6" localSheetId="9">#REF!</definedName>
    <definedName name="____EXP6" localSheetId="25">#REF!</definedName>
    <definedName name="____EXP6" localSheetId="35">#REF!</definedName>
    <definedName name="____EXP6" localSheetId="51">#REF!</definedName>
    <definedName name="____EXP6" localSheetId="55">#REF!</definedName>
    <definedName name="____EXP6" localSheetId="5">#REF!</definedName>
    <definedName name="____EXP6" localSheetId="60">#REF!</definedName>
    <definedName name="____EXP6">#REF!</definedName>
    <definedName name="____EXP7" localSheetId="15">#REF!</definedName>
    <definedName name="____EXP7" localSheetId="16">#REF!</definedName>
    <definedName name="____EXP7" localSheetId="22">#REF!</definedName>
    <definedName name="____EXP7" localSheetId="26">#REF!</definedName>
    <definedName name="____EXP7" localSheetId="28">#REF!</definedName>
    <definedName name="____EXP7" localSheetId="29">#REF!</definedName>
    <definedName name="____EXP7" localSheetId="30">#REF!</definedName>
    <definedName name="____EXP7" localSheetId="38">#REF!</definedName>
    <definedName name="____EXP7" localSheetId="41">#REF!</definedName>
    <definedName name="____EXP7" localSheetId="42">#REF!</definedName>
    <definedName name="____EXP7" localSheetId="45">#REF!</definedName>
    <definedName name="____EXP7" localSheetId="8">#REF!</definedName>
    <definedName name="____EXP7" localSheetId="9">#REF!</definedName>
    <definedName name="____EXP7" localSheetId="25">#REF!</definedName>
    <definedName name="____EXP7" localSheetId="35">#REF!</definedName>
    <definedName name="____EXP7" localSheetId="51">#REF!</definedName>
    <definedName name="____EXP7" localSheetId="55">#REF!</definedName>
    <definedName name="____EXP7" localSheetId="5">#REF!</definedName>
    <definedName name="____EXP7" localSheetId="60">#REF!</definedName>
    <definedName name="____EXP7">#REF!</definedName>
    <definedName name="____EXP9" localSheetId="15">#REF!</definedName>
    <definedName name="____EXP9" localSheetId="16">#REF!</definedName>
    <definedName name="____EXP9" localSheetId="22">#REF!</definedName>
    <definedName name="____EXP9" localSheetId="26">#REF!</definedName>
    <definedName name="____EXP9" localSheetId="28">#REF!</definedName>
    <definedName name="____EXP9" localSheetId="29">#REF!</definedName>
    <definedName name="____EXP9" localSheetId="30">#REF!</definedName>
    <definedName name="____EXP9" localSheetId="38">#REF!</definedName>
    <definedName name="____EXP9" localSheetId="41">#REF!</definedName>
    <definedName name="____EXP9" localSheetId="42">#REF!</definedName>
    <definedName name="____EXP9" localSheetId="45">#REF!</definedName>
    <definedName name="____EXP9" localSheetId="8">#REF!</definedName>
    <definedName name="____EXP9" localSheetId="9">#REF!</definedName>
    <definedName name="____EXP9" localSheetId="25">#REF!</definedName>
    <definedName name="____EXP9" localSheetId="35">#REF!</definedName>
    <definedName name="____EXP9" localSheetId="51">#REF!</definedName>
    <definedName name="____EXP9" localSheetId="55">#REF!</definedName>
    <definedName name="____EXP9" localSheetId="5">#REF!</definedName>
    <definedName name="____EXP9" localSheetId="60">#REF!</definedName>
    <definedName name="____EXP9">#REF!</definedName>
    <definedName name="____IMP10" localSheetId="15">#REF!</definedName>
    <definedName name="____IMP10" localSheetId="16">#REF!</definedName>
    <definedName name="____IMP10" localSheetId="22">#REF!</definedName>
    <definedName name="____IMP10" localSheetId="26">#REF!</definedName>
    <definedName name="____IMP10" localSheetId="28">#REF!</definedName>
    <definedName name="____IMP10" localSheetId="29">#REF!</definedName>
    <definedName name="____IMP10" localSheetId="30">#REF!</definedName>
    <definedName name="____IMP10" localSheetId="38">#REF!</definedName>
    <definedName name="____IMP10" localSheetId="41">#REF!</definedName>
    <definedName name="____IMP10" localSheetId="42">#REF!</definedName>
    <definedName name="____IMP10" localSheetId="45">#REF!</definedName>
    <definedName name="____IMP10" localSheetId="8">#REF!</definedName>
    <definedName name="____IMP10" localSheetId="9">#REF!</definedName>
    <definedName name="____IMP10" localSheetId="25">#REF!</definedName>
    <definedName name="____IMP10" localSheetId="35">#REF!</definedName>
    <definedName name="____IMP10" localSheetId="51">#REF!</definedName>
    <definedName name="____IMP10" localSheetId="55">#REF!</definedName>
    <definedName name="____IMP10" localSheetId="5">#REF!</definedName>
    <definedName name="____IMP10" localSheetId="60">#REF!</definedName>
    <definedName name="____IMP10">#REF!</definedName>
    <definedName name="____IMP2" localSheetId="15">#REF!</definedName>
    <definedName name="____IMP2" localSheetId="16">#REF!</definedName>
    <definedName name="____IMP2" localSheetId="22">#REF!</definedName>
    <definedName name="____IMP2" localSheetId="26">#REF!</definedName>
    <definedName name="____IMP2" localSheetId="28">#REF!</definedName>
    <definedName name="____IMP2" localSheetId="29">#REF!</definedName>
    <definedName name="____IMP2" localSheetId="30">#REF!</definedName>
    <definedName name="____IMP2" localSheetId="38">#REF!</definedName>
    <definedName name="____IMP2" localSheetId="41">#REF!</definedName>
    <definedName name="____IMP2" localSheetId="42">#REF!</definedName>
    <definedName name="____IMP2" localSheetId="45">#REF!</definedName>
    <definedName name="____IMP2" localSheetId="8">#REF!</definedName>
    <definedName name="____IMP2" localSheetId="9">#REF!</definedName>
    <definedName name="____IMP2" localSheetId="25">#REF!</definedName>
    <definedName name="____IMP2" localSheetId="35">#REF!</definedName>
    <definedName name="____IMP2" localSheetId="51">#REF!</definedName>
    <definedName name="____IMP2" localSheetId="55">#REF!</definedName>
    <definedName name="____IMP2" localSheetId="5">#REF!</definedName>
    <definedName name="____IMP2" localSheetId="60">#REF!</definedName>
    <definedName name="____IMP2">#REF!</definedName>
    <definedName name="____IMP4" localSheetId="15">#REF!</definedName>
    <definedName name="____IMP4" localSheetId="16">#REF!</definedName>
    <definedName name="____IMP4" localSheetId="22">#REF!</definedName>
    <definedName name="____IMP4" localSheetId="26">#REF!</definedName>
    <definedName name="____IMP4" localSheetId="28">#REF!</definedName>
    <definedName name="____IMP4" localSheetId="29">#REF!</definedName>
    <definedName name="____IMP4" localSheetId="30">#REF!</definedName>
    <definedName name="____IMP4" localSheetId="38">#REF!</definedName>
    <definedName name="____IMP4" localSheetId="41">#REF!</definedName>
    <definedName name="____IMP4" localSheetId="42">#REF!</definedName>
    <definedName name="____IMP4" localSheetId="45">#REF!</definedName>
    <definedName name="____IMP4" localSheetId="8">#REF!</definedName>
    <definedName name="____IMP4" localSheetId="9">#REF!</definedName>
    <definedName name="____IMP4" localSheetId="25">#REF!</definedName>
    <definedName name="____IMP4" localSheetId="35">#REF!</definedName>
    <definedName name="____IMP4" localSheetId="51">#REF!</definedName>
    <definedName name="____IMP4" localSheetId="55">#REF!</definedName>
    <definedName name="____IMP4" localSheetId="5">#REF!</definedName>
    <definedName name="____IMP4" localSheetId="60">#REF!</definedName>
    <definedName name="____IMP4">#REF!</definedName>
    <definedName name="____IMP6" localSheetId="15">#REF!</definedName>
    <definedName name="____IMP6" localSheetId="16">#REF!</definedName>
    <definedName name="____IMP6" localSheetId="22">#REF!</definedName>
    <definedName name="____IMP6" localSheetId="26">#REF!</definedName>
    <definedName name="____IMP6" localSheetId="28">#REF!</definedName>
    <definedName name="____IMP6" localSheetId="29">#REF!</definedName>
    <definedName name="____IMP6" localSheetId="30">#REF!</definedName>
    <definedName name="____IMP6" localSheetId="38">#REF!</definedName>
    <definedName name="____IMP6" localSheetId="41">#REF!</definedName>
    <definedName name="____IMP6" localSheetId="42">#REF!</definedName>
    <definedName name="____IMP6" localSheetId="45">#REF!</definedName>
    <definedName name="____IMP6" localSheetId="8">#REF!</definedName>
    <definedName name="____IMP6" localSheetId="9">#REF!</definedName>
    <definedName name="____IMP6" localSheetId="25">#REF!</definedName>
    <definedName name="____IMP6" localSheetId="35">#REF!</definedName>
    <definedName name="____IMP6" localSheetId="51">#REF!</definedName>
    <definedName name="____IMP6" localSheetId="55">#REF!</definedName>
    <definedName name="____IMP6" localSheetId="5">#REF!</definedName>
    <definedName name="____IMP6" localSheetId="60">#REF!</definedName>
    <definedName name="____IMP6">#REF!</definedName>
    <definedName name="____IMP7" localSheetId="15">#REF!</definedName>
    <definedName name="____IMP7" localSheetId="16">#REF!</definedName>
    <definedName name="____IMP7" localSheetId="22">#REF!</definedName>
    <definedName name="____IMP7" localSheetId="26">#REF!</definedName>
    <definedName name="____IMP7" localSheetId="28">#REF!</definedName>
    <definedName name="____IMP7" localSheetId="29">#REF!</definedName>
    <definedName name="____IMP7" localSheetId="30">#REF!</definedName>
    <definedName name="____IMP7" localSheetId="38">#REF!</definedName>
    <definedName name="____IMP7" localSheetId="41">#REF!</definedName>
    <definedName name="____IMP7" localSheetId="42">#REF!</definedName>
    <definedName name="____IMP7" localSheetId="45">#REF!</definedName>
    <definedName name="____IMP7" localSheetId="8">#REF!</definedName>
    <definedName name="____IMP7" localSheetId="9">#REF!</definedName>
    <definedName name="____IMP7" localSheetId="25">#REF!</definedName>
    <definedName name="____IMP7" localSheetId="35">#REF!</definedName>
    <definedName name="____IMP7" localSheetId="51">#REF!</definedName>
    <definedName name="____IMP7" localSheetId="55">#REF!</definedName>
    <definedName name="____IMP7" localSheetId="5">#REF!</definedName>
    <definedName name="____IMP7" localSheetId="60">#REF!</definedName>
    <definedName name="____IMP7">#REF!</definedName>
    <definedName name="____IMP8" localSheetId="15">#REF!</definedName>
    <definedName name="____IMP8" localSheetId="16">#REF!</definedName>
    <definedName name="____IMP8" localSheetId="22">#REF!</definedName>
    <definedName name="____IMP8" localSheetId="26">#REF!</definedName>
    <definedName name="____IMP8" localSheetId="28">#REF!</definedName>
    <definedName name="____IMP8" localSheetId="29">#REF!</definedName>
    <definedName name="____IMP8" localSheetId="30">#REF!</definedName>
    <definedName name="____IMP8" localSheetId="38">#REF!</definedName>
    <definedName name="____IMP8" localSheetId="41">#REF!</definedName>
    <definedName name="____IMP8" localSheetId="42">#REF!</definedName>
    <definedName name="____IMP8" localSheetId="45">#REF!</definedName>
    <definedName name="____IMP8" localSheetId="8">#REF!</definedName>
    <definedName name="____IMP8" localSheetId="9">#REF!</definedName>
    <definedName name="____IMP8" localSheetId="25">#REF!</definedName>
    <definedName name="____IMP8" localSheetId="35">#REF!</definedName>
    <definedName name="____IMP8" localSheetId="51">#REF!</definedName>
    <definedName name="____IMP8" localSheetId="55">#REF!</definedName>
    <definedName name="____IMP8" localSheetId="5">#REF!</definedName>
    <definedName name="____IMP8" localSheetId="60">#REF!</definedName>
    <definedName name="____IMP8">#REF!</definedName>
    <definedName name="____MTS2" localSheetId="15">'[3]Annual Tables'!#REF!</definedName>
    <definedName name="____MTS2" localSheetId="16">'[3]Annual Tables'!#REF!</definedName>
    <definedName name="____MTS2" localSheetId="22">'[3]Annual Tables'!#REF!</definedName>
    <definedName name="____MTS2" localSheetId="26">'[3]Annual Tables'!#REF!</definedName>
    <definedName name="____MTS2" localSheetId="28">'[3]Annual Tables'!#REF!</definedName>
    <definedName name="____MTS2" localSheetId="29">'[3]Annual Tables'!#REF!</definedName>
    <definedName name="____MTS2" localSheetId="30">'[3]Annual Tables'!#REF!</definedName>
    <definedName name="____MTS2" localSheetId="38">'[3]Annual Tables'!#REF!</definedName>
    <definedName name="____MTS2" localSheetId="41">'[3]Annual Tables'!#REF!</definedName>
    <definedName name="____MTS2" localSheetId="42">'[3]Annual Tables'!#REF!</definedName>
    <definedName name="____MTS2" localSheetId="45">'[3]Annual Tables'!#REF!</definedName>
    <definedName name="____MTS2" localSheetId="25">'[3]Annual Tables'!#REF!</definedName>
    <definedName name="____MTS2" localSheetId="35">'[3]Annual Tables'!#REF!</definedName>
    <definedName name="____MTS2" localSheetId="51">'[3]Annual Tables'!#REF!</definedName>
    <definedName name="____MTS2" localSheetId="55">'[3]Annual Tables'!#REF!</definedName>
    <definedName name="____MTS2" localSheetId="5">'[3]Annual Tables'!#REF!</definedName>
    <definedName name="____MTS2" localSheetId="60">'[3]Annual Tables'!#REF!</definedName>
    <definedName name="____MTS2">'[3]Annual Tables'!#REF!</definedName>
    <definedName name="____OUT1" localSheetId="15">#REF!</definedName>
    <definedName name="____OUT1" localSheetId="16">#REF!</definedName>
    <definedName name="____OUT1" localSheetId="19">#REF!</definedName>
    <definedName name="____OUT1" localSheetId="22">#REF!</definedName>
    <definedName name="____OUT1" localSheetId="26">#REF!</definedName>
    <definedName name="____OUT1" localSheetId="28">#REF!</definedName>
    <definedName name="____OUT1" localSheetId="29">#REF!</definedName>
    <definedName name="____OUT1" localSheetId="30">#REF!</definedName>
    <definedName name="____OUT1" localSheetId="38">#REF!</definedName>
    <definedName name="____OUT1" localSheetId="41">#REF!</definedName>
    <definedName name="____OUT1" localSheetId="42">#REF!</definedName>
    <definedName name="____OUT1" localSheetId="45">#REF!</definedName>
    <definedName name="____OUT1" localSheetId="49">#REF!</definedName>
    <definedName name="____OUT1" localSheetId="54">#REF!</definedName>
    <definedName name="____OUT1" localSheetId="8">#REF!</definedName>
    <definedName name="____OUT1" localSheetId="9">#REF!</definedName>
    <definedName name="____OUT1" localSheetId="25">#REF!</definedName>
    <definedName name="____OUT1" localSheetId="35">#REF!</definedName>
    <definedName name="____OUT1" localSheetId="51">#REF!</definedName>
    <definedName name="____OUT1" localSheetId="55">#REF!</definedName>
    <definedName name="____OUT1" localSheetId="5">#REF!</definedName>
    <definedName name="____OUT1" localSheetId="60">#REF!</definedName>
    <definedName name="____OUT1">#REF!</definedName>
    <definedName name="____OUT2" localSheetId="15">#REF!</definedName>
    <definedName name="____OUT2" localSheetId="16">#REF!</definedName>
    <definedName name="____OUT2" localSheetId="22">#REF!</definedName>
    <definedName name="____OUT2" localSheetId="26">#REF!</definedName>
    <definedName name="____OUT2" localSheetId="28">#REF!</definedName>
    <definedName name="____OUT2" localSheetId="29">#REF!</definedName>
    <definedName name="____OUT2" localSheetId="30">#REF!</definedName>
    <definedName name="____OUT2" localSheetId="38">#REF!</definedName>
    <definedName name="____OUT2" localSheetId="41">#REF!</definedName>
    <definedName name="____OUT2" localSheetId="42">#REF!</definedName>
    <definedName name="____OUT2" localSheetId="45">#REF!</definedName>
    <definedName name="____OUT2" localSheetId="49">#REF!</definedName>
    <definedName name="____OUT2" localSheetId="8">#REF!</definedName>
    <definedName name="____OUT2" localSheetId="9">#REF!</definedName>
    <definedName name="____OUT2" localSheetId="25">#REF!</definedName>
    <definedName name="____OUT2" localSheetId="35">#REF!</definedName>
    <definedName name="____OUT2" localSheetId="51">#REF!</definedName>
    <definedName name="____OUT2" localSheetId="55">#REF!</definedName>
    <definedName name="____OUT2" localSheetId="5">#REF!</definedName>
    <definedName name="____OUT2" localSheetId="60">#REF!</definedName>
    <definedName name="____OUT2">#REF!</definedName>
    <definedName name="____PAG2" localSheetId="15">[3]Index!#REF!</definedName>
    <definedName name="____PAG2" localSheetId="16">[3]Index!#REF!</definedName>
    <definedName name="____PAG2" localSheetId="22">[3]Index!#REF!</definedName>
    <definedName name="____PAG2" localSheetId="26">[3]Index!#REF!</definedName>
    <definedName name="____PAG2" localSheetId="28">[3]Index!#REF!</definedName>
    <definedName name="____PAG2" localSheetId="29">[3]Index!#REF!</definedName>
    <definedName name="____PAG2" localSheetId="30">[3]Index!#REF!</definedName>
    <definedName name="____PAG2" localSheetId="38">[3]Index!#REF!</definedName>
    <definedName name="____PAG2" localSheetId="41">[3]Index!#REF!</definedName>
    <definedName name="____PAG2" localSheetId="42">[3]Index!#REF!</definedName>
    <definedName name="____PAG2" localSheetId="45">[3]Index!#REF!</definedName>
    <definedName name="____PAG2" localSheetId="49">[3]Index!#REF!</definedName>
    <definedName name="____PAG2" localSheetId="25">[3]Index!#REF!</definedName>
    <definedName name="____PAG2" localSheetId="35">[3]Index!#REF!</definedName>
    <definedName name="____PAG2" localSheetId="51">[3]Index!#REF!</definedName>
    <definedName name="____PAG2" localSheetId="55">[3]Index!#REF!</definedName>
    <definedName name="____PAG2" localSheetId="5">[3]Index!#REF!</definedName>
    <definedName name="____PAG2" localSheetId="60">[3]Index!#REF!</definedName>
    <definedName name="____PAG2">[3]Index!#REF!</definedName>
    <definedName name="____PAG3" localSheetId="15">[3]Index!#REF!</definedName>
    <definedName name="____PAG3" localSheetId="16">[3]Index!#REF!</definedName>
    <definedName name="____PAG3" localSheetId="22">[3]Index!#REF!</definedName>
    <definedName name="____PAG3" localSheetId="28">[3]Index!#REF!</definedName>
    <definedName name="____PAG3" localSheetId="29">[3]Index!#REF!</definedName>
    <definedName name="____PAG3" localSheetId="30">[3]Index!#REF!</definedName>
    <definedName name="____PAG3" localSheetId="38">[3]Index!#REF!</definedName>
    <definedName name="____PAG3" localSheetId="41">[3]Index!#REF!</definedName>
    <definedName name="____PAG3" localSheetId="42">[3]Index!#REF!</definedName>
    <definedName name="____PAG3" localSheetId="45">[3]Index!#REF!</definedName>
    <definedName name="____PAG3" localSheetId="49">[3]Index!#REF!</definedName>
    <definedName name="____PAG3" localSheetId="25">[3]Index!#REF!</definedName>
    <definedName name="____PAG3" localSheetId="35">[3]Index!#REF!</definedName>
    <definedName name="____PAG3" localSheetId="51">[3]Index!#REF!</definedName>
    <definedName name="____PAG3" localSheetId="55">[3]Index!#REF!</definedName>
    <definedName name="____PAG3" localSheetId="5">[3]Index!#REF!</definedName>
    <definedName name="____PAG3" localSheetId="60">[3]Index!#REF!</definedName>
    <definedName name="____PAG3">[3]Index!#REF!</definedName>
    <definedName name="____PAG4" localSheetId="15">[3]Index!#REF!</definedName>
    <definedName name="____PAG4" localSheetId="16">[3]Index!#REF!</definedName>
    <definedName name="____PAG4" localSheetId="22">[3]Index!#REF!</definedName>
    <definedName name="____PAG4" localSheetId="28">[3]Index!#REF!</definedName>
    <definedName name="____PAG4" localSheetId="29">[3]Index!#REF!</definedName>
    <definedName name="____PAG4" localSheetId="30">[3]Index!#REF!</definedName>
    <definedName name="____PAG4" localSheetId="38">[3]Index!#REF!</definedName>
    <definedName name="____PAG4" localSheetId="41">[3]Index!#REF!</definedName>
    <definedName name="____PAG4" localSheetId="42">[3]Index!#REF!</definedName>
    <definedName name="____PAG4" localSheetId="45">[3]Index!#REF!</definedName>
    <definedName name="____PAG4" localSheetId="25">[3]Index!#REF!</definedName>
    <definedName name="____PAG4" localSheetId="35">[3]Index!#REF!</definedName>
    <definedName name="____PAG4" localSheetId="51">[3]Index!#REF!</definedName>
    <definedName name="____PAG4" localSheetId="55">[3]Index!#REF!</definedName>
    <definedName name="____PAG4" localSheetId="5">[3]Index!#REF!</definedName>
    <definedName name="____PAG4" localSheetId="60">[3]Index!#REF!</definedName>
    <definedName name="____PAG4">[3]Index!#REF!</definedName>
    <definedName name="____PAG5" localSheetId="15">[3]Index!#REF!</definedName>
    <definedName name="____PAG5" localSheetId="16">[3]Index!#REF!</definedName>
    <definedName name="____PAG5" localSheetId="22">[3]Index!#REF!</definedName>
    <definedName name="____PAG5" localSheetId="28">[3]Index!#REF!</definedName>
    <definedName name="____PAG5" localSheetId="29">[3]Index!#REF!</definedName>
    <definedName name="____PAG5" localSheetId="30">[3]Index!#REF!</definedName>
    <definedName name="____PAG5" localSheetId="38">[3]Index!#REF!</definedName>
    <definedName name="____PAG5" localSheetId="41">[3]Index!#REF!</definedName>
    <definedName name="____PAG5" localSheetId="42">[3]Index!#REF!</definedName>
    <definedName name="____PAG5" localSheetId="45">[3]Index!#REF!</definedName>
    <definedName name="____PAG5" localSheetId="25">[3]Index!#REF!</definedName>
    <definedName name="____PAG5" localSheetId="35">[3]Index!#REF!</definedName>
    <definedName name="____PAG5" localSheetId="51">[3]Index!#REF!</definedName>
    <definedName name="____PAG5" localSheetId="55">[3]Index!#REF!</definedName>
    <definedName name="____PAG5" localSheetId="5">[3]Index!#REF!</definedName>
    <definedName name="____PAG5" localSheetId="60">[3]Index!#REF!</definedName>
    <definedName name="____PAG5">[3]Index!#REF!</definedName>
    <definedName name="____PAG6" localSheetId="15">[3]Index!#REF!</definedName>
    <definedName name="____PAG6" localSheetId="16">[3]Index!#REF!</definedName>
    <definedName name="____PAG6" localSheetId="22">[3]Index!#REF!</definedName>
    <definedName name="____PAG6" localSheetId="28">[3]Index!#REF!</definedName>
    <definedName name="____PAG6" localSheetId="29">[3]Index!#REF!</definedName>
    <definedName name="____PAG6" localSheetId="30">[3]Index!#REF!</definedName>
    <definedName name="____PAG6" localSheetId="38">[3]Index!#REF!</definedName>
    <definedName name="____PAG6" localSheetId="41">[3]Index!#REF!</definedName>
    <definedName name="____PAG6" localSheetId="42">[3]Index!#REF!</definedName>
    <definedName name="____PAG6" localSheetId="45">[3]Index!#REF!</definedName>
    <definedName name="____PAG6" localSheetId="25">[3]Index!#REF!</definedName>
    <definedName name="____PAG6" localSheetId="35">[3]Index!#REF!</definedName>
    <definedName name="____PAG6" localSheetId="51">[3]Index!#REF!</definedName>
    <definedName name="____PAG6" localSheetId="55">[3]Index!#REF!</definedName>
    <definedName name="____PAG6" localSheetId="5">[3]Index!#REF!</definedName>
    <definedName name="____PAG6" localSheetId="60">[3]Index!#REF!</definedName>
    <definedName name="____PAG6">[3]Index!#REF!</definedName>
    <definedName name="____PAG7" localSheetId="15">#REF!</definedName>
    <definedName name="____PAG7" localSheetId="16">#REF!</definedName>
    <definedName name="____PAG7" localSheetId="19">#REF!</definedName>
    <definedName name="____PAG7" localSheetId="22">#REF!</definedName>
    <definedName name="____PAG7" localSheetId="26">#REF!</definedName>
    <definedName name="____PAG7" localSheetId="28">#REF!</definedName>
    <definedName name="____PAG7" localSheetId="29">#REF!</definedName>
    <definedName name="____PAG7" localSheetId="30">#REF!</definedName>
    <definedName name="____PAG7" localSheetId="38">#REF!</definedName>
    <definedName name="____PAG7" localSheetId="41">#REF!</definedName>
    <definedName name="____PAG7" localSheetId="42">#REF!</definedName>
    <definedName name="____PAG7" localSheetId="45">#REF!</definedName>
    <definedName name="____PAG7" localSheetId="49">#REF!</definedName>
    <definedName name="____PAG7" localSheetId="54">#REF!</definedName>
    <definedName name="____PAG7" localSheetId="8">#REF!</definedName>
    <definedName name="____PAG7" localSheetId="9">#REF!</definedName>
    <definedName name="____PAG7" localSheetId="25">#REF!</definedName>
    <definedName name="____PAG7" localSheetId="35">#REF!</definedName>
    <definedName name="____PAG7" localSheetId="51">#REF!</definedName>
    <definedName name="____PAG7" localSheetId="55">#REF!</definedName>
    <definedName name="____PAG7" localSheetId="5">#REF!</definedName>
    <definedName name="____PAG7" localSheetId="60">#REF!</definedName>
    <definedName name="____PAG7">#REF!</definedName>
    <definedName name="____pro2001">[4]pro2001!$A$1:$B$72</definedName>
    <definedName name="____RES2" localSheetId="15">[1]RES!#REF!</definedName>
    <definedName name="____RES2" localSheetId="16">[1]RES!#REF!</definedName>
    <definedName name="____RES2" localSheetId="19">[1]RES!#REF!</definedName>
    <definedName name="____RES2" localSheetId="22">[1]RES!#REF!</definedName>
    <definedName name="____RES2" localSheetId="28">[1]RES!#REF!</definedName>
    <definedName name="____RES2" localSheetId="29">[1]RES!#REF!</definedName>
    <definedName name="____RES2" localSheetId="30">[1]RES!#REF!</definedName>
    <definedName name="____RES2" localSheetId="38">[1]RES!#REF!</definedName>
    <definedName name="____RES2" localSheetId="41">[1]RES!#REF!</definedName>
    <definedName name="____RES2" localSheetId="42">[1]RES!#REF!</definedName>
    <definedName name="____RES2" localSheetId="45">[1]RES!#REF!</definedName>
    <definedName name="____RES2" localSheetId="49">[1]RES!#REF!</definedName>
    <definedName name="____RES2" localSheetId="54">[1]RES!#REF!</definedName>
    <definedName name="____RES2" localSheetId="25">[1]RES!#REF!</definedName>
    <definedName name="____RES2" localSheetId="35">[1]RES!#REF!</definedName>
    <definedName name="____RES2" localSheetId="51">[1]RES!#REF!</definedName>
    <definedName name="____RES2" localSheetId="55">[1]RES!#REF!</definedName>
    <definedName name="____RES2" localSheetId="5">[1]RES!#REF!</definedName>
    <definedName name="____RES2" localSheetId="60">[1]RES!#REF!</definedName>
    <definedName name="____RES2">[1]RES!#REF!</definedName>
    <definedName name="____TAB1" localSheetId="15">#REF!</definedName>
    <definedName name="____TAB1" localSheetId="16">#REF!</definedName>
    <definedName name="____TAB1" localSheetId="19">#REF!</definedName>
    <definedName name="____TAB1" localSheetId="22">#REF!</definedName>
    <definedName name="____TAB1" localSheetId="26">#REF!</definedName>
    <definedName name="____TAB1" localSheetId="28">#REF!</definedName>
    <definedName name="____TAB1" localSheetId="29">#REF!</definedName>
    <definedName name="____TAB1" localSheetId="30">#REF!</definedName>
    <definedName name="____TAB1" localSheetId="38">#REF!</definedName>
    <definedName name="____TAB1" localSheetId="41">#REF!</definedName>
    <definedName name="____TAB1" localSheetId="42">#REF!</definedName>
    <definedName name="____TAB1" localSheetId="45">#REF!</definedName>
    <definedName name="____TAB1" localSheetId="49">#REF!</definedName>
    <definedName name="____TAB1" localSheetId="54">#REF!</definedName>
    <definedName name="____TAB1" localSheetId="8">#REF!</definedName>
    <definedName name="____TAB1" localSheetId="9">#REF!</definedName>
    <definedName name="____TAB1" localSheetId="25">#REF!</definedName>
    <definedName name="____TAB1" localSheetId="35">#REF!</definedName>
    <definedName name="____TAB1" localSheetId="51">#REF!</definedName>
    <definedName name="____TAB1" localSheetId="55">#REF!</definedName>
    <definedName name="____TAB1" localSheetId="5">#REF!</definedName>
    <definedName name="____TAB1" localSheetId="60">#REF!</definedName>
    <definedName name="____TAB1">#REF!</definedName>
    <definedName name="____TAB10" localSheetId="15">#REF!</definedName>
    <definedName name="____TAB10" localSheetId="16">#REF!</definedName>
    <definedName name="____TAB10" localSheetId="22">#REF!</definedName>
    <definedName name="____TAB10" localSheetId="26">#REF!</definedName>
    <definedName name="____TAB10" localSheetId="28">#REF!</definedName>
    <definedName name="____TAB10" localSheetId="29">#REF!</definedName>
    <definedName name="____TAB10" localSheetId="30">#REF!</definedName>
    <definedName name="____TAB10" localSheetId="38">#REF!</definedName>
    <definedName name="____TAB10" localSheetId="41">#REF!</definedName>
    <definedName name="____TAB10" localSheetId="42">#REF!</definedName>
    <definedName name="____TAB10" localSheetId="45">#REF!</definedName>
    <definedName name="____TAB10" localSheetId="49">#REF!</definedName>
    <definedName name="____TAB10" localSheetId="8">#REF!</definedName>
    <definedName name="____TAB10" localSheetId="9">#REF!</definedName>
    <definedName name="____TAB10" localSheetId="25">#REF!</definedName>
    <definedName name="____TAB10" localSheetId="35">#REF!</definedName>
    <definedName name="____TAB10" localSheetId="51">#REF!</definedName>
    <definedName name="____TAB10" localSheetId="55">#REF!</definedName>
    <definedName name="____TAB10" localSheetId="5">#REF!</definedName>
    <definedName name="____TAB10" localSheetId="60">#REF!</definedName>
    <definedName name="____TAB10">#REF!</definedName>
    <definedName name="____TAB12" localSheetId="15">#REF!</definedName>
    <definedName name="____TAB12" localSheetId="16">#REF!</definedName>
    <definedName name="____TAB12" localSheetId="22">#REF!</definedName>
    <definedName name="____TAB12" localSheetId="26">#REF!</definedName>
    <definedName name="____TAB12" localSheetId="28">#REF!</definedName>
    <definedName name="____TAB12" localSheetId="29">#REF!</definedName>
    <definedName name="____TAB12" localSheetId="30">#REF!</definedName>
    <definedName name="____TAB12" localSheetId="38">#REF!</definedName>
    <definedName name="____TAB12" localSheetId="41">#REF!</definedName>
    <definedName name="____TAB12" localSheetId="42">#REF!</definedName>
    <definedName name="____TAB12" localSheetId="45">#REF!</definedName>
    <definedName name="____TAB12" localSheetId="49">#REF!</definedName>
    <definedName name="____TAB12" localSheetId="8">#REF!</definedName>
    <definedName name="____TAB12" localSheetId="9">#REF!</definedName>
    <definedName name="____TAB12" localSheetId="25">#REF!</definedName>
    <definedName name="____TAB12" localSheetId="35">#REF!</definedName>
    <definedName name="____TAB12" localSheetId="51">#REF!</definedName>
    <definedName name="____TAB12" localSheetId="55">#REF!</definedName>
    <definedName name="____TAB12" localSheetId="5">#REF!</definedName>
    <definedName name="____TAB12" localSheetId="60">#REF!</definedName>
    <definedName name="____TAB12">#REF!</definedName>
    <definedName name="____Tab19" localSheetId="15">#REF!</definedName>
    <definedName name="____Tab19" localSheetId="16">#REF!</definedName>
    <definedName name="____Tab19" localSheetId="22">#REF!</definedName>
    <definedName name="____Tab19" localSheetId="26">#REF!</definedName>
    <definedName name="____Tab19" localSheetId="28">#REF!</definedName>
    <definedName name="____Tab19" localSheetId="29">#REF!</definedName>
    <definedName name="____Tab19" localSheetId="30">#REF!</definedName>
    <definedName name="____Tab19" localSheetId="38">#REF!</definedName>
    <definedName name="____Tab19" localSheetId="41">#REF!</definedName>
    <definedName name="____Tab19" localSheetId="42">#REF!</definedName>
    <definedName name="____Tab19" localSheetId="45">#REF!</definedName>
    <definedName name="____Tab19" localSheetId="8">#REF!</definedName>
    <definedName name="____Tab19" localSheetId="9">#REF!</definedName>
    <definedName name="____Tab19" localSheetId="25">#REF!</definedName>
    <definedName name="____Tab19" localSheetId="35">#REF!</definedName>
    <definedName name="____Tab19" localSheetId="51">#REF!</definedName>
    <definedName name="____Tab19" localSheetId="55">#REF!</definedName>
    <definedName name="____Tab19" localSheetId="5">#REF!</definedName>
    <definedName name="____Tab19" localSheetId="60">#REF!</definedName>
    <definedName name="____Tab19">#REF!</definedName>
    <definedName name="____TAB2" localSheetId="15">#REF!</definedName>
    <definedName name="____TAB2" localSheetId="16">#REF!</definedName>
    <definedName name="____TAB2" localSheetId="22">#REF!</definedName>
    <definedName name="____TAB2" localSheetId="26">#REF!</definedName>
    <definedName name="____TAB2" localSheetId="28">#REF!</definedName>
    <definedName name="____TAB2" localSheetId="29">#REF!</definedName>
    <definedName name="____TAB2" localSheetId="30">#REF!</definedName>
    <definedName name="____TAB2" localSheetId="38">#REF!</definedName>
    <definedName name="____TAB2" localSheetId="41">#REF!</definedName>
    <definedName name="____TAB2" localSheetId="42">#REF!</definedName>
    <definedName name="____TAB2" localSheetId="45">#REF!</definedName>
    <definedName name="____TAB2" localSheetId="8">#REF!</definedName>
    <definedName name="____TAB2" localSheetId="9">#REF!</definedName>
    <definedName name="____TAB2" localSheetId="25">#REF!</definedName>
    <definedName name="____TAB2" localSheetId="35">#REF!</definedName>
    <definedName name="____TAB2" localSheetId="51">#REF!</definedName>
    <definedName name="____TAB2" localSheetId="55">#REF!</definedName>
    <definedName name="____TAB2" localSheetId="5">#REF!</definedName>
    <definedName name="____TAB2" localSheetId="60">#REF!</definedName>
    <definedName name="____TAB2">#REF!</definedName>
    <definedName name="____Tab20" localSheetId="15">#REF!</definedName>
    <definedName name="____Tab20" localSheetId="16">#REF!</definedName>
    <definedName name="____Tab20" localSheetId="22">#REF!</definedName>
    <definedName name="____Tab20" localSheetId="26">#REF!</definedName>
    <definedName name="____Tab20" localSheetId="28">#REF!</definedName>
    <definedName name="____Tab20" localSheetId="29">#REF!</definedName>
    <definedName name="____Tab20" localSheetId="30">#REF!</definedName>
    <definedName name="____Tab20" localSheetId="38">#REF!</definedName>
    <definedName name="____Tab20" localSheetId="41">#REF!</definedName>
    <definedName name="____Tab20" localSheetId="42">#REF!</definedName>
    <definedName name="____Tab20" localSheetId="45">#REF!</definedName>
    <definedName name="____Tab20" localSheetId="8">#REF!</definedName>
    <definedName name="____Tab20" localSheetId="9">#REF!</definedName>
    <definedName name="____Tab20" localSheetId="25">#REF!</definedName>
    <definedName name="____Tab20" localSheetId="35">#REF!</definedName>
    <definedName name="____Tab20" localSheetId="51">#REF!</definedName>
    <definedName name="____Tab20" localSheetId="55">#REF!</definedName>
    <definedName name="____Tab20" localSheetId="5">#REF!</definedName>
    <definedName name="____Tab20" localSheetId="60">#REF!</definedName>
    <definedName name="____Tab20">#REF!</definedName>
    <definedName name="____Tab21" localSheetId="15">#REF!</definedName>
    <definedName name="____Tab21" localSheetId="16">#REF!</definedName>
    <definedName name="____Tab21" localSheetId="22">#REF!</definedName>
    <definedName name="____Tab21" localSheetId="26">#REF!</definedName>
    <definedName name="____Tab21" localSheetId="28">#REF!</definedName>
    <definedName name="____Tab21" localSheetId="29">#REF!</definedName>
    <definedName name="____Tab21" localSheetId="30">#REF!</definedName>
    <definedName name="____Tab21" localSheetId="38">#REF!</definedName>
    <definedName name="____Tab21" localSheetId="41">#REF!</definedName>
    <definedName name="____Tab21" localSheetId="42">#REF!</definedName>
    <definedName name="____Tab21" localSheetId="45">#REF!</definedName>
    <definedName name="____Tab21" localSheetId="8">#REF!</definedName>
    <definedName name="____Tab21" localSheetId="9">#REF!</definedName>
    <definedName name="____Tab21" localSheetId="25">#REF!</definedName>
    <definedName name="____Tab21" localSheetId="35">#REF!</definedName>
    <definedName name="____Tab21" localSheetId="51">#REF!</definedName>
    <definedName name="____Tab21" localSheetId="55">#REF!</definedName>
    <definedName name="____Tab21" localSheetId="5">#REF!</definedName>
    <definedName name="____Tab21" localSheetId="60">#REF!</definedName>
    <definedName name="____Tab21">#REF!</definedName>
    <definedName name="____Tab22" localSheetId="15">#REF!</definedName>
    <definedName name="____Tab22" localSheetId="16">#REF!</definedName>
    <definedName name="____Tab22" localSheetId="22">#REF!</definedName>
    <definedName name="____Tab22" localSheetId="26">#REF!</definedName>
    <definedName name="____Tab22" localSheetId="28">#REF!</definedName>
    <definedName name="____Tab22" localSheetId="29">#REF!</definedName>
    <definedName name="____Tab22" localSheetId="30">#REF!</definedName>
    <definedName name="____Tab22" localSheetId="38">#REF!</definedName>
    <definedName name="____Tab22" localSheetId="41">#REF!</definedName>
    <definedName name="____Tab22" localSheetId="42">#REF!</definedName>
    <definedName name="____Tab22" localSheetId="45">#REF!</definedName>
    <definedName name="____Tab22" localSheetId="8">#REF!</definedName>
    <definedName name="____Tab22" localSheetId="9">#REF!</definedName>
    <definedName name="____Tab22" localSheetId="25">#REF!</definedName>
    <definedName name="____Tab22" localSheetId="35">#REF!</definedName>
    <definedName name="____Tab22" localSheetId="51">#REF!</definedName>
    <definedName name="____Tab22" localSheetId="55">#REF!</definedName>
    <definedName name="____Tab22" localSheetId="5">#REF!</definedName>
    <definedName name="____Tab22" localSheetId="60">#REF!</definedName>
    <definedName name="____Tab22">#REF!</definedName>
    <definedName name="____Tab23" localSheetId="15">#REF!</definedName>
    <definedName name="____Tab23" localSheetId="16">#REF!</definedName>
    <definedName name="____Tab23" localSheetId="22">#REF!</definedName>
    <definedName name="____Tab23" localSheetId="26">#REF!</definedName>
    <definedName name="____Tab23" localSheetId="28">#REF!</definedName>
    <definedName name="____Tab23" localSheetId="29">#REF!</definedName>
    <definedName name="____Tab23" localSheetId="30">#REF!</definedName>
    <definedName name="____Tab23" localSheetId="38">#REF!</definedName>
    <definedName name="____Tab23" localSheetId="41">#REF!</definedName>
    <definedName name="____Tab23" localSheetId="42">#REF!</definedName>
    <definedName name="____Tab23" localSheetId="45">#REF!</definedName>
    <definedName name="____Tab23" localSheetId="8">#REF!</definedName>
    <definedName name="____Tab23" localSheetId="9">#REF!</definedName>
    <definedName name="____Tab23" localSheetId="25">#REF!</definedName>
    <definedName name="____Tab23" localSheetId="35">#REF!</definedName>
    <definedName name="____Tab23" localSheetId="51">#REF!</definedName>
    <definedName name="____Tab23" localSheetId="55">#REF!</definedName>
    <definedName name="____Tab23" localSheetId="5">#REF!</definedName>
    <definedName name="____Tab23" localSheetId="60">#REF!</definedName>
    <definedName name="____Tab23">#REF!</definedName>
    <definedName name="____Tab24" localSheetId="15">#REF!</definedName>
    <definedName name="____Tab24" localSheetId="16">#REF!</definedName>
    <definedName name="____Tab24" localSheetId="22">#REF!</definedName>
    <definedName name="____Tab24" localSheetId="26">#REF!</definedName>
    <definedName name="____Tab24" localSheetId="28">#REF!</definedName>
    <definedName name="____Tab24" localSheetId="29">#REF!</definedName>
    <definedName name="____Tab24" localSheetId="30">#REF!</definedName>
    <definedName name="____Tab24" localSheetId="38">#REF!</definedName>
    <definedName name="____Tab24" localSheetId="41">#REF!</definedName>
    <definedName name="____Tab24" localSheetId="42">#REF!</definedName>
    <definedName name="____Tab24" localSheetId="45">#REF!</definedName>
    <definedName name="____Tab24" localSheetId="8">#REF!</definedName>
    <definedName name="____Tab24" localSheetId="9">#REF!</definedName>
    <definedName name="____Tab24" localSheetId="25">#REF!</definedName>
    <definedName name="____Tab24" localSheetId="35">#REF!</definedName>
    <definedName name="____Tab24" localSheetId="51">#REF!</definedName>
    <definedName name="____Tab24" localSheetId="55">#REF!</definedName>
    <definedName name="____Tab24" localSheetId="5">#REF!</definedName>
    <definedName name="____Tab24" localSheetId="60">#REF!</definedName>
    <definedName name="____Tab24">#REF!</definedName>
    <definedName name="____Tab26" localSheetId="15">#REF!</definedName>
    <definedName name="____Tab26" localSheetId="16">#REF!</definedName>
    <definedName name="____Tab26" localSheetId="22">#REF!</definedName>
    <definedName name="____Tab26" localSheetId="26">#REF!</definedName>
    <definedName name="____Tab26" localSheetId="28">#REF!</definedName>
    <definedName name="____Tab26" localSheetId="29">#REF!</definedName>
    <definedName name="____Tab26" localSheetId="30">#REF!</definedName>
    <definedName name="____Tab26" localSheetId="38">#REF!</definedName>
    <definedName name="____Tab26" localSheetId="41">#REF!</definedName>
    <definedName name="____Tab26" localSheetId="42">#REF!</definedName>
    <definedName name="____Tab26" localSheetId="45">#REF!</definedName>
    <definedName name="____Tab26" localSheetId="8">#REF!</definedName>
    <definedName name="____Tab26" localSheetId="9">#REF!</definedName>
    <definedName name="____Tab26" localSheetId="25">#REF!</definedName>
    <definedName name="____Tab26" localSheetId="35">#REF!</definedName>
    <definedName name="____Tab26" localSheetId="51">#REF!</definedName>
    <definedName name="____Tab26" localSheetId="55">#REF!</definedName>
    <definedName name="____Tab26" localSheetId="5">#REF!</definedName>
    <definedName name="____Tab26" localSheetId="60">#REF!</definedName>
    <definedName name="____Tab26">#REF!</definedName>
    <definedName name="____Tab27" localSheetId="15">#REF!</definedName>
    <definedName name="____Tab27" localSheetId="16">#REF!</definedName>
    <definedName name="____Tab27" localSheetId="22">#REF!</definedName>
    <definedName name="____Tab27" localSheetId="26">#REF!</definedName>
    <definedName name="____Tab27" localSheetId="28">#REF!</definedName>
    <definedName name="____Tab27" localSheetId="29">#REF!</definedName>
    <definedName name="____Tab27" localSheetId="30">#REF!</definedName>
    <definedName name="____Tab27" localSheetId="38">#REF!</definedName>
    <definedName name="____Tab27" localSheetId="41">#REF!</definedName>
    <definedName name="____Tab27" localSheetId="42">#REF!</definedName>
    <definedName name="____Tab27" localSheetId="45">#REF!</definedName>
    <definedName name="____Tab27" localSheetId="8">#REF!</definedName>
    <definedName name="____Tab27" localSheetId="9">#REF!</definedName>
    <definedName name="____Tab27" localSheetId="25">#REF!</definedName>
    <definedName name="____Tab27" localSheetId="35">#REF!</definedName>
    <definedName name="____Tab27" localSheetId="51">#REF!</definedName>
    <definedName name="____Tab27" localSheetId="55">#REF!</definedName>
    <definedName name="____Tab27" localSheetId="5">#REF!</definedName>
    <definedName name="____Tab27" localSheetId="60">#REF!</definedName>
    <definedName name="____Tab27">#REF!</definedName>
    <definedName name="____Tab28" localSheetId="15">#REF!</definedName>
    <definedName name="____Tab28" localSheetId="16">#REF!</definedName>
    <definedName name="____Tab28" localSheetId="22">#REF!</definedName>
    <definedName name="____Tab28" localSheetId="26">#REF!</definedName>
    <definedName name="____Tab28" localSheetId="28">#REF!</definedName>
    <definedName name="____Tab28" localSheetId="29">#REF!</definedName>
    <definedName name="____Tab28" localSheetId="30">#REF!</definedName>
    <definedName name="____Tab28" localSheetId="38">#REF!</definedName>
    <definedName name="____Tab28" localSheetId="41">#REF!</definedName>
    <definedName name="____Tab28" localSheetId="42">#REF!</definedName>
    <definedName name="____Tab28" localSheetId="45">#REF!</definedName>
    <definedName name="____Tab28" localSheetId="8">#REF!</definedName>
    <definedName name="____Tab28" localSheetId="9">#REF!</definedName>
    <definedName name="____Tab28" localSheetId="25">#REF!</definedName>
    <definedName name="____Tab28" localSheetId="35">#REF!</definedName>
    <definedName name="____Tab28" localSheetId="51">#REF!</definedName>
    <definedName name="____Tab28" localSheetId="55">#REF!</definedName>
    <definedName name="____Tab28" localSheetId="5">#REF!</definedName>
    <definedName name="____Tab28" localSheetId="60">#REF!</definedName>
    <definedName name="____Tab28">#REF!</definedName>
    <definedName name="____Tab29" localSheetId="15">#REF!</definedName>
    <definedName name="____Tab29" localSheetId="16">#REF!</definedName>
    <definedName name="____Tab29" localSheetId="22">#REF!</definedName>
    <definedName name="____Tab29" localSheetId="26">#REF!</definedName>
    <definedName name="____Tab29" localSheetId="28">#REF!</definedName>
    <definedName name="____Tab29" localSheetId="29">#REF!</definedName>
    <definedName name="____Tab29" localSheetId="30">#REF!</definedName>
    <definedName name="____Tab29" localSheetId="38">#REF!</definedName>
    <definedName name="____Tab29" localSheetId="41">#REF!</definedName>
    <definedName name="____Tab29" localSheetId="42">#REF!</definedName>
    <definedName name="____Tab29" localSheetId="45">#REF!</definedName>
    <definedName name="____Tab29" localSheetId="8">#REF!</definedName>
    <definedName name="____Tab29" localSheetId="9">#REF!</definedName>
    <definedName name="____Tab29" localSheetId="25">#REF!</definedName>
    <definedName name="____Tab29" localSheetId="35">#REF!</definedName>
    <definedName name="____Tab29" localSheetId="51">#REF!</definedName>
    <definedName name="____Tab29" localSheetId="55">#REF!</definedName>
    <definedName name="____Tab29" localSheetId="5">#REF!</definedName>
    <definedName name="____Tab29" localSheetId="60">#REF!</definedName>
    <definedName name="____Tab29">#REF!</definedName>
    <definedName name="____TAB3" localSheetId="15">#REF!</definedName>
    <definedName name="____TAB3" localSheetId="16">#REF!</definedName>
    <definedName name="____TAB3" localSheetId="22">#REF!</definedName>
    <definedName name="____TAB3" localSheetId="26">#REF!</definedName>
    <definedName name="____TAB3" localSheetId="28">#REF!</definedName>
    <definedName name="____TAB3" localSheetId="29">#REF!</definedName>
    <definedName name="____TAB3" localSheetId="30">#REF!</definedName>
    <definedName name="____TAB3" localSheetId="38">#REF!</definedName>
    <definedName name="____TAB3" localSheetId="41">#REF!</definedName>
    <definedName name="____TAB3" localSheetId="42">#REF!</definedName>
    <definedName name="____TAB3" localSheetId="45">#REF!</definedName>
    <definedName name="____TAB3" localSheetId="8">#REF!</definedName>
    <definedName name="____TAB3" localSheetId="9">#REF!</definedName>
    <definedName name="____TAB3" localSheetId="25">#REF!</definedName>
    <definedName name="____TAB3" localSheetId="35">#REF!</definedName>
    <definedName name="____TAB3" localSheetId="51">#REF!</definedName>
    <definedName name="____TAB3" localSheetId="55">#REF!</definedName>
    <definedName name="____TAB3" localSheetId="5">#REF!</definedName>
    <definedName name="____TAB3" localSheetId="60">#REF!</definedName>
    <definedName name="____TAB3">#REF!</definedName>
    <definedName name="____Tab30" localSheetId="15">#REF!</definedName>
    <definedName name="____Tab30" localSheetId="16">#REF!</definedName>
    <definedName name="____Tab30" localSheetId="22">#REF!</definedName>
    <definedName name="____Tab30" localSheetId="26">#REF!</definedName>
    <definedName name="____Tab30" localSheetId="28">#REF!</definedName>
    <definedName name="____Tab30" localSheetId="29">#REF!</definedName>
    <definedName name="____Tab30" localSheetId="30">#REF!</definedName>
    <definedName name="____Tab30" localSheetId="38">#REF!</definedName>
    <definedName name="____Tab30" localSheetId="41">#REF!</definedName>
    <definedName name="____Tab30" localSheetId="42">#REF!</definedName>
    <definedName name="____Tab30" localSheetId="45">#REF!</definedName>
    <definedName name="____Tab30" localSheetId="8">#REF!</definedName>
    <definedName name="____Tab30" localSheetId="9">#REF!</definedName>
    <definedName name="____Tab30" localSheetId="25">#REF!</definedName>
    <definedName name="____Tab30" localSheetId="35">#REF!</definedName>
    <definedName name="____Tab30" localSheetId="51">#REF!</definedName>
    <definedName name="____Tab30" localSheetId="55">#REF!</definedName>
    <definedName name="____Tab30" localSheetId="5">#REF!</definedName>
    <definedName name="____Tab30" localSheetId="60">#REF!</definedName>
    <definedName name="____Tab30">#REF!</definedName>
    <definedName name="____Tab31" localSheetId="15">#REF!</definedName>
    <definedName name="____Tab31" localSheetId="16">#REF!</definedName>
    <definedName name="____Tab31" localSheetId="22">#REF!</definedName>
    <definedName name="____Tab31" localSheetId="26">#REF!</definedName>
    <definedName name="____Tab31" localSheetId="28">#REF!</definedName>
    <definedName name="____Tab31" localSheetId="29">#REF!</definedName>
    <definedName name="____Tab31" localSheetId="30">#REF!</definedName>
    <definedName name="____Tab31" localSheetId="38">#REF!</definedName>
    <definedName name="____Tab31" localSheetId="41">#REF!</definedName>
    <definedName name="____Tab31" localSheetId="42">#REF!</definedName>
    <definedName name="____Tab31" localSheetId="45">#REF!</definedName>
    <definedName name="____Tab31" localSheetId="8">#REF!</definedName>
    <definedName name="____Tab31" localSheetId="9">#REF!</definedName>
    <definedName name="____Tab31" localSheetId="25">#REF!</definedName>
    <definedName name="____Tab31" localSheetId="35">#REF!</definedName>
    <definedName name="____Tab31" localSheetId="51">#REF!</definedName>
    <definedName name="____Tab31" localSheetId="55">#REF!</definedName>
    <definedName name="____Tab31" localSheetId="5">#REF!</definedName>
    <definedName name="____Tab31" localSheetId="60">#REF!</definedName>
    <definedName name="____Tab31">#REF!</definedName>
    <definedName name="____Tab32" localSheetId="15">#REF!</definedName>
    <definedName name="____Tab32" localSheetId="16">#REF!</definedName>
    <definedName name="____Tab32" localSheetId="22">#REF!</definedName>
    <definedName name="____Tab32" localSheetId="26">#REF!</definedName>
    <definedName name="____Tab32" localSheetId="28">#REF!</definedName>
    <definedName name="____Tab32" localSheetId="29">#REF!</definedName>
    <definedName name="____Tab32" localSheetId="30">#REF!</definedName>
    <definedName name="____Tab32" localSheetId="38">#REF!</definedName>
    <definedName name="____Tab32" localSheetId="41">#REF!</definedName>
    <definedName name="____Tab32" localSheetId="42">#REF!</definedName>
    <definedName name="____Tab32" localSheetId="45">#REF!</definedName>
    <definedName name="____Tab32" localSheetId="8">#REF!</definedName>
    <definedName name="____Tab32" localSheetId="9">#REF!</definedName>
    <definedName name="____Tab32" localSheetId="25">#REF!</definedName>
    <definedName name="____Tab32" localSheetId="35">#REF!</definedName>
    <definedName name="____Tab32" localSheetId="51">#REF!</definedName>
    <definedName name="____Tab32" localSheetId="55">#REF!</definedName>
    <definedName name="____Tab32" localSheetId="5">#REF!</definedName>
    <definedName name="____Tab32" localSheetId="60">#REF!</definedName>
    <definedName name="____Tab32">#REF!</definedName>
    <definedName name="____Tab33" localSheetId="15">#REF!</definedName>
    <definedName name="____Tab33" localSheetId="16">#REF!</definedName>
    <definedName name="____Tab33" localSheetId="22">#REF!</definedName>
    <definedName name="____Tab33" localSheetId="26">#REF!</definedName>
    <definedName name="____Tab33" localSheetId="28">#REF!</definedName>
    <definedName name="____Tab33" localSheetId="29">#REF!</definedName>
    <definedName name="____Tab33" localSheetId="30">#REF!</definedName>
    <definedName name="____Tab33" localSheetId="38">#REF!</definedName>
    <definedName name="____Tab33" localSheetId="41">#REF!</definedName>
    <definedName name="____Tab33" localSheetId="42">#REF!</definedName>
    <definedName name="____Tab33" localSheetId="45">#REF!</definedName>
    <definedName name="____Tab33" localSheetId="8">#REF!</definedName>
    <definedName name="____Tab33" localSheetId="9">#REF!</definedName>
    <definedName name="____Tab33" localSheetId="25">#REF!</definedName>
    <definedName name="____Tab33" localSheetId="35">#REF!</definedName>
    <definedName name="____Tab33" localSheetId="51">#REF!</definedName>
    <definedName name="____Tab33" localSheetId="55">#REF!</definedName>
    <definedName name="____Tab33" localSheetId="5">#REF!</definedName>
    <definedName name="____Tab33" localSheetId="60">#REF!</definedName>
    <definedName name="____Tab33">#REF!</definedName>
    <definedName name="____Tab34" localSheetId="15">#REF!</definedName>
    <definedName name="____Tab34" localSheetId="16">#REF!</definedName>
    <definedName name="____Tab34" localSheetId="22">#REF!</definedName>
    <definedName name="____Tab34" localSheetId="26">#REF!</definedName>
    <definedName name="____Tab34" localSheetId="28">#REF!</definedName>
    <definedName name="____Tab34" localSheetId="29">#REF!</definedName>
    <definedName name="____Tab34" localSheetId="30">#REF!</definedName>
    <definedName name="____Tab34" localSheetId="38">#REF!</definedName>
    <definedName name="____Tab34" localSheetId="41">#REF!</definedName>
    <definedName name="____Tab34" localSheetId="42">#REF!</definedName>
    <definedName name="____Tab34" localSheetId="45">#REF!</definedName>
    <definedName name="____Tab34" localSheetId="8">#REF!</definedName>
    <definedName name="____Tab34" localSheetId="9">#REF!</definedName>
    <definedName name="____Tab34" localSheetId="25">#REF!</definedName>
    <definedName name="____Tab34" localSheetId="35">#REF!</definedName>
    <definedName name="____Tab34" localSheetId="51">#REF!</definedName>
    <definedName name="____Tab34" localSheetId="55">#REF!</definedName>
    <definedName name="____Tab34" localSheetId="5">#REF!</definedName>
    <definedName name="____Tab34" localSheetId="60">#REF!</definedName>
    <definedName name="____Tab34">#REF!</definedName>
    <definedName name="____Tab35" localSheetId="15">#REF!</definedName>
    <definedName name="____Tab35" localSheetId="16">#REF!</definedName>
    <definedName name="____Tab35" localSheetId="22">#REF!</definedName>
    <definedName name="____Tab35" localSheetId="26">#REF!</definedName>
    <definedName name="____Tab35" localSheetId="28">#REF!</definedName>
    <definedName name="____Tab35" localSheetId="29">#REF!</definedName>
    <definedName name="____Tab35" localSheetId="30">#REF!</definedName>
    <definedName name="____Tab35" localSheetId="38">#REF!</definedName>
    <definedName name="____Tab35" localSheetId="41">#REF!</definedName>
    <definedName name="____Tab35" localSheetId="42">#REF!</definedName>
    <definedName name="____Tab35" localSheetId="45">#REF!</definedName>
    <definedName name="____Tab35" localSheetId="8">#REF!</definedName>
    <definedName name="____Tab35" localSheetId="9">#REF!</definedName>
    <definedName name="____Tab35" localSheetId="25">#REF!</definedName>
    <definedName name="____Tab35" localSheetId="35">#REF!</definedName>
    <definedName name="____Tab35" localSheetId="51">#REF!</definedName>
    <definedName name="____Tab35" localSheetId="55">#REF!</definedName>
    <definedName name="____Tab35" localSheetId="5">#REF!</definedName>
    <definedName name="____Tab35" localSheetId="60">#REF!</definedName>
    <definedName name="____Tab35">#REF!</definedName>
    <definedName name="____TAB4" localSheetId="15">#REF!</definedName>
    <definedName name="____TAB4" localSheetId="16">#REF!</definedName>
    <definedName name="____TAB4" localSheetId="22">#REF!</definedName>
    <definedName name="____TAB4" localSheetId="26">#REF!</definedName>
    <definedName name="____TAB4" localSheetId="28">#REF!</definedName>
    <definedName name="____TAB4" localSheetId="29">#REF!</definedName>
    <definedName name="____TAB4" localSheetId="30">#REF!</definedName>
    <definedName name="____TAB4" localSheetId="38">#REF!</definedName>
    <definedName name="____TAB4" localSheetId="41">#REF!</definedName>
    <definedName name="____TAB4" localSheetId="42">#REF!</definedName>
    <definedName name="____TAB4" localSheetId="45">#REF!</definedName>
    <definedName name="____TAB4" localSheetId="8">#REF!</definedName>
    <definedName name="____TAB4" localSheetId="9">#REF!</definedName>
    <definedName name="____TAB4" localSheetId="25">#REF!</definedName>
    <definedName name="____TAB4" localSheetId="35">#REF!</definedName>
    <definedName name="____TAB4" localSheetId="51">#REF!</definedName>
    <definedName name="____TAB4" localSheetId="55">#REF!</definedName>
    <definedName name="____TAB4" localSheetId="5">#REF!</definedName>
    <definedName name="____TAB4" localSheetId="60">#REF!</definedName>
    <definedName name="____TAB4">#REF!</definedName>
    <definedName name="____TAB5" localSheetId="15">#REF!</definedName>
    <definedName name="____TAB5" localSheetId="16">#REF!</definedName>
    <definedName name="____TAB5" localSheetId="22">#REF!</definedName>
    <definedName name="____TAB5" localSheetId="26">#REF!</definedName>
    <definedName name="____TAB5" localSheetId="28">#REF!</definedName>
    <definedName name="____TAB5" localSheetId="29">#REF!</definedName>
    <definedName name="____TAB5" localSheetId="30">#REF!</definedName>
    <definedName name="____TAB5" localSheetId="38">#REF!</definedName>
    <definedName name="____TAB5" localSheetId="41">#REF!</definedName>
    <definedName name="____TAB5" localSheetId="42">#REF!</definedName>
    <definedName name="____TAB5" localSheetId="45">#REF!</definedName>
    <definedName name="____TAB5" localSheetId="8">#REF!</definedName>
    <definedName name="____TAB5" localSheetId="9">#REF!</definedName>
    <definedName name="____TAB5" localSheetId="25">#REF!</definedName>
    <definedName name="____TAB5" localSheetId="35">#REF!</definedName>
    <definedName name="____TAB5" localSheetId="51">#REF!</definedName>
    <definedName name="____TAB5" localSheetId="55">#REF!</definedName>
    <definedName name="____TAB5" localSheetId="5">#REF!</definedName>
    <definedName name="____TAB5" localSheetId="60">#REF!</definedName>
    <definedName name="____TAB5">#REF!</definedName>
    <definedName name="____tab6" localSheetId="15">#REF!</definedName>
    <definedName name="____tab6" localSheetId="16">#REF!</definedName>
    <definedName name="____tab6" localSheetId="22">#REF!</definedName>
    <definedName name="____tab6" localSheetId="26">#REF!</definedName>
    <definedName name="____tab6" localSheetId="28">#REF!</definedName>
    <definedName name="____tab6" localSheetId="29">#REF!</definedName>
    <definedName name="____tab6" localSheetId="30">#REF!</definedName>
    <definedName name="____tab6" localSheetId="38">#REF!</definedName>
    <definedName name="____tab6" localSheetId="41">#REF!</definedName>
    <definedName name="____tab6" localSheetId="42">#REF!</definedName>
    <definedName name="____tab6" localSheetId="45">#REF!</definedName>
    <definedName name="____tab6" localSheetId="8">#REF!</definedName>
    <definedName name="____tab6" localSheetId="9">#REF!</definedName>
    <definedName name="____tab6" localSheetId="25">#REF!</definedName>
    <definedName name="____tab6" localSheetId="35">#REF!</definedName>
    <definedName name="____tab6" localSheetId="51">#REF!</definedName>
    <definedName name="____tab6" localSheetId="55">#REF!</definedName>
    <definedName name="____tab6" localSheetId="5">#REF!</definedName>
    <definedName name="____tab6" localSheetId="60">#REF!</definedName>
    <definedName name="____tab6">#REF!</definedName>
    <definedName name="____TAB7" localSheetId="15">#REF!</definedName>
    <definedName name="____TAB7" localSheetId="16">#REF!</definedName>
    <definedName name="____TAB7" localSheetId="22">#REF!</definedName>
    <definedName name="____TAB7" localSheetId="26">#REF!</definedName>
    <definedName name="____TAB7" localSheetId="28">#REF!</definedName>
    <definedName name="____TAB7" localSheetId="29">#REF!</definedName>
    <definedName name="____TAB7" localSheetId="30">#REF!</definedName>
    <definedName name="____TAB7" localSheetId="38">#REF!</definedName>
    <definedName name="____TAB7" localSheetId="41">#REF!</definedName>
    <definedName name="____TAB7" localSheetId="42">#REF!</definedName>
    <definedName name="____TAB7" localSheetId="45">#REF!</definedName>
    <definedName name="____TAB7" localSheetId="8">#REF!</definedName>
    <definedName name="____TAB7" localSheetId="9">#REF!</definedName>
    <definedName name="____TAB7" localSheetId="25">#REF!</definedName>
    <definedName name="____TAB7" localSheetId="35">#REF!</definedName>
    <definedName name="____TAB7" localSheetId="51">#REF!</definedName>
    <definedName name="____TAB7" localSheetId="55">#REF!</definedName>
    <definedName name="____TAB7" localSheetId="5">#REF!</definedName>
    <definedName name="____TAB7" localSheetId="60">#REF!</definedName>
    <definedName name="____TAB7">#REF!</definedName>
    <definedName name="____TAB8" localSheetId="15">#REF!</definedName>
    <definedName name="____TAB8" localSheetId="16">#REF!</definedName>
    <definedName name="____TAB8" localSheetId="22">#REF!</definedName>
    <definedName name="____TAB8" localSheetId="26">#REF!</definedName>
    <definedName name="____TAB8" localSheetId="28">#REF!</definedName>
    <definedName name="____TAB8" localSheetId="29">#REF!</definedName>
    <definedName name="____TAB8" localSheetId="30">#REF!</definedName>
    <definedName name="____TAB8" localSheetId="38">#REF!</definedName>
    <definedName name="____TAB8" localSheetId="41">#REF!</definedName>
    <definedName name="____TAB8" localSheetId="42">#REF!</definedName>
    <definedName name="____TAB8" localSheetId="45">#REF!</definedName>
    <definedName name="____TAB8" localSheetId="8">#REF!</definedName>
    <definedName name="____TAB8" localSheetId="9">#REF!</definedName>
    <definedName name="____TAB8" localSheetId="25">#REF!</definedName>
    <definedName name="____TAB8" localSheetId="35">#REF!</definedName>
    <definedName name="____TAB8" localSheetId="51">#REF!</definedName>
    <definedName name="____TAB8" localSheetId="55">#REF!</definedName>
    <definedName name="____TAB8" localSheetId="5">#REF!</definedName>
    <definedName name="____TAB8" localSheetId="60">#REF!</definedName>
    <definedName name="____TAB8">#REF!</definedName>
    <definedName name="____tab9" localSheetId="15">#REF!</definedName>
    <definedName name="____tab9" localSheetId="16">#REF!</definedName>
    <definedName name="____tab9" localSheetId="22">#REF!</definedName>
    <definedName name="____tab9" localSheetId="26">#REF!</definedName>
    <definedName name="____tab9" localSheetId="28">#REF!</definedName>
    <definedName name="____tab9" localSheetId="29">#REF!</definedName>
    <definedName name="____tab9" localSheetId="30">#REF!</definedName>
    <definedName name="____tab9" localSheetId="38">#REF!</definedName>
    <definedName name="____tab9" localSheetId="41">#REF!</definedName>
    <definedName name="____tab9" localSheetId="42">#REF!</definedName>
    <definedName name="____tab9" localSheetId="45">#REF!</definedName>
    <definedName name="____tab9" localSheetId="8">#REF!</definedName>
    <definedName name="____tab9" localSheetId="9">#REF!</definedName>
    <definedName name="____tab9" localSheetId="25">#REF!</definedName>
    <definedName name="____tab9" localSheetId="35">#REF!</definedName>
    <definedName name="____tab9" localSheetId="51">#REF!</definedName>
    <definedName name="____tab9" localSheetId="55">#REF!</definedName>
    <definedName name="____tab9" localSheetId="5">#REF!</definedName>
    <definedName name="____tab9" localSheetId="60">#REF!</definedName>
    <definedName name="____tab9">#REF!</definedName>
    <definedName name="____TB41" localSheetId="15">#REF!</definedName>
    <definedName name="____TB41" localSheetId="16">#REF!</definedName>
    <definedName name="____TB41" localSheetId="22">#REF!</definedName>
    <definedName name="____TB41" localSheetId="26">#REF!</definedName>
    <definedName name="____TB41" localSheetId="28">#REF!</definedName>
    <definedName name="____TB41" localSheetId="29">#REF!</definedName>
    <definedName name="____TB41" localSheetId="30">#REF!</definedName>
    <definedName name="____TB41" localSheetId="38">#REF!</definedName>
    <definedName name="____TB41" localSheetId="41">#REF!</definedName>
    <definedName name="____TB41" localSheetId="42">#REF!</definedName>
    <definedName name="____TB41" localSheetId="45">#REF!</definedName>
    <definedName name="____TB41" localSheetId="8">#REF!</definedName>
    <definedName name="____TB41" localSheetId="9">#REF!</definedName>
    <definedName name="____TB41" localSheetId="25">#REF!</definedName>
    <definedName name="____TB41" localSheetId="35">#REF!</definedName>
    <definedName name="____TB41" localSheetId="51">#REF!</definedName>
    <definedName name="____TB41" localSheetId="55">#REF!</definedName>
    <definedName name="____TB41" localSheetId="5">#REF!</definedName>
    <definedName name="____TB41" localSheetId="60">#REF!</definedName>
    <definedName name="____TB41">#REF!</definedName>
    <definedName name="____WEO1" localSheetId="15">#REF!</definedName>
    <definedName name="____WEO1" localSheetId="16">#REF!</definedName>
    <definedName name="____WEO1" localSheetId="22">#REF!</definedName>
    <definedName name="____WEO1" localSheetId="26">#REF!</definedName>
    <definedName name="____WEO1" localSheetId="28">#REF!</definedName>
    <definedName name="____WEO1" localSheetId="29">#REF!</definedName>
    <definedName name="____WEO1" localSheetId="30">#REF!</definedName>
    <definedName name="____WEO1" localSheetId="38">#REF!</definedName>
    <definedName name="____WEO1" localSheetId="41">#REF!</definedName>
    <definedName name="____WEO1" localSheetId="42">#REF!</definedName>
    <definedName name="____WEO1" localSheetId="45">#REF!</definedName>
    <definedName name="____WEO1" localSheetId="8">#REF!</definedName>
    <definedName name="____WEO1" localSheetId="9">#REF!</definedName>
    <definedName name="____WEO1" localSheetId="25">#REF!</definedName>
    <definedName name="____WEO1" localSheetId="35">#REF!</definedName>
    <definedName name="____WEO1" localSheetId="51">#REF!</definedName>
    <definedName name="____WEO1" localSheetId="55">#REF!</definedName>
    <definedName name="____WEO1" localSheetId="5">#REF!</definedName>
    <definedName name="____WEO1" localSheetId="60">#REF!</definedName>
    <definedName name="____WEO1">#REF!</definedName>
    <definedName name="____WEO2" localSheetId="15">#REF!</definedName>
    <definedName name="____WEO2" localSheetId="16">#REF!</definedName>
    <definedName name="____WEO2" localSheetId="22">#REF!</definedName>
    <definedName name="____WEO2" localSheetId="26">#REF!</definedName>
    <definedName name="____WEO2" localSheetId="28">#REF!</definedName>
    <definedName name="____WEO2" localSheetId="29">#REF!</definedName>
    <definedName name="____WEO2" localSheetId="30">#REF!</definedName>
    <definedName name="____WEO2" localSheetId="38">#REF!</definedName>
    <definedName name="____WEO2" localSheetId="41">#REF!</definedName>
    <definedName name="____WEO2" localSheetId="42">#REF!</definedName>
    <definedName name="____WEO2" localSheetId="45">#REF!</definedName>
    <definedName name="____WEO2" localSheetId="8">#REF!</definedName>
    <definedName name="____WEO2" localSheetId="9">#REF!</definedName>
    <definedName name="____WEO2" localSheetId="25">#REF!</definedName>
    <definedName name="____WEO2" localSheetId="35">#REF!</definedName>
    <definedName name="____WEO2" localSheetId="51">#REF!</definedName>
    <definedName name="____WEO2" localSheetId="55">#REF!</definedName>
    <definedName name="____WEO2" localSheetId="5">#REF!</definedName>
    <definedName name="____WEO2" localSheetId="60">#REF!</definedName>
    <definedName name="____WEO2">#REF!</definedName>
    <definedName name="___BOP1" localSheetId="15">#REF!</definedName>
    <definedName name="___BOP1" localSheetId="16">#REF!</definedName>
    <definedName name="___BOP1" localSheetId="22">#REF!</definedName>
    <definedName name="___BOP1" localSheetId="26">#REF!</definedName>
    <definedName name="___BOP1" localSheetId="28">#REF!</definedName>
    <definedName name="___BOP1" localSheetId="29">#REF!</definedName>
    <definedName name="___BOP1" localSheetId="30">#REF!</definedName>
    <definedName name="___BOP1" localSheetId="38">#REF!</definedName>
    <definedName name="___BOP1" localSheetId="41">#REF!</definedName>
    <definedName name="___BOP1" localSheetId="42">#REF!</definedName>
    <definedName name="___BOP1" localSheetId="45">#REF!</definedName>
    <definedName name="___BOP1" localSheetId="8">#REF!</definedName>
    <definedName name="___BOP1" localSheetId="9">#REF!</definedName>
    <definedName name="___BOP1" localSheetId="25">#REF!</definedName>
    <definedName name="___BOP1" localSheetId="35">#REF!</definedName>
    <definedName name="___BOP1" localSheetId="51">#REF!</definedName>
    <definedName name="___BOP1" localSheetId="55">#REF!</definedName>
    <definedName name="___BOP1" localSheetId="5">#REF!</definedName>
    <definedName name="___BOP1" localSheetId="60">#REF!</definedName>
    <definedName name="___BOP1">#REF!</definedName>
    <definedName name="___BOP2" localSheetId="15">[1]BoP!#REF!</definedName>
    <definedName name="___BOP2" localSheetId="16">[1]BoP!#REF!</definedName>
    <definedName name="___BOP2" localSheetId="22">[1]BoP!#REF!</definedName>
    <definedName name="___BOP2" localSheetId="26">[1]BoP!#REF!</definedName>
    <definedName name="___BOP2" localSheetId="28">[1]BoP!#REF!</definedName>
    <definedName name="___BOP2" localSheetId="29">[1]BoP!#REF!</definedName>
    <definedName name="___BOP2" localSheetId="30">[1]BoP!#REF!</definedName>
    <definedName name="___BOP2" localSheetId="38">[1]BoP!#REF!</definedName>
    <definedName name="___BOP2" localSheetId="41">[1]BoP!#REF!</definedName>
    <definedName name="___BOP2" localSheetId="42">[1]BoP!#REF!</definedName>
    <definedName name="___BOP2" localSheetId="45">[1]BoP!#REF!</definedName>
    <definedName name="___BOP2" localSheetId="25">[1]BoP!#REF!</definedName>
    <definedName name="___BOP2" localSheetId="35">[1]BoP!#REF!</definedName>
    <definedName name="___BOP2" localSheetId="51">[1]BoP!#REF!</definedName>
    <definedName name="___BOP2" localSheetId="55">[1]BoP!#REF!</definedName>
    <definedName name="___BOP2" localSheetId="5">[1]BoP!#REF!</definedName>
    <definedName name="___BOP2" localSheetId="60">[1]BoP!#REF!</definedName>
    <definedName name="___BOP2">[1]BoP!#REF!</definedName>
    <definedName name="___dat1" localSheetId="15">'[2]work Q real'!#REF!</definedName>
    <definedName name="___dat1" localSheetId="16">'[2]work Q real'!#REF!</definedName>
    <definedName name="___dat1" localSheetId="22">'[2]work Q real'!#REF!</definedName>
    <definedName name="___dat1" localSheetId="26">'[2]work Q real'!#REF!</definedName>
    <definedName name="___dat1" localSheetId="28">'[2]work Q real'!#REF!</definedName>
    <definedName name="___dat1" localSheetId="29">'[2]work Q real'!#REF!</definedName>
    <definedName name="___dat1" localSheetId="30">'[2]work Q real'!#REF!</definedName>
    <definedName name="___dat1" localSheetId="38">'[2]work Q real'!#REF!</definedName>
    <definedName name="___dat1" localSheetId="41">'[2]work Q real'!#REF!</definedName>
    <definedName name="___dat1" localSheetId="42">'[2]work Q real'!#REF!</definedName>
    <definedName name="___dat1" localSheetId="45">'[2]work Q real'!#REF!</definedName>
    <definedName name="___dat1" localSheetId="25">'[2]work Q real'!#REF!</definedName>
    <definedName name="___dat1" localSheetId="35">'[2]work Q real'!#REF!</definedName>
    <definedName name="___dat1" localSheetId="51">'[2]work Q real'!#REF!</definedName>
    <definedName name="___dat1" localSheetId="55">'[2]work Q real'!#REF!</definedName>
    <definedName name="___dat1" localSheetId="5">'[2]work Q real'!#REF!</definedName>
    <definedName name="___dat1" localSheetId="60">'[2]work Q real'!#REF!</definedName>
    <definedName name="___dat1">'[2]work Q real'!#REF!</definedName>
    <definedName name="___dat2" localSheetId="15">#REF!</definedName>
    <definedName name="___dat2" localSheetId="16">#REF!</definedName>
    <definedName name="___dat2" localSheetId="19">#REF!</definedName>
    <definedName name="___dat2" localSheetId="22">#REF!</definedName>
    <definedName name="___dat2" localSheetId="26">#REF!</definedName>
    <definedName name="___dat2" localSheetId="28">#REF!</definedName>
    <definedName name="___dat2" localSheetId="29">#REF!</definedName>
    <definedName name="___dat2" localSheetId="30">#REF!</definedName>
    <definedName name="___dat2" localSheetId="38">#REF!</definedName>
    <definedName name="___dat2" localSheetId="41">#REF!</definedName>
    <definedName name="___dat2" localSheetId="42">#REF!</definedName>
    <definedName name="___dat2" localSheetId="45">#REF!</definedName>
    <definedName name="___dat2" localSheetId="49">#REF!</definedName>
    <definedName name="___dat2" localSheetId="54">#REF!</definedName>
    <definedName name="___dat2" localSheetId="8">#REF!</definedName>
    <definedName name="___dat2" localSheetId="9">#REF!</definedName>
    <definedName name="___dat2" localSheetId="25">#REF!</definedName>
    <definedName name="___dat2" localSheetId="35">#REF!</definedName>
    <definedName name="___dat2" localSheetId="51">#REF!</definedName>
    <definedName name="___dat2" localSheetId="55">#REF!</definedName>
    <definedName name="___dat2" localSheetId="5">#REF!</definedName>
    <definedName name="___dat2" localSheetId="60">#REF!</definedName>
    <definedName name="___dat2">#REF!</definedName>
    <definedName name="___EXP5" localSheetId="15">#REF!</definedName>
    <definedName name="___EXP5" localSheetId="16">#REF!</definedName>
    <definedName name="___EXP5" localSheetId="22">#REF!</definedName>
    <definedName name="___EXP5" localSheetId="26">#REF!</definedName>
    <definedName name="___EXP5" localSheetId="28">#REF!</definedName>
    <definedName name="___EXP5" localSheetId="29">#REF!</definedName>
    <definedName name="___EXP5" localSheetId="30">#REF!</definedName>
    <definedName name="___EXP5" localSheetId="38">#REF!</definedName>
    <definedName name="___EXP5" localSheetId="41">#REF!</definedName>
    <definedName name="___EXP5" localSheetId="42">#REF!</definedName>
    <definedName name="___EXP5" localSheetId="45">#REF!</definedName>
    <definedName name="___EXP5" localSheetId="49">#REF!</definedName>
    <definedName name="___EXP5" localSheetId="8">#REF!</definedName>
    <definedName name="___EXP5" localSheetId="9">#REF!</definedName>
    <definedName name="___EXP5" localSheetId="25">#REF!</definedName>
    <definedName name="___EXP5" localSheetId="35">#REF!</definedName>
    <definedName name="___EXP5" localSheetId="51">#REF!</definedName>
    <definedName name="___EXP5" localSheetId="55">#REF!</definedName>
    <definedName name="___EXP5" localSheetId="5">#REF!</definedName>
    <definedName name="___EXP5" localSheetId="60">#REF!</definedName>
    <definedName name="___EXP5">#REF!</definedName>
    <definedName name="___EXP6" localSheetId="15">#REF!</definedName>
    <definedName name="___EXP6" localSheetId="16">#REF!</definedName>
    <definedName name="___EXP6" localSheetId="22">#REF!</definedName>
    <definedName name="___EXP6" localSheetId="26">#REF!</definedName>
    <definedName name="___EXP6" localSheetId="28">#REF!</definedName>
    <definedName name="___EXP6" localSheetId="29">#REF!</definedName>
    <definedName name="___EXP6" localSheetId="30">#REF!</definedName>
    <definedName name="___EXP6" localSheetId="38">#REF!</definedName>
    <definedName name="___EXP6" localSheetId="41">#REF!</definedName>
    <definedName name="___EXP6" localSheetId="42">#REF!</definedName>
    <definedName name="___EXP6" localSheetId="45">#REF!</definedName>
    <definedName name="___EXP6" localSheetId="49">#REF!</definedName>
    <definedName name="___EXP6" localSheetId="8">#REF!</definedName>
    <definedName name="___EXP6" localSheetId="9">#REF!</definedName>
    <definedName name="___EXP6" localSheetId="25">#REF!</definedName>
    <definedName name="___EXP6" localSheetId="35">#REF!</definedName>
    <definedName name="___EXP6" localSheetId="51">#REF!</definedName>
    <definedName name="___EXP6" localSheetId="55">#REF!</definedName>
    <definedName name="___EXP6" localSheetId="5">#REF!</definedName>
    <definedName name="___EXP6" localSheetId="60">#REF!</definedName>
    <definedName name="___EXP6">#REF!</definedName>
    <definedName name="___EXP7" localSheetId="15">#REF!</definedName>
    <definedName name="___EXP7" localSheetId="16">#REF!</definedName>
    <definedName name="___EXP7" localSheetId="22">#REF!</definedName>
    <definedName name="___EXP7" localSheetId="26">#REF!</definedName>
    <definedName name="___EXP7" localSheetId="28">#REF!</definedName>
    <definedName name="___EXP7" localSheetId="29">#REF!</definedName>
    <definedName name="___EXP7" localSheetId="30">#REF!</definedName>
    <definedName name="___EXP7" localSheetId="38">#REF!</definedName>
    <definedName name="___EXP7" localSheetId="41">#REF!</definedName>
    <definedName name="___EXP7" localSheetId="42">#REF!</definedName>
    <definedName name="___EXP7" localSheetId="45">#REF!</definedName>
    <definedName name="___EXP7" localSheetId="8">#REF!</definedName>
    <definedName name="___EXP7" localSheetId="9">#REF!</definedName>
    <definedName name="___EXP7" localSheetId="25">#REF!</definedName>
    <definedName name="___EXP7" localSheetId="35">#REF!</definedName>
    <definedName name="___EXP7" localSheetId="51">#REF!</definedName>
    <definedName name="___EXP7" localSheetId="55">#REF!</definedName>
    <definedName name="___EXP7" localSheetId="5">#REF!</definedName>
    <definedName name="___EXP7" localSheetId="60">#REF!</definedName>
    <definedName name="___EXP7">#REF!</definedName>
    <definedName name="___EXP9" localSheetId="15">#REF!</definedName>
    <definedName name="___EXP9" localSheetId="16">#REF!</definedName>
    <definedName name="___EXP9" localSheetId="22">#REF!</definedName>
    <definedName name="___EXP9" localSheetId="26">#REF!</definedName>
    <definedName name="___EXP9" localSheetId="28">#REF!</definedName>
    <definedName name="___EXP9" localSheetId="29">#REF!</definedName>
    <definedName name="___EXP9" localSheetId="30">#REF!</definedName>
    <definedName name="___EXP9" localSheetId="38">#REF!</definedName>
    <definedName name="___EXP9" localSheetId="41">#REF!</definedName>
    <definedName name="___EXP9" localSheetId="42">#REF!</definedName>
    <definedName name="___EXP9" localSheetId="45">#REF!</definedName>
    <definedName name="___EXP9" localSheetId="8">#REF!</definedName>
    <definedName name="___EXP9" localSheetId="9">#REF!</definedName>
    <definedName name="___EXP9" localSheetId="25">#REF!</definedName>
    <definedName name="___EXP9" localSheetId="35">#REF!</definedName>
    <definedName name="___EXP9" localSheetId="51">#REF!</definedName>
    <definedName name="___EXP9" localSheetId="55">#REF!</definedName>
    <definedName name="___EXP9" localSheetId="5">#REF!</definedName>
    <definedName name="___EXP9" localSheetId="60">#REF!</definedName>
    <definedName name="___EXP9">#REF!</definedName>
    <definedName name="___IMP10" localSheetId="15">#REF!</definedName>
    <definedName name="___IMP10" localSheetId="16">#REF!</definedName>
    <definedName name="___IMP10" localSheetId="22">#REF!</definedName>
    <definedName name="___IMP10" localSheetId="26">#REF!</definedName>
    <definedName name="___IMP10" localSheetId="28">#REF!</definedName>
    <definedName name="___IMP10" localSheetId="29">#REF!</definedName>
    <definedName name="___IMP10" localSheetId="30">#REF!</definedName>
    <definedName name="___IMP10" localSheetId="38">#REF!</definedName>
    <definedName name="___IMP10" localSheetId="41">#REF!</definedName>
    <definedName name="___IMP10" localSheetId="42">#REF!</definedName>
    <definedName name="___IMP10" localSheetId="45">#REF!</definedName>
    <definedName name="___IMP10" localSheetId="8">#REF!</definedName>
    <definedName name="___IMP10" localSheetId="9">#REF!</definedName>
    <definedName name="___IMP10" localSheetId="25">#REF!</definedName>
    <definedName name="___IMP10" localSheetId="35">#REF!</definedName>
    <definedName name="___IMP10" localSheetId="51">#REF!</definedName>
    <definedName name="___IMP10" localSheetId="55">#REF!</definedName>
    <definedName name="___IMP10" localSheetId="5">#REF!</definedName>
    <definedName name="___IMP10" localSheetId="60">#REF!</definedName>
    <definedName name="___IMP10">#REF!</definedName>
    <definedName name="___IMP2" localSheetId="15">#REF!</definedName>
    <definedName name="___IMP2" localSheetId="16">#REF!</definedName>
    <definedName name="___IMP2" localSheetId="22">#REF!</definedName>
    <definedName name="___IMP2" localSheetId="26">#REF!</definedName>
    <definedName name="___IMP2" localSheetId="28">#REF!</definedName>
    <definedName name="___IMP2" localSheetId="29">#REF!</definedName>
    <definedName name="___IMP2" localSheetId="30">#REF!</definedName>
    <definedName name="___IMP2" localSheetId="38">#REF!</definedName>
    <definedName name="___IMP2" localSheetId="41">#REF!</definedName>
    <definedName name="___IMP2" localSheetId="42">#REF!</definedName>
    <definedName name="___IMP2" localSheetId="45">#REF!</definedName>
    <definedName name="___IMP2" localSheetId="8">#REF!</definedName>
    <definedName name="___IMP2" localSheetId="9">#REF!</definedName>
    <definedName name="___IMP2" localSheetId="25">#REF!</definedName>
    <definedName name="___IMP2" localSheetId="35">#REF!</definedName>
    <definedName name="___IMP2" localSheetId="51">#REF!</definedName>
    <definedName name="___IMP2" localSheetId="55">#REF!</definedName>
    <definedName name="___IMP2" localSheetId="5">#REF!</definedName>
    <definedName name="___IMP2" localSheetId="60">#REF!</definedName>
    <definedName name="___IMP2">#REF!</definedName>
    <definedName name="___IMP4" localSheetId="15">#REF!</definedName>
    <definedName name="___IMP4" localSheetId="16">#REF!</definedName>
    <definedName name="___IMP4" localSheetId="22">#REF!</definedName>
    <definedName name="___IMP4" localSheetId="26">#REF!</definedName>
    <definedName name="___IMP4" localSheetId="28">#REF!</definedName>
    <definedName name="___IMP4" localSheetId="29">#REF!</definedName>
    <definedName name="___IMP4" localSheetId="30">#REF!</definedName>
    <definedName name="___IMP4" localSheetId="38">#REF!</definedName>
    <definedName name="___IMP4" localSheetId="41">#REF!</definedName>
    <definedName name="___IMP4" localSheetId="42">#REF!</definedName>
    <definedName name="___IMP4" localSheetId="45">#REF!</definedName>
    <definedName name="___IMP4" localSheetId="8">#REF!</definedName>
    <definedName name="___IMP4" localSheetId="9">#REF!</definedName>
    <definedName name="___IMP4" localSheetId="25">#REF!</definedName>
    <definedName name="___IMP4" localSheetId="35">#REF!</definedName>
    <definedName name="___IMP4" localSheetId="51">#REF!</definedName>
    <definedName name="___IMP4" localSheetId="55">#REF!</definedName>
    <definedName name="___IMP4" localSheetId="5">#REF!</definedName>
    <definedName name="___IMP4" localSheetId="60">#REF!</definedName>
    <definedName name="___IMP4">#REF!</definedName>
    <definedName name="___IMP6" localSheetId="15">#REF!</definedName>
    <definedName name="___IMP6" localSheetId="16">#REF!</definedName>
    <definedName name="___IMP6" localSheetId="22">#REF!</definedName>
    <definedName name="___IMP6" localSheetId="26">#REF!</definedName>
    <definedName name="___IMP6" localSheetId="28">#REF!</definedName>
    <definedName name="___IMP6" localSheetId="29">#REF!</definedName>
    <definedName name="___IMP6" localSheetId="30">#REF!</definedName>
    <definedName name="___IMP6" localSheetId="38">#REF!</definedName>
    <definedName name="___IMP6" localSheetId="41">#REF!</definedName>
    <definedName name="___IMP6" localSheetId="42">#REF!</definedName>
    <definedName name="___IMP6" localSheetId="45">#REF!</definedName>
    <definedName name="___IMP6" localSheetId="8">#REF!</definedName>
    <definedName name="___IMP6" localSheetId="9">#REF!</definedName>
    <definedName name="___IMP6" localSheetId="25">#REF!</definedName>
    <definedName name="___IMP6" localSheetId="35">#REF!</definedName>
    <definedName name="___IMP6" localSheetId="51">#REF!</definedName>
    <definedName name="___IMP6" localSheetId="55">#REF!</definedName>
    <definedName name="___IMP6" localSheetId="5">#REF!</definedName>
    <definedName name="___IMP6" localSheetId="60">#REF!</definedName>
    <definedName name="___IMP6">#REF!</definedName>
    <definedName name="___IMP7" localSheetId="15">#REF!</definedName>
    <definedName name="___IMP7" localSheetId="16">#REF!</definedName>
    <definedName name="___IMP7" localSheetId="22">#REF!</definedName>
    <definedName name="___IMP7" localSheetId="26">#REF!</definedName>
    <definedName name="___IMP7" localSheetId="28">#REF!</definedName>
    <definedName name="___IMP7" localSheetId="29">#REF!</definedName>
    <definedName name="___IMP7" localSheetId="30">#REF!</definedName>
    <definedName name="___IMP7" localSheetId="38">#REF!</definedName>
    <definedName name="___IMP7" localSheetId="41">#REF!</definedName>
    <definedName name="___IMP7" localSheetId="42">#REF!</definedName>
    <definedName name="___IMP7" localSheetId="45">#REF!</definedName>
    <definedName name="___IMP7" localSheetId="8">#REF!</definedName>
    <definedName name="___IMP7" localSheetId="9">#REF!</definedName>
    <definedName name="___IMP7" localSheetId="25">#REF!</definedName>
    <definedName name="___IMP7" localSheetId="35">#REF!</definedName>
    <definedName name="___IMP7" localSheetId="51">#REF!</definedName>
    <definedName name="___IMP7" localSheetId="55">#REF!</definedName>
    <definedName name="___IMP7" localSheetId="5">#REF!</definedName>
    <definedName name="___IMP7" localSheetId="60">#REF!</definedName>
    <definedName name="___IMP7">#REF!</definedName>
    <definedName name="___IMP8" localSheetId="15">#REF!</definedName>
    <definedName name="___IMP8" localSheetId="16">#REF!</definedName>
    <definedName name="___IMP8" localSheetId="22">#REF!</definedName>
    <definedName name="___IMP8" localSheetId="26">#REF!</definedName>
    <definedName name="___IMP8" localSheetId="28">#REF!</definedName>
    <definedName name="___IMP8" localSheetId="29">#REF!</definedName>
    <definedName name="___IMP8" localSheetId="30">#REF!</definedName>
    <definedName name="___IMP8" localSheetId="38">#REF!</definedName>
    <definedName name="___IMP8" localSheetId="41">#REF!</definedName>
    <definedName name="___IMP8" localSheetId="42">#REF!</definedName>
    <definedName name="___IMP8" localSheetId="45">#REF!</definedName>
    <definedName name="___IMP8" localSheetId="8">#REF!</definedName>
    <definedName name="___IMP8" localSheetId="9">#REF!</definedName>
    <definedName name="___IMP8" localSheetId="25">#REF!</definedName>
    <definedName name="___IMP8" localSheetId="35">#REF!</definedName>
    <definedName name="___IMP8" localSheetId="51">#REF!</definedName>
    <definedName name="___IMP8" localSheetId="55">#REF!</definedName>
    <definedName name="___IMP8" localSheetId="5">#REF!</definedName>
    <definedName name="___IMP8" localSheetId="60">#REF!</definedName>
    <definedName name="___IMP8">#REF!</definedName>
    <definedName name="___MTS2" localSheetId="15">'[3]Annual Tables'!#REF!</definedName>
    <definedName name="___MTS2" localSheetId="16">'[3]Annual Tables'!#REF!</definedName>
    <definedName name="___MTS2" localSheetId="22">'[3]Annual Tables'!#REF!</definedName>
    <definedName name="___MTS2" localSheetId="26">'[3]Annual Tables'!#REF!</definedName>
    <definedName name="___MTS2" localSheetId="28">'[3]Annual Tables'!#REF!</definedName>
    <definedName name="___MTS2" localSheetId="29">'[3]Annual Tables'!#REF!</definedName>
    <definedName name="___MTS2" localSheetId="30">'[3]Annual Tables'!#REF!</definedName>
    <definedName name="___MTS2" localSheetId="38">'[3]Annual Tables'!#REF!</definedName>
    <definedName name="___MTS2" localSheetId="41">'[3]Annual Tables'!#REF!</definedName>
    <definedName name="___MTS2" localSheetId="42">'[3]Annual Tables'!#REF!</definedName>
    <definedName name="___MTS2" localSheetId="45">'[3]Annual Tables'!#REF!</definedName>
    <definedName name="___MTS2" localSheetId="25">'[3]Annual Tables'!#REF!</definedName>
    <definedName name="___MTS2" localSheetId="35">'[3]Annual Tables'!#REF!</definedName>
    <definedName name="___MTS2" localSheetId="51">'[3]Annual Tables'!#REF!</definedName>
    <definedName name="___MTS2" localSheetId="55">'[3]Annual Tables'!#REF!</definedName>
    <definedName name="___MTS2" localSheetId="5">'[3]Annual Tables'!#REF!</definedName>
    <definedName name="___MTS2" localSheetId="60">'[3]Annual Tables'!#REF!</definedName>
    <definedName name="___MTS2">'[3]Annual Tables'!#REF!</definedName>
    <definedName name="___OUT1" localSheetId="15">#REF!</definedName>
    <definedName name="___OUT1" localSheetId="16">#REF!</definedName>
    <definedName name="___OUT1" localSheetId="19">#REF!</definedName>
    <definedName name="___OUT1" localSheetId="22">#REF!</definedName>
    <definedName name="___OUT1" localSheetId="26">#REF!</definedName>
    <definedName name="___OUT1" localSheetId="28">#REF!</definedName>
    <definedName name="___OUT1" localSheetId="29">#REF!</definedName>
    <definedName name="___OUT1" localSheetId="30">#REF!</definedName>
    <definedName name="___OUT1" localSheetId="38">#REF!</definedName>
    <definedName name="___OUT1" localSheetId="41">#REF!</definedName>
    <definedName name="___OUT1" localSheetId="42">#REF!</definedName>
    <definedName name="___OUT1" localSheetId="45">#REF!</definedName>
    <definedName name="___OUT1" localSheetId="49">#REF!</definedName>
    <definedName name="___OUT1" localSheetId="54">#REF!</definedName>
    <definedName name="___OUT1" localSheetId="8">#REF!</definedName>
    <definedName name="___OUT1" localSheetId="9">#REF!</definedName>
    <definedName name="___OUT1" localSheetId="25">#REF!</definedName>
    <definedName name="___OUT1" localSheetId="35">#REF!</definedName>
    <definedName name="___OUT1" localSheetId="51">#REF!</definedName>
    <definedName name="___OUT1" localSheetId="55">#REF!</definedName>
    <definedName name="___OUT1" localSheetId="5">#REF!</definedName>
    <definedName name="___OUT1" localSheetId="60">#REF!</definedName>
    <definedName name="___OUT1">#REF!</definedName>
    <definedName name="___OUT2" localSheetId="15">#REF!</definedName>
    <definedName name="___OUT2" localSheetId="16">#REF!</definedName>
    <definedName name="___OUT2" localSheetId="22">#REF!</definedName>
    <definedName name="___OUT2" localSheetId="26">#REF!</definedName>
    <definedName name="___OUT2" localSheetId="28">#REF!</definedName>
    <definedName name="___OUT2" localSheetId="29">#REF!</definedName>
    <definedName name="___OUT2" localSheetId="30">#REF!</definedName>
    <definedName name="___OUT2" localSheetId="38">#REF!</definedName>
    <definedName name="___OUT2" localSheetId="41">#REF!</definedName>
    <definedName name="___OUT2" localSheetId="42">#REF!</definedName>
    <definedName name="___OUT2" localSheetId="45">#REF!</definedName>
    <definedName name="___OUT2" localSheetId="49">#REF!</definedName>
    <definedName name="___OUT2" localSheetId="8">#REF!</definedName>
    <definedName name="___OUT2" localSheetId="9">#REF!</definedName>
    <definedName name="___OUT2" localSheetId="25">#REF!</definedName>
    <definedName name="___OUT2" localSheetId="35">#REF!</definedName>
    <definedName name="___OUT2" localSheetId="51">#REF!</definedName>
    <definedName name="___OUT2" localSheetId="55">#REF!</definedName>
    <definedName name="___OUT2" localSheetId="5">#REF!</definedName>
    <definedName name="___OUT2" localSheetId="60">#REF!</definedName>
    <definedName name="___OUT2">#REF!</definedName>
    <definedName name="___PAG2" localSheetId="15">[3]Index!#REF!</definedName>
    <definedName name="___PAG2" localSheetId="16">[3]Index!#REF!</definedName>
    <definedName name="___PAG2" localSheetId="22">[3]Index!#REF!</definedName>
    <definedName name="___PAG2" localSheetId="26">[3]Index!#REF!</definedName>
    <definedName name="___PAG2" localSheetId="28">[3]Index!#REF!</definedName>
    <definedName name="___PAG2" localSheetId="29">[3]Index!#REF!</definedName>
    <definedName name="___PAG2" localSheetId="30">[3]Index!#REF!</definedName>
    <definedName name="___PAG2" localSheetId="38">[3]Index!#REF!</definedName>
    <definedName name="___PAG2" localSheetId="41">[3]Index!#REF!</definedName>
    <definedName name="___PAG2" localSheetId="42">[3]Index!#REF!</definedName>
    <definedName name="___PAG2" localSheetId="45">[3]Index!#REF!</definedName>
    <definedName name="___PAG2" localSheetId="49">[3]Index!#REF!</definedName>
    <definedName name="___PAG2" localSheetId="25">[3]Index!#REF!</definedName>
    <definedName name="___PAG2" localSheetId="35">[3]Index!#REF!</definedName>
    <definedName name="___PAG2" localSheetId="51">[3]Index!#REF!</definedName>
    <definedName name="___PAG2" localSheetId="55">[3]Index!#REF!</definedName>
    <definedName name="___PAG2" localSheetId="5">[3]Index!#REF!</definedName>
    <definedName name="___PAG2" localSheetId="60">[3]Index!#REF!</definedName>
    <definedName name="___PAG2">[3]Index!#REF!</definedName>
    <definedName name="___PAG3" localSheetId="15">[3]Index!#REF!</definedName>
    <definedName name="___PAG3" localSheetId="16">[3]Index!#REF!</definedName>
    <definedName name="___PAG3" localSheetId="22">[3]Index!#REF!</definedName>
    <definedName name="___PAG3" localSheetId="28">[3]Index!#REF!</definedName>
    <definedName name="___PAG3" localSheetId="29">[3]Index!#REF!</definedName>
    <definedName name="___PAG3" localSheetId="30">[3]Index!#REF!</definedName>
    <definedName name="___PAG3" localSheetId="38">[3]Index!#REF!</definedName>
    <definedName name="___PAG3" localSheetId="41">[3]Index!#REF!</definedName>
    <definedName name="___PAG3" localSheetId="42">[3]Index!#REF!</definedName>
    <definedName name="___PAG3" localSheetId="45">[3]Index!#REF!</definedName>
    <definedName name="___PAG3" localSheetId="49">[3]Index!#REF!</definedName>
    <definedName name="___PAG3" localSheetId="25">[3]Index!#REF!</definedName>
    <definedName name="___PAG3" localSheetId="35">[3]Index!#REF!</definedName>
    <definedName name="___PAG3" localSheetId="51">[3]Index!#REF!</definedName>
    <definedName name="___PAG3" localSheetId="55">[3]Index!#REF!</definedName>
    <definedName name="___PAG3" localSheetId="5">[3]Index!#REF!</definedName>
    <definedName name="___PAG3" localSheetId="60">[3]Index!#REF!</definedName>
    <definedName name="___PAG3">[3]Index!#REF!</definedName>
    <definedName name="___PAG4" localSheetId="15">[3]Index!#REF!</definedName>
    <definedName name="___PAG4" localSheetId="16">[3]Index!#REF!</definedName>
    <definedName name="___PAG4" localSheetId="22">[3]Index!#REF!</definedName>
    <definedName name="___PAG4" localSheetId="28">[3]Index!#REF!</definedName>
    <definedName name="___PAG4" localSheetId="29">[3]Index!#REF!</definedName>
    <definedName name="___PAG4" localSheetId="30">[3]Index!#REF!</definedName>
    <definedName name="___PAG4" localSheetId="38">[3]Index!#REF!</definedName>
    <definedName name="___PAG4" localSheetId="41">[3]Index!#REF!</definedName>
    <definedName name="___PAG4" localSheetId="42">[3]Index!#REF!</definedName>
    <definedName name="___PAG4" localSheetId="45">[3]Index!#REF!</definedName>
    <definedName name="___PAG4" localSheetId="25">[3]Index!#REF!</definedName>
    <definedName name="___PAG4" localSheetId="35">[3]Index!#REF!</definedName>
    <definedName name="___PAG4" localSheetId="51">[3]Index!#REF!</definedName>
    <definedName name="___PAG4" localSheetId="55">[3]Index!#REF!</definedName>
    <definedName name="___PAG4" localSheetId="5">[3]Index!#REF!</definedName>
    <definedName name="___PAG4" localSheetId="60">[3]Index!#REF!</definedName>
    <definedName name="___PAG4">[3]Index!#REF!</definedName>
    <definedName name="___PAG5" localSheetId="15">[3]Index!#REF!</definedName>
    <definedName name="___PAG5" localSheetId="16">[3]Index!#REF!</definedName>
    <definedName name="___PAG5" localSheetId="22">[3]Index!#REF!</definedName>
    <definedName name="___PAG5" localSheetId="28">[3]Index!#REF!</definedName>
    <definedName name="___PAG5" localSheetId="29">[3]Index!#REF!</definedName>
    <definedName name="___PAG5" localSheetId="30">[3]Index!#REF!</definedName>
    <definedName name="___PAG5" localSheetId="38">[3]Index!#REF!</definedName>
    <definedName name="___PAG5" localSheetId="41">[3]Index!#REF!</definedName>
    <definedName name="___PAG5" localSheetId="42">[3]Index!#REF!</definedName>
    <definedName name="___PAG5" localSheetId="45">[3]Index!#REF!</definedName>
    <definedName name="___PAG5" localSheetId="25">[3]Index!#REF!</definedName>
    <definedName name="___PAG5" localSheetId="35">[3]Index!#REF!</definedName>
    <definedName name="___PAG5" localSheetId="51">[3]Index!#REF!</definedName>
    <definedName name="___PAG5" localSheetId="55">[3]Index!#REF!</definedName>
    <definedName name="___PAG5" localSheetId="5">[3]Index!#REF!</definedName>
    <definedName name="___PAG5" localSheetId="60">[3]Index!#REF!</definedName>
    <definedName name="___PAG5">[3]Index!#REF!</definedName>
    <definedName name="___PAG6" localSheetId="15">[3]Index!#REF!</definedName>
    <definedName name="___PAG6" localSheetId="16">[3]Index!#REF!</definedName>
    <definedName name="___PAG6" localSheetId="22">[3]Index!#REF!</definedName>
    <definedName name="___PAG6" localSheetId="28">[3]Index!#REF!</definedName>
    <definedName name="___PAG6" localSheetId="29">[3]Index!#REF!</definedName>
    <definedName name="___PAG6" localSheetId="30">[3]Index!#REF!</definedName>
    <definedName name="___PAG6" localSheetId="38">[3]Index!#REF!</definedName>
    <definedName name="___PAG6" localSheetId="41">[3]Index!#REF!</definedName>
    <definedName name="___PAG6" localSheetId="42">[3]Index!#REF!</definedName>
    <definedName name="___PAG6" localSheetId="45">[3]Index!#REF!</definedName>
    <definedName name="___PAG6" localSheetId="25">[3]Index!#REF!</definedName>
    <definedName name="___PAG6" localSheetId="35">[3]Index!#REF!</definedName>
    <definedName name="___PAG6" localSheetId="51">[3]Index!#REF!</definedName>
    <definedName name="___PAG6" localSheetId="55">[3]Index!#REF!</definedName>
    <definedName name="___PAG6" localSheetId="5">[3]Index!#REF!</definedName>
    <definedName name="___PAG6" localSheetId="60">[3]Index!#REF!</definedName>
    <definedName name="___PAG6">[3]Index!#REF!</definedName>
    <definedName name="___PAG7" localSheetId="15">#REF!</definedName>
    <definedName name="___PAG7" localSheetId="16">#REF!</definedName>
    <definedName name="___PAG7" localSheetId="19">#REF!</definedName>
    <definedName name="___PAG7" localSheetId="22">#REF!</definedName>
    <definedName name="___PAG7" localSheetId="26">#REF!</definedName>
    <definedName name="___PAG7" localSheetId="28">#REF!</definedName>
    <definedName name="___PAG7" localSheetId="29">#REF!</definedName>
    <definedName name="___PAG7" localSheetId="30">#REF!</definedName>
    <definedName name="___PAG7" localSheetId="38">#REF!</definedName>
    <definedName name="___PAG7" localSheetId="41">#REF!</definedName>
    <definedName name="___PAG7" localSheetId="42">#REF!</definedName>
    <definedName name="___PAG7" localSheetId="45">#REF!</definedName>
    <definedName name="___PAG7" localSheetId="49">#REF!</definedName>
    <definedName name="___PAG7" localSheetId="54">#REF!</definedName>
    <definedName name="___PAG7" localSheetId="8">#REF!</definedName>
    <definedName name="___PAG7" localSheetId="9">#REF!</definedName>
    <definedName name="___PAG7" localSheetId="25">#REF!</definedName>
    <definedName name="___PAG7" localSheetId="35">#REF!</definedName>
    <definedName name="___PAG7" localSheetId="51">#REF!</definedName>
    <definedName name="___PAG7" localSheetId="55">#REF!</definedName>
    <definedName name="___PAG7" localSheetId="5">#REF!</definedName>
    <definedName name="___PAG7" localSheetId="60">#REF!</definedName>
    <definedName name="___PAG7">#REF!</definedName>
    <definedName name="___pro2001">[4]pro2001!$A$1:$B$72</definedName>
    <definedName name="___RES2" localSheetId="15">[1]RES!#REF!</definedName>
    <definedName name="___RES2" localSheetId="16">[1]RES!#REF!</definedName>
    <definedName name="___RES2" localSheetId="19">[1]RES!#REF!</definedName>
    <definedName name="___RES2" localSheetId="22">[1]RES!#REF!</definedName>
    <definedName name="___RES2" localSheetId="28">[1]RES!#REF!</definedName>
    <definedName name="___RES2" localSheetId="29">[1]RES!#REF!</definedName>
    <definedName name="___RES2" localSheetId="30">[1]RES!#REF!</definedName>
    <definedName name="___RES2" localSheetId="38">[1]RES!#REF!</definedName>
    <definedName name="___RES2" localSheetId="41">[1]RES!#REF!</definedName>
    <definedName name="___RES2" localSheetId="42">[1]RES!#REF!</definedName>
    <definedName name="___RES2" localSheetId="45">[1]RES!#REF!</definedName>
    <definedName name="___RES2" localSheetId="49">[1]RES!#REF!</definedName>
    <definedName name="___RES2" localSheetId="54">[1]RES!#REF!</definedName>
    <definedName name="___RES2" localSheetId="25">[1]RES!#REF!</definedName>
    <definedName name="___RES2" localSheetId="35">[1]RES!#REF!</definedName>
    <definedName name="___RES2" localSheetId="51">[1]RES!#REF!</definedName>
    <definedName name="___RES2" localSheetId="55">[1]RES!#REF!</definedName>
    <definedName name="___RES2" localSheetId="5">[1]RES!#REF!</definedName>
    <definedName name="___RES2" localSheetId="60">[1]RES!#REF!</definedName>
    <definedName name="___RES2">[1]RES!#REF!</definedName>
    <definedName name="___TAB1" localSheetId="15">#REF!</definedName>
    <definedName name="___TAB1" localSheetId="16">#REF!</definedName>
    <definedName name="___TAB1" localSheetId="19">#REF!</definedName>
    <definedName name="___TAB1" localSheetId="22">#REF!</definedName>
    <definedName name="___TAB1" localSheetId="26">#REF!</definedName>
    <definedName name="___TAB1" localSheetId="28">#REF!</definedName>
    <definedName name="___TAB1" localSheetId="29">#REF!</definedName>
    <definedName name="___TAB1" localSheetId="30">#REF!</definedName>
    <definedName name="___TAB1" localSheetId="38">#REF!</definedName>
    <definedName name="___TAB1" localSheetId="41">#REF!</definedName>
    <definedName name="___TAB1" localSheetId="42">#REF!</definedName>
    <definedName name="___TAB1" localSheetId="45">#REF!</definedName>
    <definedName name="___TAB1" localSheetId="49">#REF!</definedName>
    <definedName name="___TAB1" localSheetId="54">#REF!</definedName>
    <definedName name="___TAB1" localSheetId="8">#REF!</definedName>
    <definedName name="___TAB1" localSheetId="9">#REF!</definedName>
    <definedName name="___TAB1" localSheetId="25">#REF!</definedName>
    <definedName name="___TAB1" localSheetId="35">#REF!</definedName>
    <definedName name="___TAB1" localSheetId="51">#REF!</definedName>
    <definedName name="___TAB1" localSheetId="55">#REF!</definedName>
    <definedName name="___TAB1" localSheetId="5">#REF!</definedName>
    <definedName name="___TAB1" localSheetId="60">#REF!</definedName>
    <definedName name="___TAB1">#REF!</definedName>
    <definedName name="___TAB10" localSheetId="15">#REF!</definedName>
    <definedName name="___TAB10" localSheetId="16">#REF!</definedName>
    <definedName name="___TAB10" localSheetId="22">#REF!</definedName>
    <definedName name="___TAB10" localSheetId="26">#REF!</definedName>
    <definedName name="___TAB10" localSheetId="28">#REF!</definedName>
    <definedName name="___TAB10" localSheetId="29">#REF!</definedName>
    <definedName name="___TAB10" localSheetId="30">#REF!</definedName>
    <definedName name="___TAB10" localSheetId="38">#REF!</definedName>
    <definedName name="___TAB10" localSheetId="41">#REF!</definedName>
    <definedName name="___TAB10" localSheetId="42">#REF!</definedName>
    <definedName name="___TAB10" localSheetId="45">#REF!</definedName>
    <definedName name="___TAB10" localSheetId="49">#REF!</definedName>
    <definedName name="___TAB10" localSheetId="8">#REF!</definedName>
    <definedName name="___TAB10" localSheetId="9">#REF!</definedName>
    <definedName name="___TAB10" localSheetId="25">#REF!</definedName>
    <definedName name="___TAB10" localSheetId="35">#REF!</definedName>
    <definedName name="___TAB10" localSheetId="51">#REF!</definedName>
    <definedName name="___TAB10" localSheetId="55">#REF!</definedName>
    <definedName name="___TAB10" localSheetId="5">#REF!</definedName>
    <definedName name="___TAB10" localSheetId="60">#REF!</definedName>
    <definedName name="___TAB10">#REF!</definedName>
    <definedName name="___TAB12" localSheetId="15">#REF!</definedName>
    <definedName name="___TAB12" localSheetId="16">#REF!</definedName>
    <definedName name="___TAB12" localSheetId="22">#REF!</definedName>
    <definedName name="___TAB12" localSheetId="26">#REF!</definedName>
    <definedName name="___TAB12" localSheetId="28">#REF!</definedName>
    <definedName name="___TAB12" localSheetId="29">#REF!</definedName>
    <definedName name="___TAB12" localSheetId="30">#REF!</definedName>
    <definedName name="___TAB12" localSheetId="38">#REF!</definedName>
    <definedName name="___TAB12" localSheetId="41">#REF!</definedName>
    <definedName name="___TAB12" localSheetId="42">#REF!</definedName>
    <definedName name="___TAB12" localSheetId="45">#REF!</definedName>
    <definedName name="___TAB12" localSheetId="49">#REF!</definedName>
    <definedName name="___TAB12" localSheetId="8">#REF!</definedName>
    <definedName name="___TAB12" localSheetId="9">#REF!</definedName>
    <definedName name="___TAB12" localSheetId="25">#REF!</definedName>
    <definedName name="___TAB12" localSheetId="35">#REF!</definedName>
    <definedName name="___TAB12" localSheetId="51">#REF!</definedName>
    <definedName name="___TAB12" localSheetId="55">#REF!</definedName>
    <definedName name="___TAB12" localSheetId="5">#REF!</definedName>
    <definedName name="___TAB12" localSheetId="60">#REF!</definedName>
    <definedName name="___TAB12">#REF!</definedName>
    <definedName name="___Tab19" localSheetId="15">#REF!</definedName>
    <definedName name="___Tab19" localSheetId="16">#REF!</definedName>
    <definedName name="___Tab19" localSheetId="22">#REF!</definedName>
    <definedName name="___Tab19" localSheetId="26">#REF!</definedName>
    <definedName name="___Tab19" localSheetId="28">#REF!</definedName>
    <definedName name="___Tab19" localSheetId="29">#REF!</definedName>
    <definedName name="___Tab19" localSheetId="30">#REF!</definedName>
    <definedName name="___Tab19" localSheetId="38">#REF!</definedName>
    <definedName name="___Tab19" localSheetId="41">#REF!</definedName>
    <definedName name="___Tab19" localSheetId="42">#REF!</definedName>
    <definedName name="___Tab19" localSheetId="45">#REF!</definedName>
    <definedName name="___Tab19" localSheetId="8">#REF!</definedName>
    <definedName name="___Tab19" localSheetId="9">#REF!</definedName>
    <definedName name="___Tab19" localSheetId="25">#REF!</definedName>
    <definedName name="___Tab19" localSheetId="35">#REF!</definedName>
    <definedName name="___Tab19" localSheetId="51">#REF!</definedName>
    <definedName name="___Tab19" localSheetId="55">#REF!</definedName>
    <definedName name="___Tab19" localSheetId="5">#REF!</definedName>
    <definedName name="___Tab19" localSheetId="60">#REF!</definedName>
    <definedName name="___Tab19">#REF!</definedName>
    <definedName name="___TAB2" localSheetId="15">#REF!</definedName>
    <definedName name="___TAB2" localSheetId="16">#REF!</definedName>
    <definedName name="___TAB2" localSheetId="22">#REF!</definedName>
    <definedName name="___TAB2" localSheetId="26">#REF!</definedName>
    <definedName name="___TAB2" localSheetId="28">#REF!</definedName>
    <definedName name="___TAB2" localSheetId="29">#REF!</definedName>
    <definedName name="___TAB2" localSheetId="30">#REF!</definedName>
    <definedName name="___TAB2" localSheetId="38">#REF!</definedName>
    <definedName name="___TAB2" localSheetId="41">#REF!</definedName>
    <definedName name="___TAB2" localSheetId="42">#REF!</definedName>
    <definedName name="___TAB2" localSheetId="45">#REF!</definedName>
    <definedName name="___TAB2" localSheetId="8">#REF!</definedName>
    <definedName name="___TAB2" localSheetId="9">#REF!</definedName>
    <definedName name="___TAB2" localSheetId="25">#REF!</definedName>
    <definedName name="___TAB2" localSheetId="35">#REF!</definedName>
    <definedName name="___TAB2" localSheetId="51">#REF!</definedName>
    <definedName name="___TAB2" localSheetId="55">#REF!</definedName>
    <definedName name="___TAB2" localSheetId="5">#REF!</definedName>
    <definedName name="___TAB2" localSheetId="60">#REF!</definedName>
    <definedName name="___TAB2">#REF!</definedName>
    <definedName name="___Tab20" localSheetId="15">#REF!</definedName>
    <definedName name="___Tab20" localSheetId="16">#REF!</definedName>
    <definedName name="___Tab20" localSheetId="22">#REF!</definedName>
    <definedName name="___Tab20" localSheetId="26">#REF!</definedName>
    <definedName name="___Tab20" localSheetId="28">#REF!</definedName>
    <definedName name="___Tab20" localSheetId="29">#REF!</definedName>
    <definedName name="___Tab20" localSheetId="30">#REF!</definedName>
    <definedName name="___Tab20" localSheetId="38">#REF!</definedName>
    <definedName name="___Tab20" localSheetId="41">#REF!</definedName>
    <definedName name="___Tab20" localSheetId="42">#REF!</definedName>
    <definedName name="___Tab20" localSheetId="45">#REF!</definedName>
    <definedName name="___Tab20" localSheetId="8">#REF!</definedName>
    <definedName name="___Tab20" localSheetId="9">#REF!</definedName>
    <definedName name="___Tab20" localSheetId="25">#REF!</definedName>
    <definedName name="___Tab20" localSheetId="35">#REF!</definedName>
    <definedName name="___Tab20" localSheetId="51">#REF!</definedName>
    <definedName name="___Tab20" localSheetId="55">#REF!</definedName>
    <definedName name="___Tab20" localSheetId="5">#REF!</definedName>
    <definedName name="___Tab20" localSheetId="60">#REF!</definedName>
    <definedName name="___Tab20">#REF!</definedName>
    <definedName name="___Tab21" localSheetId="15">#REF!</definedName>
    <definedName name="___Tab21" localSheetId="16">#REF!</definedName>
    <definedName name="___Tab21" localSheetId="22">#REF!</definedName>
    <definedName name="___Tab21" localSheetId="26">#REF!</definedName>
    <definedName name="___Tab21" localSheetId="28">#REF!</definedName>
    <definedName name="___Tab21" localSheetId="29">#REF!</definedName>
    <definedName name="___Tab21" localSheetId="30">#REF!</definedName>
    <definedName name="___Tab21" localSheetId="38">#REF!</definedName>
    <definedName name="___Tab21" localSheetId="41">#REF!</definedName>
    <definedName name="___Tab21" localSheetId="42">#REF!</definedName>
    <definedName name="___Tab21" localSheetId="45">#REF!</definedName>
    <definedName name="___Tab21" localSheetId="8">#REF!</definedName>
    <definedName name="___Tab21" localSheetId="9">#REF!</definedName>
    <definedName name="___Tab21" localSheetId="25">#REF!</definedName>
    <definedName name="___Tab21" localSheetId="35">#REF!</definedName>
    <definedName name="___Tab21" localSheetId="51">#REF!</definedName>
    <definedName name="___Tab21" localSheetId="55">#REF!</definedName>
    <definedName name="___Tab21" localSheetId="5">#REF!</definedName>
    <definedName name="___Tab21" localSheetId="60">#REF!</definedName>
    <definedName name="___Tab21">#REF!</definedName>
    <definedName name="___Tab22" localSheetId="15">#REF!</definedName>
    <definedName name="___Tab22" localSheetId="16">#REF!</definedName>
    <definedName name="___Tab22" localSheetId="22">#REF!</definedName>
    <definedName name="___Tab22" localSheetId="26">#REF!</definedName>
    <definedName name="___Tab22" localSheetId="28">#REF!</definedName>
    <definedName name="___Tab22" localSheetId="29">#REF!</definedName>
    <definedName name="___Tab22" localSheetId="30">#REF!</definedName>
    <definedName name="___Tab22" localSheetId="38">#REF!</definedName>
    <definedName name="___Tab22" localSheetId="41">#REF!</definedName>
    <definedName name="___Tab22" localSheetId="42">#REF!</definedName>
    <definedName name="___Tab22" localSheetId="45">#REF!</definedName>
    <definedName name="___Tab22" localSheetId="8">#REF!</definedName>
    <definedName name="___Tab22" localSheetId="9">#REF!</definedName>
    <definedName name="___Tab22" localSheetId="25">#REF!</definedName>
    <definedName name="___Tab22" localSheetId="35">#REF!</definedName>
    <definedName name="___Tab22" localSheetId="51">#REF!</definedName>
    <definedName name="___Tab22" localSheetId="55">#REF!</definedName>
    <definedName name="___Tab22" localSheetId="5">#REF!</definedName>
    <definedName name="___Tab22" localSheetId="60">#REF!</definedName>
    <definedName name="___Tab22">#REF!</definedName>
    <definedName name="___Tab23" localSheetId="15">#REF!</definedName>
    <definedName name="___Tab23" localSheetId="16">#REF!</definedName>
    <definedName name="___Tab23" localSheetId="22">#REF!</definedName>
    <definedName name="___Tab23" localSheetId="26">#REF!</definedName>
    <definedName name="___Tab23" localSheetId="28">#REF!</definedName>
    <definedName name="___Tab23" localSheetId="29">#REF!</definedName>
    <definedName name="___Tab23" localSheetId="30">#REF!</definedName>
    <definedName name="___Tab23" localSheetId="38">#REF!</definedName>
    <definedName name="___Tab23" localSheetId="41">#REF!</definedName>
    <definedName name="___Tab23" localSheetId="42">#REF!</definedName>
    <definedName name="___Tab23" localSheetId="45">#REF!</definedName>
    <definedName name="___Tab23" localSheetId="8">#REF!</definedName>
    <definedName name="___Tab23" localSheetId="9">#REF!</definedName>
    <definedName name="___Tab23" localSheetId="25">#REF!</definedName>
    <definedName name="___Tab23" localSheetId="35">#REF!</definedName>
    <definedName name="___Tab23" localSheetId="51">#REF!</definedName>
    <definedName name="___Tab23" localSheetId="55">#REF!</definedName>
    <definedName name="___Tab23" localSheetId="5">#REF!</definedName>
    <definedName name="___Tab23" localSheetId="60">#REF!</definedName>
    <definedName name="___Tab23">#REF!</definedName>
    <definedName name="___Tab24" localSheetId="15">#REF!</definedName>
    <definedName name="___Tab24" localSheetId="16">#REF!</definedName>
    <definedName name="___Tab24" localSheetId="22">#REF!</definedName>
    <definedName name="___Tab24" localSheetId="26">#REF!</definedName>
    <definedName name="___Tab24" localSheetId="28">#REF!</definedName>
    <definedName name="___Tab24" localSheetId="29">#REF!</definedName>
    <definedName name="___Tab24" localSheetId="30">#REF!</definedName>
    <definedName name="___Tab24" localSheetId="38">#REF!</definedName>
    <definedName name="___Tab24" localSheetId="41">#REF!</definedName>
    <definedName name="___Tab24" localSheetId="42">#REF!</definedName>
    <definedName name="___Tab24" localSheetId="45">#REF!</definedName>
    <definedName name="___Tab24" localSheetId="8">#REF!</definedName>
    <definedName name="___Tab24" localSheetId="9">#REF!</definedName>
    <definedName name="___Tab24" localSheetId="25">#REF!</definedName>
    <definedName name="___Tab24" localSheetId="35">#REF!</definedName>
    <definedName name="___Tab24" localSheetId="51">#REF!</definedName>
    <definedName name="___Tab24" localSheetId="55">#REF!</definedName>
    <definedName name="___Tab24" localSheetId="5">#REF!</definedName>
    <definedName name="___Tab24" localSheetId="60">#REF!</definedName>
    <definedName name="___Tab24">#REF!</definedName>
    <definedName name="___Tab26" localSheetId="15">#REF!</definedName>
    <definedName name="___Tab26" localSheetId="16">#REF!</definedName>
    <definedName name="___Tab26" localSheetId="22">#REF!</definedName>
    <definedName name="___Tab26" localSheetId="26">#REF!</definedName>
    <definedName name="___Tab26" localSheetId="28">#REF!</definedName>
    <definedName name="___Tab26" localSheetId="29">#REF!</definedName>
    <definedName name="___Tab26" localSheetId="30">#REF!</definedName>
    <definedName name="___Tab26" localSheetId="38">#REF!</definedName>
    <definedName name="___Tab26" localSheetId="41">#REF!</definedName>
    <definedName name="___Tab26" localSheetId="42">#REF!</definedName>
    <definedName name="___Tab26" localSheetId="45">#REF!</definedName>
    <definedName name="___Tab26" localSheetId="8">#REF!</definedName>
    <definedName name="___Tab26" localSheetId="9">#REF!</definedName>
    <definedName name="___Tab26" localSheetId="25">#REF!</definedName>
    <definedName name="___Tab26" localSheetId="35">#REF!</definedName>
    <definedName name="___Tab26" localSheetId="51">#REF!</definedName>
    <definedName name="___Tab26" localSheetId="55">#REF!</definedName>
    <definedName name="___Tab26" localSheetId="5">#REF!</definedName>
    <definedName name="___Tab26" localSheetId="60">#REF!</definedName>
    <definedName name="___Tab26">#REF!</definedName>
    <definedName name="___Tab27" localSheetId="15">#REF!</definedName>
    <definedName name="___Tab27" localSheetId="16">#REF!</definedName>
    <definedName name="___Tab27" localSheetId="22">#REF!</definedName>
    <definedName name="___Tab27" localSheetId="26">#REF!</definedName>
    <definedName name="___Tab27" localSheetId="28">#REF!</definedName>
    <definedName name="___Tab27" localSheetId="29">#REF!</definedName>
    <definedName name="___Tab27" localSheetId="30">#REF!</definedName>
    <definedName name="___Tab27" localSheetId="38">#REF!</definedName>
    <definedName name="___Tab27" localSheetId="41">#REF!</definedName>
    <definedName name="___Tab27" localSheetId="42">#REF!</definedName>
    <definedName name="___Tab27" localSheetId="45">#REF!</definedName>
    <definedName name="___Tab27" localSheetId="8">#REF!</definedName>
    <definedName name="___Tab27" localSheetId="9">#REF!</definedName>
    <definedName name="___Tab27" localSheetId="25">#REF!</definedName>
    <definedName name="___Tab27" localSheetId="35">#REF!</definedName>
    <definedName name="___Tab27" localSheetId="51">#REF!</definedName>
    <definedName name="___Tab27" localSheetId="55">#REF!</definedName>
    <definedName name="___Tab27" localSheetId="5">#REF!</definedName>
    <definedName name="___Tab27" localSheetId="60">#REF!</definedName>
    <definedName name="___Tab27">#REF!</definedName>
    <definedName name="___Tab28" localSheetId="15">#REF!</definedName>
    <definedName name="___Tab28" localSheetId="16">#REF!</definedName>
    <definedName name="___Tab28" localSheetId="22">#REF!</definedName>
    <definedName name="___Tab28" localSheetId="26">#REF!</definedName>
    <definedName name="___Tab28" localSheetId="28">#REF!</definedName>
    <definedName name="___Tab28" localSheetId="29">#REF!</definedName>
    <definedName name="___Tab28" localSheetId="30">#REF!</definedName>
    <definedName name="___Tab28" localSheetId="38">#REF!</definedName>
    <definedName name="___Tab28" localSheetId="41">#REF!</definedName>
    <definedName name="___Tab28" localSheetId="42">#REF!</definedName>
    <definedName name="___Tab28" localSheetId="45">#REF!</definedName>
    <definedName name="___Tab28" localSheetId="8">#REF!</definedName>
    <definedName name="___Tab28" localSheetId="9">#REF!</definedName>
    <definedName name="___Tab28" localSheetId="25">#REF!</definedName>
    <definedName name="___Tab28" localSheetId="35">#REF!</definedName>
    <definedName name="___Tab28" localSheetId="51">#REF!</definedName>
    <definedName name="___Tab28" localSheetId="55">#REF!</definedName>
    <definedName name="___Tab28" localSheetId="5">#REF!</definedName>
    <definedName name="___Tab28" localSheetId="60">#REF!</definedName>
    <definedName name="___Tab28">#REF!</definedName>
    <definedName name="___Tab29" localSheetId="15">#REF!</definedName>
    <definedName name="___Tab29" localSheetId="16">#REF!</definedName>
    <definedName name="___Tab29" localSheetId="22">#REF!</definedName>
    <definedName name="___Tab29" localSheetId="26">#REF!</definedName>
    <definedName name="___Tab29" localSheetId="28">#REF!</definedName>
    <definedName name="___Tab29" localSheetId="29">#REF!</definedName>
    <definedName name="___Tab29" localSheetId="30">#REF!</definedName>
    <definedName name="___Tab29" localSheetId="38">#REF!</definedName>
    <definedName name="___Tab29" localSheetId="41">#REF!</definedName>
    <definedName name="___Tab29" localSheetId="42">#REF!</definedName>
    <definedName name="___Tab29" localSheetId="45">#REF!</definedName>
    <definedName name="___Tab29" localSheetId="8">#REF!</definedName>
    <definedName name="___Tab29" localSheetId="9">#REF!</definedName>
    <definedName name="___Tab29" localSheetId="25">#REF!</definedName>
    <definedName name="___Tab29" localSheetId="35">#REF!</definedName>
    <definedName name="___Tab29" localSheetId="51">#REF!</definedName>
    <definedName name="___Tab29" localSheetId="55">#REF!</definedName>
    <definedName name="___Tab29" localSheetId="5">#REF!</definedName>
    <definedName name="___Tab29" localSheetId="60">#REF!</definedName>
    <definedName name="___Tab29">#REF!</definedName>
    <definedName name="___TAB3" localSheetId="15">#REF!</definedName>
    <definedName name="___TAB3" localSheetId="16">#REF!</definedName>
    <definedName name="___TAB3" localSheetId="22">#REF!</definedName>
    <definedName name="___TAB3" localSheetId="26">#REF!</definedName>
    <definedName name="___TAB3" localSheetId="28">#REF!</definedName>
    <definedName name="___TAB3" localSheetId="29">#REF!</definedName>
    <definedName name="___TAB3" localSheetId="30">#REF!</definedName>
    <definedName name="___TAB3" localSheetId="38">#REF!</definedName>
    <definedName name="___TAB3" localSheetId="41">#REF!</definedName>
    <definedName name="___TAB3" localSheetId="42">#REF!</definedName>
    <definedName name="___TAB3" localSheetId="45">#REF!</definedName>
    <definedName name="___TAB3" localSheetId="8">#REF!</definedName>
    <definedName name="___TAB3" localSheetId="9">#REF!</definedName>
    <definedName name="___TAB3" localSheetId="25">#REF!</definedName>
    <definedName name="___TAB3" localSheetId="35">#REF!</definedName>
    <definedName name="___TAB3" localSheetId="51">#REF!</definedName>
    <definedName name="___TAB3" localSheetId="55">#REF!</definedName>
    <definedName name="___TAB3" localSheetId="5">#REF!</definedName>
    <definedName name="___TAB3" localSheetId="60">#REF!</definedName>
    <definedName name="___TAB3">#REF!</definedName>
    <definedName name="___Tab30" localSheetId="15">#REF!</definedName>
    <definedName name="___Tab30" localSheetId="16">#REF!</definedName>
    <definedName name="___Tab30" localSheetId="22">#REF!</definedName>
    <definedName name="___Tab30" localSheetId="26">#REF!</definedName>
    <definedName name="___Tab30" localSheetId="28">#REF!</definedName>
    <definedName name="___Tab30" localSheetId="29">#REF!</definedName>
    <definedName name="___Tab30" localSheetId="30">#REF!</definedName>
    <definedName name="___Tab30" localSheetId="38">#REF!</definedName>
    <definedName name="___Tab30" localSheetId="41">#REF!</definedName>
    <definedName name="___Tab30" localSheetId="42">#REF!</definedName>
    <definedName name="___Tab30" localSheetId="45">#REF!</definedName>
    <definedName name="___Tab30" localSheetId="8">#REF!</definedName>
    <definedName name="___Tab30" localSheetId="9">#REF!</definedName>
    <definedName name="___Tab30" localSheetId="25">#REF!</definedName>
    <definedName name="___Tab30" localSheetId="35">#REF!</definedName>
    <definedName name="___Tab30" localSheetId="51">#REF!</definedName>
    <definedName name="___Tab30" localSheetId="55">#REF!</definedName>
    <definedName name="___Tab30" localSheetId="5">#REF!</definedName>
    <definedName name="___Tab30" localSheetId="60">#REF!</definedName>
    <definedName name="___Tab30">#REF!</definedName>
    <definedName name="___Tab31" localSheetId="15">#REF!</definedName>
    <definedName name="___Tab31" localSheetId="16">#REF!</definedName>
    <definedName name="___Tab31" localSheetId="22">#REF!</definedName>
    <definedName name="___Tab31" localSheetId="26">#REF!</definedName>
    <definedName name="___Tab31" localSheetId="28">#REF!</definedName>
    <definedName name="___Tab31" localSheetId="29">#REF!</definedName>
    <definedName name="___Tab31" localSheetId="30">#REF!</definedName>
    <definedName name="___Tab31" localSheetId="38">#REF!</definedName>
    <definedName name="___Tab31" localSheetId="41">#REF!</definedName>
    <definedName name="___Tab31" localSheetId="42">#REF!</definedName>
    <definedName name="___Tab31" localSheetId="45">#REF!</definedName>
    <definedName name="___Tab31" localSheetId="8">#REF!</definedName>
    <definedName name="___Tab31" localSheetId="9">#REF!</definedName>
    <definedName name="___Tab31" localSheetId="25">#REF!</definedName>
    <definedName name="___Tab31" localSheetId="35">#REF!</definedName>
    <definedName name="___Tab31" localSheetId="51">#REF!</definedName>
    <definedName name="___Tab31" localSheetId="55">#REF!</definedName>
    <definedName name="___Tab31" localSheetId="5">#REF!</definedName>
    <definedName name="___Tab31" localSheetId="60">#REF!</definedName>
    <definedName name="___Tab31">#REF!</definedName>
    <definedName name="___Tab32" localSheetId="15">#REF!</definedName>
    <definedName name="___Tab32" localSheetId="16">#REF!</definedName>
    <definedName name="___Tab32" localSheetId="22">#REF!</definedName>
    <definedName name="___Tab32" localSheetId="26">#REF!</definedName>
    <definedName name="___Tab32" localSheetId="28">#REF!</definedName>
    <definedName name="___Tab32" localSheetId="29">#REF!</definedName>
    <definedName name="___Tab32" localSheetId="30">#REF!</definedName>
    <definedName name="___Tab32" localSheetId="38">#REF!</definedName>
    <definedName name="___Tab32" localSheetId="41">#REF!</definedName>
    <definedName name="___Tab32" localSheetId="42">#REF!</definedName>
    <definedName name="___Tab32" localSheetId="45">#REF!</definedName>
    <definedName name="___Tab32" localSheetId="8">#REF!</definedName>
    <definedName name="___Tab32" localSheetId="9">#REF!</definedName>
    <definedName name="___Tab32" localSheetId="25">#REF!</definedName>
    <definedName name="___Tab32" localSheetId="35">#REF!</definedName>
    <definedName name="___Tab32" localSheetId="51">#REF!</definedName>
    <definedName name="___Tab32" localSheetId="55">#REF!</definedName>
    <definedName name="___Tab32" localSheetId="5">#REF!</definedName>
    <definedName name="___Tab32" localSheetId="60">#REF!</definedName>
    <definedName name="___Tab32">#REF!</definedName>
    <definedName name="___Tab33" localSheetId="15">#REF!</definedName>
    <definedName name="___Tab33" localSheetId="16">#REF!</definedName>
    <definedName name="___Tab33" localSheetId="22">#REF!</definedName>
    <definedName name="___Tab33" localSheetId="26">#REF!</definedName>
    <definedName name="___Tab33" localSheetId="28">#REF!</definedName>
    <definedName name="___Tab33" localSheetId="29">#REF!</definedName>
    <definedName name="___Tab33" localSheetId="30">#REF!</definedName>
    <definedName name="___Tab33" localSheetId="38">#REF!</definedName>
    <definedName name="___Tab33" localSheetId="41">#REF!</definedName>
    <definedName name="___Tab33" localSheetId="42">#REF!</definedName>
    <definedName name="___Tab33" localSheetId="45">#REF!</definedName>
    <definedName name="___Tab33" localSheetId="8">#REF!</definedName>
    <definedName name="___Tab33" localSheetId="9">#REF!</definedName>
    <definedName name="___Tab33" localSheetId="25">#REF!</definedName>
    <definedName name="___Tab33" localSheetId="35">#REF!</definedName>
    <definedName name="___Tab33" localSheetId="51">#REF!</definedName>
    <definedName name="___Tab33" localSheetId="55">#REF!</definedName>
    <definedName name="___Tab33" localSheetId="5">#REF!</definedName>
    <definedName name="___Tab33" localSheetId="60">#REF!</definedName>
    <definedName name="___Tab33">#REF!</definedName>
    <definedName name="___Tab34" localSheetId="15">#REF!</definedName>
    <definedName name="___Tab34" localSheetId="16">#REF!</definedName>
    <definedName name="___Tab34" localSheetId="22">#REF!</definedName>
    <definedName name="___Tab34" localSheetId="26">#REF!</definedName>
    <definedName name="___Tab34" localSheetId="28">#REF!</definedName>
    <definedName name="___Tab34" localSheetId="29">#REF!</definedName>
    <definedName name="___Tab34" localSheetId="30">#REF!</definedName>
    <definedName name="___Tab34" localSheetId="38">#REF!</definedName>
    <definedName name="___Tab34" localSheetId="41">#REF!</definedName>
    <definedName name="___Tab34" localSheetId="42">#REF!</definedName>
    <definedName name="___Tab34" localSheetId="45">#REF!</definedName>
    <definedName name="___Tab34" localSheetId="8">#REF!</definedName>
    <definedName name="___Tab34" localSheetId="9">#REF!</definedName>
    <definedName name="___Tab34" localSheetId="25">#REF!</definedName>
    <definedName name="___Tab34" localSheetId="35">#REF!</definedName>
    <definedName name="___Tab34" localSheetId="51">#REF!</definedName>
    <definedName name="___Tab34" localSheetId="55">#REF!</definedName>
    <definedName name="___Tab34" localSheetId="5">#REF!</definedName>
    <definedName name="___Tab34" localSheetId="60">#REF!</definedName>
    <definedName name="___Tab34">#REF!</definedName>
    <definedName name="___Tab35" localSheetId="15">#REF!</definedName>
    <definedName name="___Tab35" localSheetId="16">#REF!</definedName>
    <definedName name="___Tab35" localSheetId="22">#REF!</definedName>
    <definedName name="___Tab35" localSheetId="26">#REF!</definedName>
    <definedName name="___Tab35" localSheetId="28">#REF!</definedName>
    <definedName name="___Tab35" localSheetId="29">#REF!</definedName>
    <definedName name="___Tab35" localSheetId="30">#REF!</definedName>
    <definedName name="___Tab35" localSheetId="38">#REF!</definedName>
    <definedName name="___Tab35" localSheetId="41">#REF!</definedName>
    <definedName name="___Tab35" localSheetId="42">#REF!</definedName>
    <definedName name="___Tab35" localSheetId="45">#REF!</definedName>
    <definedName name="___Tab35" localSheetId="8">#REF!</definedName>
    <definedName name="___Tab35" localSheetId="9">#REF!</definedName>
    <definedName name="___Tab35" localSheetId="25">#REF!</definedName>
    <definedName name="___Tab35" localSheetId="35">#REF!</definedName>
    <definedName name="___Tab35" localSheetId="51">#REF!</definedName>
    <definedName name="___Tab35" localSheetId="55">#REF!</definedName>
    <definedName name="___Tab35" localSheetId="5">#REF!</definedName>
    <definedName name="___Tab35" localSheetId="60">#REF!</definedName>
    <definedName name="___Tab35">#REF!</definedName>
    <definedName name="___TAB4" localSheetId="15">#REF!</definedName>
    <definedName name="___TAB4" localSheetId="16">#REF!</definedName>
    <definedName name="___TAB4" localSheetId="22">#REF!</definedName>
    <definedName name="___TAB4" localSheetId="26">#REF!</definedName>
    <definedName name="___TAB4" localSheetId="28">#REF!</definedName>
    <definedName name="___TAB4" localSheetId="29">#REF!</definedName>
    <definedName name="___TAB4" localSheetId="30">#REF!</definedName>
    <definedName name="___TAB4" localSheetId="38">#REF!</definedName>
    <definedName name="___TAB4" localSheetId="41">#REF!</definedName>
    <definedName name="___TAB4" localSheetId="42">#REF!</definedName>
    <definedName name="___TAB4" localSheetId="45">#REF!</definedName>
    <definedName name="___TAB4" localSheetId="8">#REF!</definedName>
    <definedName name="___TAB4" localSheetId="9">#REF!</definedName>
    <definedName name="___TAB4" localSheetId="25">#REF!</definedName>
    <definedName name="___TAB4" localSheetId="35">#REF!</definedName>
    <definedName name="___TAB4" localSheetId="51">#REF!</definedName>
    <definedName name="___TAB4" localSheetId="55">#REF!</definedName>
    <definedName name="___TAB4" localSheetId="5">#REF!</definedName>
    <definedName name="___TAB4" localSheetId="60">#REF!</definedName>
    <definedName name="___TAB4">#REF!</definedName>
    <definedName name="___TAB5" localSheetId="15">#REF!</definedName>
    <definedName name="___TAB5" localSheetId="16">#REF!</definedName>
    <definedName name="___TAB5" localSheetId="22">#REF!</definedName>
    <definedName name="___TAB5" localSheetId="26">#REF!</definedName>
    <definedName name="___TAB5" localSheetId="28">#REF!</definedName>
    <definedName name="___TAB5" localSheetId="29">#REF!</definedName>
    <definedName name="___TAB5" localSheetId="30">#REF!</definedName>
    <definedName name="___TAB5" localSheetId="38">#REF!</definedName>
    <definedName name="___TAB5" localSheetId="41">#REF!</definedName>
    <definedName name="___TAB5" localSheetId="42">#REF!</definedName>
    <definedName name="___TAB5" localSheetId="45">#REF!</definedName>
    <definedName name="___TAB5" localSheetId="8">#REF!</definedName>
    <definedName name="___TAB5" localSheetId="9">#REF!</definedName>
    <definedName name="___TAB5" localSheetId="25">#REF!</definedName>
    <definedName name="___TAB5" localSheetId="35">#REF!</definedName>
    <definedName name="___TAB5" localSheetId="51">#REF!</definedName>
    <definedName name="___TAB5" localSheetId="55">#REF!</definedName>
    <definedName name="___TAB5" localSheetId="5">#REF!</definedName>
    <definedName name="___TAB5" localSheetId="60">#REF!</definedName>
    <definedName name="___TAB5">#REF!</definedName>
    <definedName name="___tab6" localSheetId="15">#REF!</definedName>
    <definedName name="___tab6" localSheetId="16">#REF!</definedName>
    <definedName name="___tab6" localSheetId="22">#REF!</definedName>
    <definedName name="___tab6" localSheetId="26">#REF!</definedName>
    <definedName name="___tab6" localSheetId="28">#REF!</definedName>
    <definedName name="___tab6" localSheetId="29">#REF!</definedName>
    <definedName name="___tab6" localSheetId="30">#REF!</definedName>
    <definedName name="___tab6" localSheetId="38">#REF!</definedName>
    <definedName name="___tab6" localSheetId="41">#REF!</definedName>
    <definedName name="___tab6" localSheetId="42">#REF!</definedName>
    <definedName name="___tab6" localSheetId="45">#REF!</definedName>
    <definedName name="___tab6" localSheetId="8">#REF!</definedName>
    <definedName name="___tab6" localSheetId="9">#REF!</definedName>
    <definedName name="___tab6" localSheetId="25">#REF!</definedName>
    <definedName name="___tab6" localSheetId="35">#REF!</definedName>
    <definedName name="___tab6" localSheetId="51">#REF!</definedName>
    <definedName name="___tab6" localSheetId="55">#REF!</definedName>
    <definedName name="___tab6" localSheetId="5">#REF!</definedName>
    <definedName name="___tab6" localSheetId="60">#REF!</definedName>
    <definedName name="___tab6">#REF!</definedName>
    <definedName name="___TAB7" localSheetId="15">#REF!</definedName>
    <definedName name="___TAB7" localSheetId="16">#REF!</definedName>
    <definedName name="___TAB7" localSheetId="22">#REF!</definedName>
    <definedName name="___TAB7" localSheetId="26">#REF!</definedName>
    <definedName name="___TAB7" localSheetId="28">#REF!</definedName>
    <definedName name="___TAB7" localSheetId="29">#REF!</definedName>
    <definedName name="___TAB7" localSheetId="30">#REF!</definedName>
    <definedName name="___TAB7" localSheetId="38">#REF!</definedName>
    <definedName name="___TAB7" localSheetId="41">#REF!</definedName>
    <definedName name="___TAB7" localSheetId="42">#REF!</definedName>
    <definedName name="___TAB7" localSheetId="45">#REF!</definedName>
    <definedName name="___TAB7" localSheetId="8">#REF!</definedName>
    <definedName name="___TAB7" localSheetId="9">#REF!</definedName>
    <definedName name="___TAB7" localSheetId="25">#REF!</definedName>
    <definedName name="___TAB7" localSheetId="35">#REF!</definedName>
    <definedName name="___TAB7" localSheetId="51">#REF!</definedName>
    <definedName name="___TAB7" localSheetId="55">#REF!</definedName>
    <definedName name="___TAB7" localSheetId="5">#REF!</definedName>
    <definedName name="___TAB7" localSheetId="60">#REF!</definedName>
    <definedName name="___TAB7">#REF!</definedName>
    <definedName name="___TAB8" localSheetId="15">#REF!</definedName>
    <definedName name="___TAB8" localSheetId="16">#REF!</definedName>
    <definedName name="___TAB8" localSheetId="22">#REF!</definedName>
    <definedName name="___TAB8" localSheetId="26">#REF!</definedName>
    <definedName name="___TAB8" localSheetId="28">#REF!</definedName>
    <definedName name="___TAB8" localSheetId="29">#REF!</definedName>
    <definedName name="___TAB8" localSheetId="30">#REF!</definedName>
    <definedName name="___TAB8" localSheetId="38">#REF!</definedName>
    <definedName name="___TAB8" localSheetId="41">#REF!</definedName>
    <definedName name="___TAB8" localSheetId="42">#REF!</definedName>
    <definedName name="___TAB8" localSheetId="45">#REF!</definedName>
    <definedName name="___TAB8" localSheetId="8">#REF!</definedName>
    <definedName name="___TAB8" localSheetId="9">#REF!</definedName>
    <definedName name="___TAB8" localSheetId="25">#REF!</definedName>
    <definedName name="___TAB8" localSheetId="35">#REF!</definedName>
    <definedName name="___TAB8" localSheetId="51">#REF!</definedName>
    <definedName name="___TAB8" localSheetId="55">#REF!</definedName>
    <definedName name="___TAB8" localSheetId="5">#REF!</definedName>
    <definedName name="___TAB8" localSheetId="60">#REF!</definedName>
    <definedName name="___TAB8">#REF!</definedName>
    <definedName name="___tab9" localSheetId="15">#REF!</definedName>
    <definedName name="___tab9" localSheetId="16">#REF!</definedName>
    <definedName name="___tab9" localSheetId="22">#REF!</definedName>
    <definedName name="___tab9" localSheetId="26">#REF!</definedName>
    <definedName name="___tab9" localSheetId="28">#REF!</definedName>
    <definedName name="___tab9" localSheetId="29">#REF!</definedName>
    <definedName name="___tab9" localSheetId="30">#REF!</definedName>
    <definedName name="___tab9" localSheetId="38">#REF!</definedName>
    <definedName name="___tab9" localSheetId="41">#REF!</definedName>
    <definedName name="___tab9" localSheetId="42">#REF!</definedName>
    <definedName name="___tab9" localSheetId="45">#REF!</definedName>
    <definedName name="___tab9" localSheetId="8">#REF!</definedName>
    <definedName name="___tab9" localSheetId="9">#REF!</definedName>
    <definedName name="___tab9" localSheetId="25">#REF!</definedName>
    <definedName name="___tab9" localSheetId="35">#REF!</definedName>
    <definedName name="___tab9" localSheetId="51">#REF!</definedName>
    <definedName name="___tab9" localSheetId="55">#REF!</definedName>
    <definedName name="___tab9" localSheetId="5">#REF!</definedName>
    <definedName name="___tab9" localSheetId="60">#REF!</definedName>
    <definedName name="___tab9">#REF!</definedName>
    <definedName name="___TB41" localSheetId="15">#REF!</definedName>
    <definedName name="___TB41" localSheetId="16">#REF!</definedName>
    <definedName name="___TB41" localSheetId="22">#REF!</definedName>
    <definedName name="___TB41" localSheetId="26">#REF!</definedName>
    <definedName name="___TB41" localSheetId="28">#REF!</definedName>
    <definedName name="___TB41" localSheetId="29">#REF!</definedName>
    <definedName name="___TB41" localSheetId="30">#REF!</definedName>
    <definedName name="___TB41" localSheetId="38">#REF!</definedName>
    <definedName name="___TB41" localSheetId="41">#REF!</definedName>
    <definedName name="___TB41" localSheetId="42">#REF!</definedName>
    <definedName name="___TB41" localSheetId="45">#REF!</definedName>
    <definedName name="___TB41" localSheetId="8">#REF!</definedName>
    <definedName name="___TB41" localSheetId="9">#REF!</definedName>
    <definedName name="___TB41" localSheetId="25">#REF!</definedName>
    <definedName name="___TB41" localSheetId="35">#REF!</definedName>
    <definedName name="___TB41" localSheetId="51">#REF!</definedName>
    <definedName name="___TB41" localSheetId="55">#REF!</definedName>
    <definedName name="___TB41" localSheetId="5">#REF!</definedName>
    <definedName name="___TB41" localSheetId="60">#REF!</definedName>
    <definedName name="___TB41">#REF!</definedName>
    <definedName name="___WEO1" localSheetId="15">#REF!</definedName>
    <definedName name="___WEO1" localSheetId="16">#REF!</definedName>
    <definedName name="___WEO1" localSheetId="22">#REF!</definedName>
    <definedName name="___WEO1" localSheetId="26">#REF!</definedName>
    <definedName name="___WEO1" localSheetId="28">#REF!</definedName>
    <definedName name="___WEO1" localSheetId="29">#REF!</definedName>
    <definedName name="___WEO1" localSheetId="30">#REF!</definedName>
    <definedName name="___WEO1" localSheetId="38">#REF!</definedName>
    <definedName name="___WEO1" localSheetId="41">#REF!</definedName>
    <definedName name="___WEO1" localSheetId="42">#REF!</definedName>
    <definedName name="___WEO1" localSheetId="45">#REF!</definedName>
    <definedName name="___WEO1" localSheetId="8">#REF!</definedName>
    <definedName name="___WEO1" localSheetId="9">#REF!</definedName>
    <definedName name="___WEO1" localSheetId="25">#REF!</definedName>
    <definedName name="___WEO1" localSheetId="35">#REF!</definedName>
    <definedName name="___WEO1" localSheetId="51">#REF!</definedName>
    <definedName name="___WEO1" localSheetId="55">#REF!</definedName>
    <definedName name="___WEO1" localSheetId="5">#REF!</definedName>
    <definedName name="___WEO1" localSheetId="60">#REF!</definedName>
    <definedName name="___WEO1">#REF!</definedName>
    <definedName name="___WEO2" localSheetId="15">#REF!</definedName>
    <definedName name="___WEO2" localSheetId="16">#REF!</definedName>
    <definedName name="___WEO2" localSheetId="22">#REF!</definedName>
    <definedName name="___WEO2" localSheetId="26">#REF!</definedName>
    <definedName name="___WEO2" localSheetId="28">#REF!</definedName>
    <definedName name="___WEO2" localSheetId="29">#REF!</definedName>
    <definedName name="___WEO2" localSheetId="30">#REF!</definedName>
    <definedName name="___WEO2" localSheetId="38">#REF!</definedName>
    <definedName name="___WEO2" localSheetId="41">#REF!</definedName>
    <definedName name="___WEO2" localSheetId="42">#REF!</definedName>
    <definedName name="___WEO2" localSheetId="45">#REF!</definedName>
    <definedName name="___WEO2" localSheetId="8">#REF!</definedName>
    <definedName name="___WEO2" localSheetId="9">#REF!</definedName>
    <definedName name="___WEO2" localSheetId="25">#REF!</definedName>
    <definedName name="___WEO2" localSheetId="35">#REF!</definedName>
    <definedName name="___WEO2" localSheetId="51">#REF!</definedName>
    <definedName name="___WEO2" localSheetId="55">#REF!</definedName>
    <definedName name="___WEO2" localSheetId="5">#REF!</definedName>
    <definedName name="___WEO2" localSheetId="60">#REF!</definedName>
    <definedName name="___WEO2">#REF!</definedName>
    <definedName name="__123Graph_A" localSheetId="15" hidden="1">#REF!</definedName>
    <definedName name="__123Graph_A" localSheetId="16" hidden="1">#REF!</definedName>
    <definedName name="__123Graph_A" localSheetId="22" hidden="1">#REF!</definedName>
    <definedName name="__123Graph_A" localSheetId="26" hidden="1">#REF!</definedName>
    <definedName name="__123Graph_A" localSheetId="28" hidden="1">#REF!</definedName>
    <definedName name="__123Graph_A" localSheetId="29" hidden="1">#REF!</definedName>
    <definedName name="__123Graph_A" localSheetId="30" hidden="1">#REF!</definedName>
    <definedName name="__123Graph_A" localSheetId="38" hidden="1">#REF!</definedName>
    <definedName name="__123Graph_A" localSheetId="41" hidden="1">#REF!</definedName>
    <definedName name="__123Graph_A" localSheetId="42" hidden="1">#REF!</definedName>
    <definedName name="__123Graph_A" localSheetId="45" hidden="1">#REF!</definedName>
    <definedName name="__123Graph_A" localSheetId="46" hidden="1">#REF!</definedName>
    <definedName name="__123Graph_A" localSheetId="8" hidden="1">#REF!</definedName>
    <definedName name="__123Graph_A" localSheetId="9" hidden="1">#REF!</definedName>
    <definedName name="__123Graph_A" localSheetId="48" hidden="1">#REF!</definedName>
    <definedName name="__123Graph_A" localSheetId="25" hidden="1">#REF!</definedName>
    <definedName name="__123Graph_A" localSheetId="35" hidden="1">#REF!</definedName>
    <definedName name="__123Graph_A" localSheetId="51" hidden="1">#REF!</definedName>
    <definedName name="__123Graph_A" localSheetId="55" hidden="1">#REF!</definedName>
    <definedName name="__123Graph_A" localSheetId="5" hidden="1">#REF!</definedName>
    <definedName name="__123Graph_A" localSheetId="60" hidden="1">#REF!</definedName>
    <definedName name="__123Graph_A" hidden="1">#REF!</definedName>
    <definedName name="__123Graph_ABERLGRAP" localSheetId="22" hidden="1">'[5]Time series'!#REF!</definedName>
    <definedName name="__123Graph_ABERLGRAP" localSheetId="28" hidden="1">'[5]Time series'!#REF!</definedName>
    <definedName name="__123Graph_ABERLGRAP" localSheetId="29" hidden="1">'[5]Time series'!#REF!</definedName>
    <definedName name="__123Graph_ABERLGRAP" localSheetId="30" hidden="1">'[5]Time series'!#REF!</definedName>
    <definedName name="__123Graph_ABERLGRAP" localSheetId="38" hidden="1">'[5]Time series'!#REF!</definedName>
    <definedName name="__123Graph_ABERLGRAP" localSheetId="41" hidden="1">'[5]Time series'!#REF!</definedName>
    <definedName name="__123Graph_ABERLGRAP" localSheetId="42" hidden="1">'[5]Time series'!#REF!</definedName>
    <definedName name="__123Graph_ABERLGRAP" localSheetId="46" hidden="1">'[5]Time series'!#REF!</definedName>
    <definedName name="__123Graph_ABERLGRAP" localSheetId="48" hidden="1">'[5]Time series'!#REF!</definedName>
    <definedName name="__123Graph_ABERLGRAP" localSheetId="25" hidden="1">'[5]Time series'!#REF!</definedName>
    <definedName name="__123Graph_ABERLGRAP" localSheetId="35" hidden="1">'[5]Time series'!#REF!</definedName>
    <definedName name="__123Graph_ABERLGRAP" localSheetId="51" hidden="1">'[5]Time series'!#REF!</definedName>
    <definedName name="__123Graph_ABERLGRAP" localSheetId="55" hidden="1">'[5]Time series'!#REF!</definedName>
    <definedName name="__123Graph_ABERLGRAP" localSheetId="5" hidden="1">'[5]Time series'!#REF!</definedName>
    <definedName name="__123Graph_ABERLGRAP" hidden="1">'[5]Time series'!#REF!</definedName>
    <definedName name="__123Graph_ACATCH1" localSheetId="22" hidden="1">'[5]Time series'!#REF!</definedName>
    <definedName name="__123Graph_ACATCH1" localSheetId="28" hidden="1">'[5]Time series'!#REF!</definedName>
    <definedName name="__123Graph_ACATCH1" localSheetId="29" hidden="1">'[5]Time series'!#REF!</definedName>
    <definedName name="__123Graph_ACATCH1" localSheetId="30" hidden="1">'[5]Time series'!#REF!</definedName>
    <definedName name="__123Graph_ACATCH1" localSheetId="38" hidden="1">'[5]Time series'!#REF!</definedName>
    <definedName name="__123Graph_ACATCH1" localSheetId="41" hidden="1">'[5]Time series'!#REF!</definedName>
    <definedName name="__123Graph_ACATCH1" localSheetId="42" hidden="1">'[5]Time series'!#REF!</definedName>
    <definedName name="__123Graph_ACATCH1" localSheetId="46" hidden="1">'[5]Time series'!#REF!</definedName>
    <definedName name="__123Graph_ACATCH1" localSheetId="48" hidden="1">'[5]Time series'!#REF!</definedName>
    <definedName name="__123Graph_ACATCH1" localSheetId="25" hidden="1">'[5]Time series'!#REF!</definedName>
    <definedName name="__123Graph_ACATCH1" localSheetId="35" hidden="1">'[5]Time series'!#REF!</definedName>
    <definedName name="__123Graph_ACATCH1" localSheetId="51" hidden="1">'[5]Time series'!#REF!</definedName>
    <definedName name="__123Graph_ACATCH1" localSheetId="55" hidden="1">'[5]Time series'!#REF!</definedName>
    <definedName name="__123Graph_ACATCH1" localSheetId="5" hidden="1">'[5]Time series'!#REF!</definedName>
    <definedName name="__123Graph_ACATCH1" hidden="1">'[5]Time series'!#REF!</definedName>
    <definedName name="__123Graph_ACONVERG1" localSheetId="22" hidden="1">'[5]Time series'!#REF!</definedName>
    <definedName name="__123Graph_ACONVERG1" localSheetId="28" hidden="1">'[5]Time series'!#REF!</definedName>
    <definedName name="__123Graph_ACONVERG1" localSheetId="29" hidden="1">'[5]Time series'!#REF!</definedName>
    <definedName name="__123Graph_ACONVERG1" localSheetId="30" hidden="1">'[5]Time series'!#REF!</definedName>
    <definedName name="__123Graph_ACONVERG1" localSheetId="38" hidden="1">'[5]Time series'!#REF!</definedName>
    <definedName name="__123Graph_ACONVERG1" localSheetId="41" hidden="1">'[5]Time series'!#REF!</definedName>
    <definedName name="__123Graph_ACONVERG1" localSheetId="42" hidden="1">'[5]Time series'!#REF!</definedName>
    <definedName name="__123Graph_ACONVERG1" localSheetId="46" hidden="1">'[5]Time series'!#REF!</definedName>
    <definedName name="__123Graph_ACONVERG1" localSheetId="48" hidden="1">'[5]Time series'!#REF!</definedName>
    <definedName name="__123Graph_ACONVERG1" localSheetId="25" hidden="1">'[5]Time series'!#REF!</definedName>
    <definedName name="__123Graph_ACONVERG1" localSheetId="35" hidden="1">'[5]Time series'!#REF!</definedName>
    <definedName name="__123Graph_ACONVERG1" localSheetId="51" hidden="1">'[5]Time series'!#REF!</definedName>
    <definedName name="__123Graph_ACONVERG1" localSheetId="55" hidden="1">'[5]Time series'!#REF!</definedName>
    <definedName name="__123Graph_ACONVERG1" localSheetId="5" hidden="1">'[5]Time series'!#REF!</definedName>
    <definedName name="__123Graph_ACONVERG1" hidden="1">'[5]Time series'!#REF!</definedName>
    <definedName name="__123Graph_AECTOT" localSheetId="22" hidden="1">#REF!</definedName>
    <definedName name="__123Graph_AECTOT" localSheetId="28" hidden="1">#REF!</definedName>
    <definedName name="__123Graph_AECTOT" localSheetId="29" hidden="1">#REF!</definedName>
    <definedName name="__123Graph_AECTOT" localSheetId="30" hidden="1">#REF!</definedName>
    <definedName name="__123Graph_AECTOT" localSheetId="38" hidden="1">#REF!</definedName>
    <definedName name="__123Graph_AECTOT" localSheetId="41" hidden="1">#REF!</definedName>
    <definedName name="__123Graph_AECTOT" localSheetId="42" hidden="1">#REF!</definedName>
    <definedName name="__123Graph_AECTOT" localSheetId="46" hidden="1">#REF!</definedName>
    <definedName name="__123Graph_AECTOT" localSheetId="48" hidden="1">#REF!</definedName>
    <definedName name="__123Graph_AECTOT" localSheetId="25" hidden="1">#REF!</definedName>
    <definedName name="__123Graph_AECTOT" localSheetId="35" hidden="1">#REF!</definedName>
    <definedName name="__123Graph_AECTOT" localSheetId="51" hidden="1">#REF!</definedName>
    <definedName name="__123Graph_AECTOT" localSheetId="55" hidden="1">#REF!</definedName>
    <definedName name="__123Graph_AECTOT" localSheetId="5" hidden="1">#REF!</definedName>
    <definedName name="__123Graph_AECTOT" hidden="1">#REF!</definedName>
    <definedName name="__123Graph_AEXP" localSheetId="15" hidden="1">#REF!</definedName>
    <definedName name="__123Graph_AEXP" localSheetId="16" hidden="1">#REF!</definedName>
    <definedName name="__123Graph_AEXP" localSheetId="22" hidden="1">#REF!</definedName>
    <definedName name="__123Graph_AEXP" localSheetId="26" hidden="1">#REF!</definedName>
    <definedName name="__123Graph_AEXP" localSheetId="28" hidden="1">#REF!</definedName>
    <definedName name="__123Graph_AEXP" localSheetId="29" hidden="1">#REF!</definedName>
    <definedName name="__123Graph_AEXP" localSheetId="30" hidden="1">#REF!</definedName>
    <definedName name="__123Graph_AEXP" localSheetId="38" hidden="1">#REF!</definedName>
    <definedName name="__123Graph_AEXP" localSheetId="41" hidden="1">#REF!</definedName>
    <definedName name="__123Graph_AEXP" localSheetId="42" hidden="1">#REF!</definedName>
    <definedName name="__123Graph_AEXP" localSheetId="45" hidden="1">#REF!</definedName>
    <definedName name="__123Graph_AEXP" localSheetId="46" hidden="1">#REF!</definedName>
    <definedName name="__123Graph_AEXP" localSheetId="8" hidden="1">#REF!</definedName>
    <definedName name="__123Graph_AEXP" localSheetId="9" hidden="1">#REF!</definedName>
    <definedName name="__123Graph_AEXP" localSheetId="48" hidden="1">#REF!</definedName>
    <definedName name="__123Graph_AEXP" localSheetId="25" hidden="1">#REF!</definedName>
    <definedName name="__123Graph_AEXP" localSheetId="35" hidden="1">#REF!</definedName>
    <definedName name="__123Graph_AEXP" localSheetId="51" hidden="1">#REF!</definedName>
    <definedName name="__123Graph_AEXP" localSheetId="55" hidden="1">#REF!</definedName>
    <definedName name="__123Graph_AEXP" localSheetId="5" hidden="1">#REF!</definedName>
    <definedName name="__123Graph_AEXP" localSheetId="60" hidden="1">#REF!</definedName>
    <definedName name="__123Graph_AEXP" hidden="1">#REF!</definedName>
    <definedName name="__123Graph_AGRAPH2" localSheetId="22" hidden="1">'[5]Time series'!#REF!</definedName>
    <definedName name="__123Graph_AGRAPH2" localSheetId="28" hidden="1">'[5]Time series'!#REF!</definedName>
    <definedName name="__123Graph_AGRAPH2" localSheetId="29" hidden="1">'[5]Time series'!#REF!</definedName>
    <definedName name="__123Graph_AGRAPH2" localSheetId="30" hidden="1">'[5]Time series'!#REF!</definedName>
    <definedName name="__123Graph_AGRAPH2" localSheetId="38" hidden="1">'[5]Time series'!#REF!</definedName>
    <definedName name="__123Graph_AGRAPH2" localSheetId="41" hidden="1">'[5]Time series'!#REF!</definedName>
    <definedName name="__123Graph_AGRAPH2" localSheetId="42" hidden="1">'[5]Time series'!#REF!</definedName>
    <definedName name="__123Graph_AGRAPH2" localSheetId="46" hidden="1">'[5]Time series'!#REF!</definedName>
    <definedName name="__123Graph_AGRAPH2" localSheetId="48" hidden="1">'[5]Time series'!#REF!</definedName>
    <definedName name="__123Graph_AGRAPH2" localSheetId="25" hidden="1">'[5]Time series'!#REF!</definedName>
    <definedName name="__123Graph_AGRAPH2" localSheetId="35" hidden="1">'[5]Time series'!#REF!</definedName>
    <definedName name="__123Graph_AGRAPH2" localSheetId="51" hidden="1">'[5]Time series'!#REF!</definedName>
    <definedName name="__123Graph_AGRAPH2" localSheetId="55" hidden="1">'[5]Time series'!#REF!</definedName>
    <definedName name="__123Graph_AGRAPH2" localSheetId="5" hidden="1">'[5]Time series'!#REF!</definedName>
    <definedName name="__123Graph_AGRAPH2" hidden="1">'[5]Time series'!#REF!</definedName>
    <definedName name="__123Graph_AGRAPH41" localSheetId="22" hidden="1">'[5]Time series'!#REF!</definedName>
    <definedName name="__123Graph_AGRAPH41" localSheetId="28" hidden="1">'[5]Time series'!#REF!</definedName>
    <definedName name="__123Graph_AGRAPH41" localSheetId="29" hidden="1">'[5]Time series'!#REF!</definedName>
    <definedName name="__123Graph_AGRAPH41" localSheetId="30" hidden="1">'[5]Time series'!#REF!</definedName>
    <definedName name="__123Graph_AGRAPH41" localSheetId="38" hidden="1">'[5]Time series'!#REF!</definedName>
    <definedName name="__123Graph_AGRAPH41" localSheetId="41" hidden="1">'[5]Time series'!#REF!</definedName>
    <definedName name="__123Graph_AGRAPH41" localSheetId="42" hidden="1">'[5]Time series'!#REF!</definedName>
    <definedName name="__123Graph_AGRAPH41" localSheetId="46" hidden="1">'[5]Time series'!#REF!</definedName>
    <definedName name="__123Graph_AGRAPH41" localSheetId="48" hidden="1">'[5]Time series'!#REF!</definedName>
    <definedName name="__123Graph_AGRAPH41" localSheetId="25" hidden="1">'[5]Time series'!#REF!</definedName>
    <definedName name="__123Graph_AGRAPH41" localSheetId="35" hidden="1">'[5]Time series'!#REF!</definedName>
    <definedName name="__123Graph_AGRAPH41" localSheetId="51" hidden="1">'[5]Time series'!#REF!</definedName>
    <definedName name="__123Graph_AGRAPH41" localSheetId="55" hidden="1">'[5]Time series'!#REF!</definedName>
    <definedName name="__123Graph_AGRAPH41" localSheetId="5" hidden="1">'[5]Time series'!#REF!</definedName>
    <definedName name="__123Graph_AGRAPH41" hidden="1">'[5]Time series'!#REF!</definedName>
    <definedName name="__123Graph_AGRAPH42" localSheetId="22" hidden="1">'[5]Time series'!#REF!</definedName>
    <definedName name="__123Graph_AGRAPH42" localSheetId="28" hidden="1">'[5]Time series'!#REF!</definedName>
    <definedName name="__123Graph_AGRAPH42" localSheetId="29" hidden="1">'[5]Time series'!#REF!</definedName>
    <definedName name="__123Graph_AGRAPH42" localSheetId="30" hidden="1">'[5]Time series'!#REF!</definedName>
    <definedName name="__123Graph_AGRAPH42" localSheetId="38" hidden="1">'[5]Time series'!#REF!</definedName>
    <definedName name="__123Graph_AGRAPH42" localSheetId="41" hidden="1">'[5]Time series'!#REF!</definedName>
    <definedName name="__123Graph_AGRAPH42" localSheetId="42" hidden="1">'[5]Time series'!#REF!</definedName>
    <definedName name="__123Graph_AGRAPH42" localSheetId="46" hidden="1">'[5]Time series'!#REF!</definedName>
    <definedName name="__123Graph_AGRAPH42" localSheetId="48" hidden="1">'[5]Time series'!#REF!</definedName>
    <definedName name="__123Graph_AGRAPH42" localSheetId="25" hidden="1">'[5]Time series'!#REF!</definedName>
    <definedName name="__123Graph_AGRAPH42" localSheetId="35" hidden="1">'[5]Time series'!#REF!</definedName>
    <definedName name="__123Graph_AGRAPH42" localSheetId="51" hidden="1">'[5]Time series'!#REF!</definedName>
    <definedName name="__123Graph_AGRAPH42" localSheetId="55" hidden="1">'[5]Time series'!#REF!</definedName>
    <definedName name="__123Graph_AGRAPH42" localSheetId="5" hidden="1">'[5]Time series'!#REF!</definedName>
    <definedName name="__123Graph_AGRAPH42" hidden="1">'[5]Time series'!#REF!</definedName>
    <definedName name="__123Graph_AGRAPH44" localSheetId="22" hidden="1">'[5]Time series'!#REF!</definedName>
    <definedName name="__123Graph_AGRAPH44" localSheetId="28" hidden="1">'[5]Time series'!#REF!</definedName>
    <definedName name="__123Graph_AGRAPH44" localSheetId="29" hidden="1">'[5]Time series'!#REF!</definedName>
    <definedName name="__123Graph_AGRAPH44" localSheetId="30" hidden="1">'[5]Time series'!#REF!</definedName>
    <definedName name="__123Graph_AGRAPH44" localSheetId="38" hidden="1">'[5]Time series'!#REF!</definedName>
    <definedName name="__123Graph_AGRAPH44" localSheetId="41" hidden="1">'[5]Time series'!#REF!</definedName>
    <definedName name="__123Graph_AGRAPH44" localSheetId="42" hidden="1">'[5]Time series'!#REF!</definedName>
    <definedName name="__123Graph_AGRAPH44" localSheetId="46" hidden="1">'[5]Time series'!#REF!</definedName>
    <definedName name="__123Graph_AGRAPH44" localSheetId="48" hidden="1">'[5]Time series'!#REF!</definedName>
    <definedName name="__123Graph_AGRAPH44" localSheetId="25" hidden="1">'[5]Time series'!#REF!</definedName>
    <definedName name="__123Graph_AGRAPH44" localSheetId="35" hidden="1">'[5]Time series'!#REF!</definedName>
    <definedName name="__123Graph_AGRAPH44" localSheetId="51" hidden="1">'[5]Time series'!#REF!</definedName>
    <definedName name="__123Graph_AGRAPH44" localSheetId="55" hidden="1">'[5]Time series'!#REF!</definedName>
    <definedName name="__123Graph_AGRAPH44" localSheetId="5" hidden="1">'[5]Time series'!#REF!</definedName>
    <definedName name="__123Graph_AGRAPH44" hidden="1">'[5]Time series'!#REF!</definedName>
    <definedName name="__123Graph_APERIB" localSheetId="22" hidden="1">'[5]Time series'!#REF!</definedName>
    <definedName name="__123Graph_APERIB" localSheetId="28" hidden="1">'[5]Time series'!#REF!</definedName>
    <definedName name="__123Graph_APERIB" localSheetId="29" hidden="1">'[5]Time series'!#REF!</definedName>
    <definedName name="__123Graph_APERIB" localSheetId="30" hidden="1">'[5]Time series'!#REF!</definedName>
    <definedName name="__123Graph_APERIB" localSheetId="38" hidden="1">'[5]Time series'!#REF!</definedName>
    <definedName name="__123Graph_APERIB" localSheetId="41" hidden="1">'[5]Time series'!#REF!</definedName>
    <definedName name="__123Graph_APERIB" localSheetId="42" hidden="1">'[5]Time series'!#REF!</definedName>
    <definedName name="__123Graph_APERIB" localSheetId="46" hidden="1">'[5]Time series'!#REF!</definedName>
    <definedName name="__123Graph_APERIB" localSheetId="48" hidden="1">'[5]Time series'!#REF!</definedName>
    <definedName name="__123Graph_APERIB" localSheetId="25" hidden="1">'[5]Time series'!#REF!</definedName>
    <definedName name="__123Graph_APERIB" localSheetId="35" hidden="1">'[5]Time series'!#REF!</definedName>
    <definedName name="__123Graph_APERIB" localSheetId="51" hidden="1">'[5]Time series'!#REF!</definedName>
    <definedName name="__123Graph_APERIB" localSheetId="55" hidden="1">'[5]Time series'!#REF!</definedName>
    <definedName name="__123Graph_APERIB" localSheetId="5" hidden="1">'[5]Time series'!#REF!</definedName>
    <definedName name="__123Graph_APERIB" hidden="1">'[5]Time series'!#REF!</definedName>
    <definedName name="__123Graph_APRODABSC" localSheetId="22" hidden="1">'[5]Time series'!#REF!</definedName>
    <definedName name="__123Graph_APRODABSC" localSheetId="28" hidden="1">'[5]Time series'!#REF!</definedName>
    <definedName name="__123Graph_APRODABSC" localSheetId="29" hidden="1">'[5]Time series'!#REF!</definedName>
    <definedName name="__123Graph_APRODABSC" localSheetId="30" hidden="1">'[5]Time series'!#REF!</definedName>
    <definedName name="__123Graph_APRODABSC" localSheetId="38" hidden="1">'[5]Time series'!#REF!</definedName>
    <definedName name="__123Graph_APRODABSC" localSheetId="41" hidden="1">'[5]Time series'!#REF!</definedName>
    <definedName name="__123Graph_APRODABSC" localSheetId="42" hidden="1">'[5]Time series'!#REF!</definedName>
    <definedName name="__123Graph_APRODABSC" localSheetId="46" hidden="1">'[5]Time series'!#REF!</definedName>
    <definedName name="__123Graph_APRODABSC" localSheetId="48" hidden="1">'[5]Time series'!#REF!</definedName>
    <definedName name="__123Graph_APRODABSC" localSheetId="25" hidden="1">'[5]Time series'!#REF!</definedName>
    <definedName name="__123Graph_APRODABSC" localSheetId="35" hidden="1">'[5]Time series'!#REF!</definedName>
    <definedName name="__123Graph_APRODABSC" localSheetId="51" hidden="1">'[5]Time series'!#REF!</definedName>
    <definedName name="__123Graph_APRODABSC" localSheetId="55" hidden="1">'[5]Time series'!#REF!</definedName>
    <definedName name="__123Graph_APRODABSC" localSheetId="5" hidden="1">'[5]Time series'!#REF!</definedName>
    <definedName name="__123Graph_APRODABSC" hidden="1">'[5]Time series'!#REF!</definedName>
    <definedName name="__123Graph_APRODABSD" localSheetId="22" hidden="1">'[5]Time series'!#REF!</definedName>
    <definedName name="__123Graph_APRODABSD" localSheetId="28" hidden="1">'[5]Time series'!#REF!</definedName>
    <definedName name="__123Graph_APRODABSD" localSheetId="29" hidden="1">'[5]Time series'!#REF!</definedName>
    <definedName name="__123Graph_APRODABSD" localSheetId="30" hidden="1">'[5]Time series'!#REF!</definedName>
    <definedName name="__123Graph_APRODABSD" localSheetId="38" hidden="1">'[5]Time series'!#REF!</definedName>
    <definedName name="__123Graph_APRODABSD" localSheetId="41" hidden="1">'[5]Time series'!#REF!</definedName>
    <definedName name="__123Graph_APRODABSD" localSheetId="42" hidden="1">'[5]Time series'!#REF!</definedName>
    <definedName name="__123Graph_APRODABSD" localSheetId="46" hidden="1">'[5]Time series'!#REF!</definedName>
    <definedName name="__123Graph_APRODABSD" localSheetId="48" hidden="1">'[5]Time series'!#REF!</definedName>
    <definedName name="__123Graph_APRODABSD" localSheetId="25" hidden="1">'[5]Time series'!#REF!</definedName>
    <definedName name="__123Graph_APRODABSD" localSheetId="35" hidden="1">'[5]Time series'!#REF!</definedName>
    <definedName name="__123Graph_APRODABSD" localSheetId="51" hidden="1">'[5]Time series'!#REF!</definedName>
    <definedName name="__123Graph_APRODABSD" localSheetId="55" hidden="1">'[5]Time series'!#REF!</definedName>
    <definedName name="__123Graph_APRODABSD" localSheetId="5" hidden="1">'[5]Time series'!#REF!</definedName>
    <definedName name="__123Graph_APRODABSD" hidden="1">'[5]Time series'!#REF!</definedName>
    <definedName name="__123Graph_APRODTRE2" localSheetId="22" hidden="1">'[5]Time series'!#REF!</definedName>
    <definedName name="__123Graph_APRODTRE2" localSheetId="28" hidden="1">'[5]Time series'!#REF!</definedName>
    <definedName name="__123Graph_APRODTRE2" localSheetId="29" hidden="1">'[5]Time series'!#REF!</definedName>
    <definedName name="__123Graph_APRODTRE2" localSheetId="30" hidden="1">'[5]Time series'!#REF!</definedName>
    <definedName name="__123Graph_APRODTRE2" localSheetId="38" hidden="1">'[5]Time series'!#REF!</definedName>
    <definedName name="__123Graph_APRODTRE2" localSheetId="41" hidden="1">'[5]Time series'!#REF!</definedName>
    <definedName name="__123Graph_APRODTRE2" localSheetId="42" hidden="1">'[5]Time series'!#REF!</definedName>
    <definedName name="__123Graph_APRODTRE2" localSheetId="46" hidden="1">'[5]Time series'!#REF!</definedName>
    <definedName name="__123Graph_APRODTRE2" localSheetId="48" hidden="1">'[5]Time series'!#REF!</definedName>
    <definedName name="__123Graph_APRODTRE2" localSheetId="25" hidden="1">'[5]Time series'!#REF!</definedName>
    <definedName name="__123Graph_APRODTRE2" localSheetId="35" hidden="1">'[5]Time series'!#REF!</definedName>
    <definedName name="__123Graph_APRODTRE2" localSheetId="51" hidden="1">'[5]Time series'!#REF!</definedName>
    <definedName name="__123Graph_APRODTRE2" localSheetId="55" hidden="1">'[5]Time series'!#REF!</definedName>
    <definedName name="__123Graph_APRODTRE2" localSheetId="5" hidden="1">'[5]Time series'!#REF!</definedName>
    <definedName name="__123Graph_APRODTRE2" hidden="1">'[5]Time series'!#REF!</definedName>
    <definedName name="__123Graph_APRODTRE3" localSheetId="22" hidden="1">'[5]Time series'!#REF!</definedName>
    <definedName name="__123Graph_APRODTRE3" localSheetId="28" hidden="1">'[5]Time series'!#REF!</definedName>
    <definedName name="__123Graph_APRODTRE3" localSheetId="29" hidden="1">'[5]Time series'!#REF!</definedName>
    <definedName name="__123Graph_APRODTRE3" localSheetId="30" hidden="1">'[5]Time series'!#REF!</definedName>
    <definedName name="__123Graph_APRODTRE3" localSheetId="38" hidden="1">'[5]Time series'!#REF!</definedName>
    <definedName name="__123Graph_APRODTRE3" localSheetId="41" hidden="1">'[5]Time series'!#REF!</definedName>
    <definedName name="__123Graph_APRODTRE3" localSheetId="42" hidden="1">'[5]Time series'!#REF!</definedName>
    <definedName name="__123Graph_APRODTRE3" localSheetId="46" hidden="1">'[5]Time series'!#REF!</definedName>
    <definedName name="__123Graph_APRODTRE3" localSheetId="48" hidden="1">'[5]Time series'!#REF!</definedName>
    <definedName name="__123Graph_APRODTRE3" localSheetId="25" hidden="1">'[5]Time series'!#REF!</definedName>
    <definedName name="__123Graph_APRODTRE3" localSheetId="35" hidden="1">'[5]Time series'!#REF!</definedName>
    <definedName name="__123Graph_APRODTRE3" localSheetId="51" hidden="1">'[5]Time series'!#REF!</definedName>
    <definedName name="__123Graph_APRODTRE3" localSheetId="55" hidden="1">'[5]Time series'!#REF!</definedName>
    <definedName name="__123Graph_APRODTRE3" localSheetId="5" hidden="1">'[5]Time series'!#REF!</definedName>
    <definedName name="__123Graph_APRODTRE3" hidden="1">'[5]Time series'!#REF!</definedName>
    <definedName name="__123Graph_APRODTRE4" localSheetId="22" hidden="1">'[5]Time series'!#REF!</definedName>
    <definedName name="__123Graph_APRODTRE4" localSheetId="28" hidden="1">'[5]Time series'!#REF!</definedName>
    <definedName name="__123Graph_APRODTRE4" localSheetId="29" hidden="1">'[5]Time series'!#REF!</definedName>
    <definedName name="__123Graph_APRODTRE4" localSheetId="30" hidden="1">'[5]Time series'!#REF!</definedName>
    <definedName name="__123Graph_APRODTRE4" localSheetId="38" hidden="1">'[5]Time series'!#REF!</definedName>
    <definedName name="__123Graph_APRODTRE4" localSheetId="41" hidden="1">'[5]Time series'!#REF!</definedName>
    <definedName name="__123Graph_APRODTRE4" localSheetId="42" hidden="1">'[5]Time series'!#REF!</definedName>
    <definedName name="__123Graph_APRODTRE4" localSheetId="46" hidden="1">'[5]Time series'!#REF!</definedName>
    <definedName name="__123Graph_APRODTRE4" localSheetId="48" hidden="1">'[5]Time series'!#REF!</definedName>
    <definedName name="__123Graph_APRODTRE4" localSheetId="25" hidden="1">'[5]Time series'!#REF!</definedName>
    <definedName name="__123Graph_APRODTRE4" localSheetId="35" hidden="1">'[5]Time series'!#REF!</definedName>
    <definedName name="__123Graph_APRODTRE4" localSheetId="51" hidden="1">'[5]Time series'!#REF!</definedName>
    <definedName name="__123Graph_APRODTRE4" localSheetId="55" hidden="1">'[5]Time series'!#REF!</definedName>
    <definedName name="__123Graph_APRODTRE4" localSheetId="5" hidden="1">'[5]Time series'!#REF!</definedName>
    <definedName name="__123Graph_APRODTRE4" hidden="1">'[5]Time series'!#REF!</definedName>
    <definedName name="__123Graph_APRODTREND" localSheetId="22" hidden="1">'[5]Time series'!#REF!</definedName>
    <definedName name="__123Graph_APRODTREND" localSheetId="28" hidden="1">'[5]Time series'!#REF!</definedName>
    <definedName name="__123Graph_APRODTREND" localSheetId="29" hidden="1">'[5]Time series'!#REF!</definedName>
    <definedName name="__123Graph_APRODTREND" localSheetId="30" hidden="1">'[5]Time series'!#REF!</definedName>
    <definedName name="__123Graph_APRODTREND" localSheetId="38" hidden="1">'[5]Time series'!#REF!</definedName>
    <definedName name="__123Graph_APRODTREND" localSheetId="41" hidden="1">'[5]Time series'!#REF!</definedName>
    <definedName name="__123Graph_APRODTREND" localSheetId="42" hidden="1">'[5]Time series'!#REF!</definedName>
    <definedName name="__123Graph_APRODTREND" localSheetId="46" hidden="1">'[5]Time series'!#REF!</definedName>
    <definedName name="__123Graph_APRODTREND" localSheetId="48" hidden="1">'[5]Time series'!#REF!</definedName>
    <definedName name="__123Graph_APRODTREND" localSheetId="25" hidden="1">'[5]Time series'!#REF!</definedName>
    <definedName name="__123Graph_APRODTREND" localSheetId="35" hidden="1">'[5]Time series'!#REF!</definedName>
    <definedName name="__123Graph_APRODTREND" localSheetId="51" hidden="1">'[5]Time series'!#REF!</definedName>
    <definedName name="__123Graph_APRODTREND" localSheetId="55" hidden="1">'[5]Time series'!#REF!</definedName>
    <definedName name="__123Graph_APRODTREND" localSheetId="5" hidden="1">'[5]Time series'!#REF!</definedName>
    <definedName name="__123Graph_APRODTREND" hidden="1">'[5]Time series'!#REF!</definedName>
    <definedName name="__123Graph_ATEST1" localSheetId="60" hidden="1">[6]REER!$AZ$144:$AZ$210</definedName>
    <definedName name="__123Graph_ATEST1" hidden="1">[7]REER!$AZ$144:$AZ$210</definedName>
    <definedName name="__123Graph_AUTRECHT" localSheetId="22" hidden="1">'[5]Time series'!#REF!</definedName>
    <definedName name="__123Graph_AUTRECHT" localSheetId="28" hidden="1">'[5]Time series'!#REF!</definedName>
    <definedName name="__123Graph_AUTRECHT" localSheetId="29" hidden="1">'[5]Time series'!#REF!</definedName>
    <definedName name="__123Graph_AUTRECHT" localSheetId="30" hidden="1">'[5]Time series'!#REF!</definedName>
    <definedName name="__123Graph_AUTRECHT" localSheetId="38" hidden="1">'[5]Time series'!#REF!</definedName>
    <definedName name="__123Graph_AUTRECHT" localSheetId="41" hidden="1">'[5]Time series'!#REF!</definedName>
    <definedName name="__123Graph_AUTRECHT" localSheetId="42" hidden="1">'[5]Time series'!#REF!</definedName>
    <definedName name="__123Graph_AUTRECHT" localSheetId="46" hidden="1">'[5]Time series'!#REF!</definedName>
    <definedName name="__123Graph_AUTRECHT" localSheetId="48" hidden="1">'[5]Time series'!#REF!</definedName>
    <definedName name="__123Graph_AUTRECHT" localSheetId="25" hidden="1">'[5]Time series'!#REF!</definedName>
    <definedName name="__123Graph_AUTRECHT" localSheetId="35" hidden="1">'[5]Time series'!#REF!</definedName>
    <definedName name="__123Graph_AUTRECHT" localSheetId="51" hidden="1">'[5]Time series'!#REF!</definedName>
    <definedName name="__123Graph_AUTRECHT" localSheetId="55" hidden="1">'[5]Time series'!#REF!</definedName>
    <definedName name="__123Graph_AUTRECHT" localSheetId="5" hidden="1">'[5]Time series'!#REF!</definedName>
    <definedName name="__123Graph_AUTRECHT" hidden="1">'[5]Time series'!#REF!</definedName>
    <definedName name="__123Graph_B" localSheetId="15" hidden="1">#REF!</definedName>
    <definedName name="__123Graph_B" localSheetId="16" hidden="1">#REF!</definedName>
    <definedName name="__123Graph_B" localSheetId="22" hidden="1">#REF!</definedName>
    <definedName name="__123Graph_B" localSheetId="26" hidden="1">#REF!</definedName>
    <definedName name="__123Graph_B" localSheetId="28" hidden="1">#REF!</definedName>
    <definedName name="__123Graph_B" localSheetId="29" hidden="1">#REF!</definedName>
    <definedName name="__123Graph_B" localSheetId="30" hidden="1">#REF!</definedName>
    <definedName name="__123Graph_B" localSheetId="38" hidden="1">#REF!</definedName>
    <definedName name="__123Graph_B" localSheetId="41" hidden="1">#REF!</definedName>
    <definedName name="__123Graph_B" localSheetId="42" hidden="1">#REF!</definedName>
    <definedName name="__123Graph_B" localSheetId="45" hidden="1">#REF!</definedName>
    <definedName name="__123Graph_B" localSheetId="46" hidden="1">#REF!</definedName>
    <definedName name="__123Graph_B" localSheetId="54" hidden="1">#REF!</definedName>
    <definedName name="__123Graph_B" localSheetId="8" hidden="1">#REF!</definedName>
    <definedName name="__123Graph_B" localSheetId="9" hidden="1">#REF!</definedName>
    <definedName name="__123Graph_B" localSheetId="48" hidden="1">#REF!</definedName>
    <definedName name="__123Graph_B" localSheetId="25" hidden="1">#REF!</definedName>
    <definedName name="__123Graph_B" localSheetId="35" hidden="1">#REF!</definedName>
    <definedName name="__123Graph_B" localSheetId="51" hidden="1">#REF!</definedName>
    <definedName name="__123Graph_B" localSheetId="55" hidden="1">#REF!</definedName>
    <definedName name="__123Graph_B" localSheetId="5" hidden="1">#REF!</definedName>
    <definedName name="__123Graph_B" localSheetId="60" hidden="1">#REF!</definedName>
    <definedName name="__123Graph_B" hidden="1">#REF!</definedName>
    <definedName name="__123Graph_BBERLGRAP" localSheetId="22" hidden="1">'[5]Time series'!#REF!</definedName>
    <definedName name="__123Graph_BBERLGRAP" localSheetId="28" hidden="1">'[5]Time series'!#REF!</definedName>
    <definedName name="__123Graph_BBERLGRAP" localSheetId="29" hidden="1">'[5]Time series'!#REF!</definedName>
    <definedName name="__123Graph_BBERLGRAP" localSheetId="30" hidden="1">'[5]Time series'!#REF!</definedName>
    <definedName name="__123Graph_BBERLGRAP" localSheetId="38" hidden="1">'[5]Time series'!#REF!</definedName>
    <definedName name="__123Graph_BBERLGRAP" localSheetId="41" hidden="1">'[5]Time series'!#REF!</definedName>
    <definedName name="__123Graph_BBERLGRAP" localSheetId="42" hidden="1">'[5]Time series'!#REF!</definedName>
    <definedName name="__123Graph_BBERLGRAP" localSheetId="46" hidden="1">'[5]Time series'!#REF!</definedName>
    <definedName name="__123Graph_BBERLGRAP" localSheetId="48" hidden="1">'[5]Time series'!#REF!</definedName>
    <definedName name="__123Graph_BBERLGRAP" localSheetId="25" hidden="1">'[5]Time series'!#REF!</definedName>
    <definedName name="__123Graph_BBERLGRAP" localSheetId="35" hidden="1">'[5]Time series'!#REF!</definedName>
    <definedName name="__123Graph_BBERLGRAP" localSheetId="51" hidden="1">'[5]Time series'!#REF!</definedName>
    <definedName name="__123Graph_BBERLGRAP" localSheetId="55" hidden="1">'[5]Time series'!#REF!</definedName>
    <definedName name="__123Graph_BBERLGRAP" localSheetId="5" hidden="1">'[5]Time series'!#REF!</definedName>
    <definedName name="__123Graph_BBERLGRAP" hidden="1">'[5]Time series'!#REF!</definedName>
    <definedName name="__123Graph_BCATCH1" localSheetId="22" hidden="1">'[5]Time series'!#REF!</definedName>
    <definedName name="__123Graph_BCATCH1" localSheetId="28" hidden="1">'[5]Time series'!#REF!</definedName>
    <definedName name="__123Graph_BCATCH1" localSheetId="29" hidden="1">'[5]Time series'!#REF!</definedName>
    <definedName name="__123Graph_BCATCH1" localSheetId="30" hidden="1">'[5]Time series'!#REF!</definedName>
    <definedName name="__123Graph_BCATCH1" localSheetId="38" hidden="1">'[5]Time series'!#REF!</definedName>
    <definedName name="__123Graph_BCATCH1" localSheetId="41" hidden="1">'[5]Time series'!#REF!</definedName>
    <definedName name="__123Graph_BCATCH1" localSheetId="42" hidden="1">'[5]Time series'!#REF!</definedName>
    <definedName name="__123Graph_BCATCH1" localSheetId="46" hidden="1">'[5]Time series'!#REF!</definedName>
    <definedName name="__123Graph_BCATCH1" localSheetId="48" hidden="1">'[5]Time series'!#REF!</definedName>
    <definedName name="__123Graph_BCATCH1" localSheetId="25" hidden="1">'[5]Time series'!#REF!</definedName>
    <definedName name="__123Graph_BCATCH1" localSheetId="35" hidden="1">'[5]Time series'!#REF!</definedName>
    <definedName name="__123Graph_BCATCH1" localSheetId="51" hidden="1">'[5]Time series'!#REF!</definedName>
    <definedName name="__123Graph_BCATCH1" localSheetId="55" hidden="1">'[5]Time series'!#REF!</definedName>
    <definedName name="__123Graph_BCATCH1" localSheetId="5" hidden="1">'[5]Time series'!#REF!</definedName>
    <definedName name="__123Graph_BCATCH1" hidden="1">'[5]Time series'!#REF!</definedName>
    <definedName name="__123Graph_BCONVERG1" localSheetId="22" hidden="1">'[5]Time series'!#REF!</definedName>
    <definedName name="__123Graph_BCONVERG1" localSheetId="28" hidden="1">'[5]Time series'!#REF!</definedName>
    <definedName name="__123Graph_BCONVERG1" localSheetId="29" hidden="1">'[5]Time series'!#REF!</definedName>
    <definedName name="__123Graph_BCONVERG1" localSheetId="30" hidden="1">'[5]Time series'!#REF!</definedName>
    <definedName name="__123Graph_BCONVERG1" localSheetId="38" hidden="1">'[5]Time series'!#REF!</definedName>
    <definedName name="__123Graph_BCONVERG1" localSheetId="41" hidden="1">'[5]Time series'!#REF!</definedName>
    <definedName name="__123Graph_BCONVERG1" localSheetId="42" hidden="1">'[5]Time series'!#REF!</definedName>
    <definedName name="__123Graph_BCONVERG1" localSheetId="46" hidden="1">'[5]Time series'!#REF!</definedName>
    <definedName name="__123Graph_BCONVERG1" localSheetId="48" hidden="1">'[5]Time series'!#REF!</definedName>
    <definedName name="__123Graph_BCONVERG1" localSheetId="25" hidden="1">'[5]Time series'!#REF!</definedName>
    <definedName name="__123Graph_BCONVERG1" localSheetId="35" hidden="1">'[5]Time series'!#REF!</definedName>
    <definedName name="__123Graph_BCONVERG1" localSheetId="51" hidden="1">'[5]Time series'!#REF!</definedName>
    <definedName name="__123Graph_BCONVERG1" localSheetId="55" hidden="1">'[5]Time series'!#REF!</definedName>
    <definedName name="__123Graph_BCONVERG1" localSheetId="5" hidden="1">'[5]Time series'!#REF!</definedName>
    <definedName name="__123Graph_BCONVERG1" hidden="1">'[5]Time series'!#REF!</definedName>
    <definedName name="__123Graph_BCurrent" localSheetId="15" hidden="1">[8]G!#REF!</definedName>
    <definedName name="__123Graph_BCurrent" localSheetId="16" hidden="1">[8]G!#REF!</definedName>
    <definedName name="__123Graph_BCurrent" localSheetId="22" hidden="1">[8]G!#REF!</definedName>
    <definedName name="__123Graph_BCurrent" localSheetId="26" hidden="1">[8]G!#REF!</definedName>
    <definedName name="__123Graph_BCurrent" localSheetId="28" hidden="1">[8]G!#REF!</definedName>
    <definedName name="__123Graph_BCurrent" localSheetId="29" hidden="1">[8]G!#REF!</definedName>
    <definedName name="__123Graph_BCurrent" localSheetId="30" hidden="1">[8]G!#REF!</definedName>
    <definedName name="__123Graph_BCurrent" localSheetId="38" hidden="1">[8]G!#REF!</definedName>
    <definedName name="__123Graph_BCurrent" localSheetId="41" hidden="1">[8]G!#REF!</definedName>
    <definedName name="__123Graph_BCurrent" localSheetId="42" hidden="1">[8]G!#REF!</definedName>
    <definedName name="__123Graph_BCurrent" localSheetId="45" hidden="1">[8]G!#REF!</definedName>
    <definedName name="__123Graph_BCurrent" localSheetId="46" hidden="1">[8]G!#REF!</definedName>
    <definedName name="__123Graph_BCurrent" localSheetId="54" hidden="1">[8]G!#REF!</definedName>
    <definedName name="__123Graph_BCurrent" localSheetId="48" hidden="1">[8]G!#REF!</definedName>
    <definedName name="__123Graph_BCurrent" localSheetId="25" hidden="1">[8]G!#REF!</definedName>
    <definedName name="__123Graph_BCurrent" localSheetId="35" hidden="1">[8]G!#REF!</definedName>
    <definedName name="__123Graph_BCurrent" localSheetId="51" hidden="1">[8]G!#REF!</definedName>
    <definedName name="__123Graph_BCurrent" localSheetId="55" hidden="1">[8]G!#REF!</definedName>
    <definedName name="__123Graph_BCurrent" localSheetId="5" hidden="1">[8]G!#REF!</definedName>
    <definedName name="__123Graph_BCurrent" localSheetId="60" hidden="1">[8]G!#REF!</definedName>
    <definedName name="__123Graph_BCurrent" hidden="1">[8]G!#REF!</definedName>
    <definedName name="__123Graph_BECTOT" localSheetId="22" hidden="1">#REF!</definedName>
    <definedName name="__123Graph_BECTOT" localSheetId="28" hidden="1">#REF!</definedName>
    <definedName name="__123Graph_BECTOT" localSheetId="29" hidden="1">#REF!</definedName>
    <definedName name="__123Graph_BECTOT" localSheetId="30" hidden="1">#REF!</definedName>
    <definedName name="__123Graph_BECTOT" localSheetId="38" hidden="1">#REF!</definedName>
    <definedName name="__123Graph_BECTOT" localSheetId="41" hidden="1">#REF!</definedName>
    <definedName name="__123Graph_BECTOT" localSheetId="42" hidden="1">#REF!</definedName>
    <definedName name="__123Graph_BECTOT" localSheetId="46" hidden="1">#REF!</definedName>
    <definedName name="__123Graph_BECTOT" localSheetId="48" hidden="1">#REF!</definedName>
    <definedName name="__123Graph_BECTOT" localSheetId="25" hidden="1">#REF!</definedName>
    <definedName name="__123Graph_BECTOT" localSheetId="35" hidden="1">#REF!</definedName>
    <definedName name="__123Graph_BECTOT" localSheetId="51" hidden="1">#REF!</definedName>
    <definedName name="__123Graph_BECTOT" localSheetId="55" hidden="1">#REF!</definedName>
    <definedName name="__123Graph_BECTOT" localSheetId="5" hidden="1">#REF!</definedName>
    <definedName name="__123Graph_BECTOT" hidden="1">#REF!</definedName>
    <definedName name="__123Graph_BGDP" localSheetId="15" hidden="1">'[9]Quarterly Program'!#REF!</definedName>
    <definedName name="__123Graph_BGDP" localSheetId="16" hidden="1">'[9]Quarterly Program'!#REF!</definedName>
    <definedName name="__123Graph_BGDP" localSheetId="22" hidden="1">'[9]Quarterly Program'!#REF!</definedName>
    <definedName name="__123Graph_BGDP" localSheetId="26" hidden="1">'[9]Quarterly Program'!#REF!</definedName>
    <definedName name="__123Graph_BGDP" localSheetId="28" hidden="1">'[9]Quarterly Program'!#REF!</definedName>
    <definedName name="__123Graph_BGDP" localSheetId="29" hidden="1">'[9]Quarterly Program'!#REF!</definedName>
    <definedName name="__123Graph_BGDP" localSheetId="30" hidden="1">'[9]Quarterly Program'!#REF!</definedName>
    <definedName name="__123Graph_BGDP" localSheetId="38" hidden="1">'[9]Quarterly Program'!#REF!</definedName>
    <definedName name="__123Graph_BGDP" localSheetId="41" hidden="1">'[9]Quarterly Program'!#REF!</definedName>
    <definedName name="__123Graph_BGDP" localSheetId="42" hidden="1">'[9]Quarterly Program'!#REF!</definedName>
    <definedName name="__123Graph_BGDP" localSheetId="45" hidden="1">'[9]Quarterly Program'!#REF!</definedName>
    <definedName name="__123Graph_BGDP" localSheetId="46" hidden="1">'[9]Quarterly Program'!#REF!</definedName>
    <definedName name="__123Graph_BGDP" localSheetId="54" hidden="1">'[9]Quarterly Program'!#REF!</definedName>
    <definedName name="__123Graph_BGDP" localSheetId="48" hidden="1">'[9]Quarterly Program'!#REF!</definedName>
    <definedName name="__123Graph_BGDP" localSheetId="25" hidden="1">'[9]Quarterly Program'!#REF!</definedName>
    <definedName name="__123Graph_BGDP" localSheetId="35" hidden="1">'[9]Quarterly Program'!#REF!</definedName>
    <definedName name="__123Graph_BGDP" localSheetId="51" hidden="1">'[9]Quarterly Program'!#REF!</definedName>
    <definedName name="__123Graph_BGDP" localSheetId="55" hidden="1">'[9]Quarterly Program'!#REF!</definedName>
    <definedName name="__123Graph_BGDP" localSheetId="5" hidden="1">'[9]Quarterly Program'!#REF!</definedName>
    <definedName name="__123Graph_BGDP" localSheetId="60" hidden="1">'[9]Quarterly Program'!#REF!</definedName>
    <definedName name="__123Graph_BGDP" hidden="1">'[9]Quarterly Program'!#REF!</definedName>
    <definedName name="__123Graph_BGRAPH2" localSheetId="22" hidden="1">'[5]Time series'!#REF!</definedName>
    <definedName name="__123Graph_BGRAPH2" localSheetId="28" hidden="1">'[5]Time series'!#REF!</definedName>
    <definedName name="__123Graph_BGRAPH2" localSheetId="29" hidden="1">'[5]Time series'!#REF!</definedName>
    <definedName name="__123Graph_BGRAPH2" localSheetId="30" hidden="1">'[5]Time series'!#REF!</definedName>
    <definedName name="__123Graph_BGRAPH2" localSheetId="38" hidden="1">'[5]Time series'!#REF!</definedName>
    <definedName name="__123Graph_BGRAPH2" localSheetId="41" hidden="1">'[5]Time series'!#REF!</definedName>
    <definedName name="__123Graph_BGRAPH2" localSheetId="42" hidden="1">'[5]Time series'!#REF!</definedName>
    <definedName name="__123Graph_BGRAPH2" localSheetId="46" hidden="1">'[5]Time series'!#REF!</definedName>
    <definedName name="__123Graph_BGRAPH2" localSheetId="48" hidden="1">'[5]Time series'!#REF!</definedName>
    <definedName name="__123Graph_BGRAPH2" localSheetId="25" hidden="1">'[5]Time series'!#REF!</definedName>
    <definedName name="__123Graph_BGRAPH2" localSheetId="35" hidden="1">'[5]Time series'!#REF!</definedName>
    <definedName name="__123Graph_BGRAPH2" localSheetId="51" hidden="1">'[5]Time series'!#REF!</definedName>
    <definedName name="__123Graph_BGRAPH2" localSheetId="55" hidden="1">'[5]Time series'!#REF!</definedName>
    <definedName name="__123Graph_BGRAPH2" localSheetId="5" hidden="1">'[5]Time series'!#REF!</definedName>
    <definedName name="__123Graph_BGRAPH2" hidden="1">'[5]Time series'!#REF!</definedName>
    <definedName name="__123Graph_BGRAPH41" localSheetId="22" hidden="1">'[5]Time series'!#REF!</definedName>
    <definedName name="__123Graph_BGRAPH41" localSheetId="28" hidden="1">'[5]Time series'!#REF!</definedName>
    <definedName name="__123Graph_BGRAPH41" localSheetId="29" hidden="1">'[5]Time series'!#REF!</definedName>
    <definedName name="__123Graph_BGRAPH41" localSheetId="30" hidden="1">'[5]Time series'!#REF!</definedName>
    <definedName name="__123Graph_BGRAPH41" localSheetId="38" hidden="1">'[5]Time series'!#REF!</definedName>
    <definedName name="__123Graph_BGRAPH41" localSheetId="41" hidden="1">'[5]Time series'!#REF!</definedName>
    <definedName name="__123Graph_BGRAPH41" localSheetId="42" hidden="1">'[5]Time series'!#REF!</definedName>
    <definedName name="__123Graph_BGRAPH41" localSheetId="46" hidden="1">'[5]Time series'!#REF!</definedName>
    <definedName name="__123Graph_BGRAPH41" localSheetId="48" hidden="1">'[5]Time series'!#REF!</definedName>
    <definedName name="__123Graph_BGRAPH41" localSheetId="25" hidden="1">'[5]Time series'!#REF!</definedName>
    <definedName name="__123Graph_BGRAPH41" localSheetId="35" hidden="1">'[5]Time series'!#REF!</definedName>
    <definedName name="__123Graph_BGRAPH41" localSheetId="51" hidden="1">'[5]Time series'!#REF!</definedName>
    <definedName name="__123Graph_BGRAPH41" localSheetId="55" hidden="1">'[5]Time series'!#REF!</definedName>
    <definedName name="__123Graph_BGRAPH41" localSheetId="5" hidden="1">'[5]Time series'!#REF!</definedName>
    <definedName name="__123Graph_BGRAPH41" hidden="1">'[5]Time series'!#REF!</definedName>
    <definedName name="__123Graph_BMONEY" localSheetId="15" hidden="1">'[9]Quarterly Program'!#REF!</definedName>
    <definedName name="__123Graph_BMONEY" localSheetId="16" hidden="1">'[9]Quarterly Program'!#REF!</definedName>
    <definedName name="__123Graph_BMONEY" localSheetId="22" hidden="1">'[9]Quarterly Program'!#REF!</definedName>
    <definedName name="__123Graph_BMONEY" localSheetId="28" hidden="1">'[9]Quarterly Program'!#REF!</definedName>
    <definedName name="__123Graph_BMONEY" localSheetId="29" hidden="1">'[9]Quarterly Program'!#REF!</definedName>
    <definedName name="__123Graph_BMONEY" localSheetId="30" hidden="1">'[9]Quarterly Program'!#REF!</definedName>
    <definedName name="__123Graph_BMONEY" localSheetId="38" hidden="1">'[9]Quarterly Program'!#REF!</definedName>
    <definedName name="__123Graph_BMONEY" localSheetId="41" hidden="1">'[9]Quarterly Program'!#REF!</definedName>
    <definedName name="__123Graph_BMONEY" localSheetId="42" hidden="1">'[9]Quarterly Program'!#REF!</definedName>
    <definedName name="__123Graph_BMONEY" localSheetId="45" hidden="1">'[9]Quarterly Program'!#REF!</definedName>
    <definedName name="__123Graph_BMONEY" localSheetId="46" hidden="1">'[9]Quarterly Program'!#REF!</definedName>
    <definedName name="__123Graph_BMONEY" localSheetId="48" hidden="1">'[9]Quarterly Program'!#REF!</definedName>
    <definedName name="__123Graph_BMONEY" localSheetId="25" hidden="1">'[9]Quarterly Program'!#REF!</definedName>
    <definedName name="__123Graph_BMONEY" localSheetId="35" hidden="1">'[9]Quarterly Program'!#REF!</definedName>
    <definedName name="__123Graph_BMONEY" localSheetId="51" hidden="1">'[9]Quarterly Program'!#REF!</definedName>
    <definedName name="__123Graph_BMONEY" localSheetId="55" hidden="1">'[9]Quarterly Program'!#REF!</definedName>
    <definedName name="__123Graph_BMONEY" localSheetId="5" hidden="1">'[9]Quarterly Program'!#REF!</definedName>
    <definedName name="__123Graph_BMONEY" localSheetId="60" hidden="1">'[9]Quarterly Program'!#REF!</definedName>
    <definedName name="__123Graph_BMONEY" hidden="1">'[9]Quarterly Program'!#REF!</definedName>
    <definedName name="__123Graph_BPERIB" localSheetId="22" hidden="1">'[5]Time series'!#REF!</definedName>
    <definedName name="__123Graph_BPERIB" localSheetId="28" hidden="1">'[5]Time series'!#REF!</definedName>
    <definedName name="__123Graph_BPERIB" localSheetId="29" hidden="1">'[5]Time series'!#REF!</definedName>
    <definedName name="__123Graph_BPERIB" localSheetId="30" hidden="1">'[5]Time series'!#REF!</definedName>
    <definedName name="__123Graph_BPERIB" localSheetId="38" hidden="1">'[5]Time series'!#REF!</definedName>
    <definedName name="__123Graph_BPERIB" localSheetId="41" hidden="1">'[5]Time series'!#REF!</definedName>
    <definedName name="__123Graph_BPERIB" localSheetId="42" hidden="1">'[5]Time series'!#REF!</definedName>
    <definedName name="__123Graph_BPERIB" localSheetId="46" hidden="1">'[5]Time series'!#REF!</definedName>
    <definedName name="__123Graph_BPERIB" localSheetId="48" hidden="1">'[5]Time series'!#REF!</definedName>
    <definedName name="__123Graph_BPERIB" localSheetId="25" hidden="1">'[5]Time series'!#REF!</definedName>
    <definedName name="__123Graph_BPERIB" localSheetId="35" hidden="1">'[5]Time series'!#REF!</definedName>
    <definedName name="__123Graph_BPERIB" localSheetId="51" hidden="1">'[5]Time series'!#REF!</definedName>
    <definedName name="__123Graph_BPERIB" localSheetId="55" hidden="1">'[5]Time series'!#REF!</definedName>
    <definedName name="__123Graph_BPERIB" localSheetId="5" hidden="1">'[5]Time series'!#REF!</definedName>
    <definedName name="__123Graph_BPERIB" hidden="1">'[5]Time series'!#REF!</definedName>
    <definedName name="__123Graph_BPRODABSC" localSheetId="22" hidden="1">'[5]Time series'!#REF!</definedName>
    <definedName name="__123Graph_BPRODABSC" localSheetId="28" hidden="1">'[5]Time series'!#REF!</definedName>
    <definedName name="__123Graph_BPRODABSC" localSheetId="29" hidden="1">'[5]Time series'!#REF!</definedName>
    <definedName name="__123Graph_BPRODABSC" localSheetId="30" hidden="1">'[5]Time series'!#REF!</definedName>
    <definedName name="__123Graph_BPRODABSC" localSheetId="38" hidden="1">'[5]Time series'!#REF!</definedName>
    <definedName name="__123Graph_BPRODABSC" localSheetId="41" hidden="1">'[5]Time series'!#REF!</definedName>
    <definedName name="__123Graph_BPRODABSC" localSheetId="42" hidden="1">'[5]Time series'!#REF!</definedName>
    <definedName name="__123Graph_BPRODABSC" localSheetId="46" hidden="1">'[5]Time series'!#REF!</definedName>
    <definedName name="__123Graph_BPRODABSC" localSheetId="48" hidden="1">'[5]Time series'!#REF!</definedName>
    <definedName name="__123Graph_BPRODABSC" localSheetId="25" hidden="1">'[5]Time series'!#REF!</definedName>
    <definedName name="__123Graph_BPRODABSC" localSheetId="35" hidden="1">'[5]Time series'!#REF!</definedName>
    <definedName name="__123Graph_BPRODABSC" localSheetId="51" hidden="1">'[5]Time series'!#REF!</definedName>
    <definedName name="__123Graph_BPRODABSC" localSheetId="55" hidden="1">'[5]Time series'!#REF!</definedName>
    <definedName name="__123Graph_BPRODABSC" localSheetId="5" hidden="1">'[5]Time series'!#REF!</definedName>
    <definedName name="__123Graph_BPRODABSC" hidden="1">'[5]Time series'!#REF!</definedName>
    <definedName name="__123Graph_BPRODABSD" localSheetId="22" hidden="1">'[5]Time series'!#REF!</definedName>
    <definedName name="__123Graph_BPRODABSD" localSheetId="28" hidden="1">'[5]Time series'!#REF!</definedName>
    <definedName name="__123Graph_BPRODABSD" localSheetId="29" hidden="1">'[5]Time series'!#REF!</definedName>
    <definedName name="__123Graph_BPRODABSD" localSheetId="30" hidden="1">'[5]Time series'!#REF!</definedName>
    <definedName name="__123Graph_BPRODABSD" localSheetId="38" hidden="1">'[5]Time series'!#REF!</definedName>
    <definedName name="__123Graph_BPRODABSD" localSheetId="41" hidden="1">'[5]Time series'!#REF!</definedName>
    <definedName name="__123Graph_BPRODABSD" localSheetId="42" hidden="1">'[5]Time series'!#REF!</definedName>
    <definedName name="__123Graph_BPRODABSD" localSheetId="46" hidden="1">'[5]Time series'!#REF!</definedName>
    <definedName name="__123Graph_BPRODABSD" localSheetId="48" hidden="1">'[5]Time series'!#REF!</definedName>
    <definedName name="__123Graph_BPRODABSD" localSheetId="25" hidden="1">'[5]Time series'!#REF!</definedName>
    <definedName name="__123Graph_BPRODABSD" localSheetId="35" hidden="1">'[5]Time series'!#REF!</definedName>
    <definedName name="__123Graph_BPRODABSD" localSheetId="51" hidden="1">'[5]Time series'!#REF!</definedName>
    <definedName name="__123Graph_BPRODABSD" localSheetId="55" hidden="1">'[5]Time series'!#REF!</definedName>
    <definedName name="__123Graph_BPRODABSD" localSheetId="5" hidden="1">'[5]Time series'!#REF!</definedName>
    <definedName name="__123Graph_BPRODABSD" hidden="1">'[5]Time series'!#REF!</definedName>
    <definedName name="__123Graph_BREER3" localSheetId="60" hidden="1">[6]REER!$BB$144:$BB$212</definedName>
    <definedName name="__123Graph_BREER3" hidden="1">[7]REER!$BB$144:$BB$212</definedName>
    <definedName name="__123Graph_BTEST1" localSheetId="60" hidden="1">[6]REER!$AY$144:$AY$210</definedName>
    <definedName name="__123Graph_BTEST1" hidden="1">[7]REER!$AY$144:$AY$210</definedName>
    <definedName name="__123Graph_C" localSheetId="22" hidden="1">#REF!</definedName>
    <definedName name="__123Graph_C" localSheetId="28" hidden="1">#REF!</definedName>
    <definedName name="__123Graph_C" localSheetId="29" hidden="1">#REF!</definedName>
    <definedName name="__123Graph_C" localSheetId="30" hidden="1">#REF!</definedName>
    <definedName name="__123Graph_C" localSheetId="38" hidden="1">#REF!</definedName>
    <definedName name="__123Graph_C" localSheetId="41" hidden="1">#REF!</definedName>
    <definedName name="__123Graph_C" localSheetId="42" hidden="1">#REF!</definedName>
    <definedName name="__123Graph_C" localSheetId="46" hidden="1">#REF!</definedName>
    <definedName name="__123Graph_C" localSheetId="48" hidden="1">#REF!</definedName>
    <definedName name="__123Graph_C" localSheetId="25" hidden="1">#REF!</definedName>
    <definedName name="__123Graph_C" localSheetId="35" hidden="1">#REF!</definedName>
    <definedName name="__123Graph_C" localSheetId="51" hidden="1">#REF!</definedName>
    <definedName name="__123Graph_C" localSheetId="55" hidden="1">#REF!</definedName>
    <definedName name="__123Graph_C" localSheetId="5" hidden="1">#REF!</definedName>
    <definedName name="__123Graph_C" hidden="1">#REF!</definedName>
    <definedName name="__123Graph_CBERLGRAP" localSheetId="22" hidden="1">'[5]Time series'!#REF!</definedName>
    <definedName name="__123Graph_CBERLGRAP" localSheetId="28" hidden="1">'[5]Time series'!#REF!</definedName>
    <definedName name="__123Graph_CBERLGRAP" localSheetId="29" hidden="1">'[5]Time series'!#REF!</definedName>
    <definedName name="__123Graph_CBERLGRAP" localSheetId="30" hidden="1">'[5]Time series'!#REF!</definedName>
    <definedName name="__123Graph_CBERLGRAP" localSheetId="38" hidden="1">'[5]Time series'!#REF!</definedName>
    <definedName name="__123Graph_CBERLGRAP" localSheetId="41" hidden="1">'[5]Time series'!#REF!</definedName>
    <definedName name="__123Graph_CBERLGRAP" localSheetId="42" hidden="1">'[5]Time series'!#REF!</definedName>
    <definedName name="__123Graph_CBERLGRAP" localSheetId="46" hidden="1">'[5]Time series'!#REF!</definedName>
    <definedName name="__123Graph_CBERLGRAP" localSheetId="48" hidden="1">'[5]Time series'!#REF!</definedName>
    <definedName name="__123Graph_CBERLGRAP" localSheetId="25" hidden="1">'[5]Time series'!#REF!</definedName>
    <definedName name="__123Graph_CBERLGRAP" localSheetId="35" hidden="1">'[5]Time series'!#REF!</definedName>
    <definedName name="__123Graph_CBERLGRAP" localSheetId="51" hidden="1">'[5]Time series'!#REF!</definedName>
    <definedName name="__123Graph_CBERLGRAP" localSheetId="55" hidden="1">'[5]Time series'!#REF!</definedName>
    <definedName name="__123Graph_CBERLGRAP" localSheetId="5" hidden="1">'[5]Time series'!#REF!</definedName>
    <definedName name="__123Graph_CBERLGRAP" hidden="1">'[5]Time series'!#REF!</definedName>
    <definedName name="__123Graph_CCATCH1" localSheetId="22" hidden="1">'[5]Time series'!#REF!</definedName>
    <definedName name="__123Graph_CCATCH1" localSheetId="28" hidden="1">'[5]Time series'!#REF!</definedName>
    <definedName name="__123Graph_CCATCH1" localSheetId="29" hidden="1">'[5]Time series'!#REF!</definedName>
    <definedName name="__123Graph_CCATCH1" localSheetId="30" hidden="1">'[5]Time series'!#REF!</definedName>
    <definedName name="__123Graph_CCATCH1" localSheetId="38" hidden="1">'[5]Time series'!#REF!</definedName>
    <definedName name="__123Graph_CCATCH1" localSheetId="41" hidden="1">'[5]Time series'!#REF!</definedName>
    <definedName name="__123Graph_CCATCH1" localSheetId="42" hidden="1">'[5]Time series'!#REF!</definedName>
    <definedName name="__123Graph_CCATCH1" localSheetId="46" hidden="1">'[5]Time series'!#REF!</definedName>
    <definedName name="__123Graph_CCATCH1" localSheetId="48" hidden="1">'[5]Time series'!#REF!</definedName>
    <definedName name="__123Graph_CCATCH1" localSheetId="25" hidden="1">'[5]Time series'!#REF!</definedName>
    <definedName name="__123Graph_CCATCH1" localSheetId="35" hidden="1">'[5]Time series'!#REF!</definedName>
    <definedName name="__123Graph_CCATCH1" localSheetId="51" hidden="1">'[5]Time series'!#REF!</definedName>
    <definedName name="__123Graph_CCATCH1" localSheetId="55" hidden="1">'[5]Time series'!#REF!</definedName>
    <definedName name="__123Graph_CCATCH1" localSheetId="5" hidden="1">'[5]Time series'!#REF!</definedName>
    <definedName name="__123Graph_CCATCH1" hidden="1">'[5]Time series'!#REF!</definedName>
    <definedName name="__123Graph_CECTOT" localSheetId="22" hidden="1">#REF!</definedName>
    <definedName name="__123Graph_CECTOT" localSheetId="28" hidden="1">#REF!</definedName>
    <definedName name="__123Graph_CECTOT" localSheetId="29" hidden="1">#REF!</definedName>
    <definedName name="__123Graph_CECTOT" localSheetId="30" hidden="1">#REF!</definedName>
    <definedName name="__123Graph_CECTOT" localSheetId="38" hidden="1">#REF!</definedName>
    <definedName name="__123Graph_CECTOT" localSheetId="41" hidden="1">#REF!</definedName>
    <definedName name="__123Graph_CECTOT" localSheetId="42" hidden="1">#REF!</definedName>
    <definedName name="__123Graph_CECTOT" localSheetId="46" hidden="1">#REF!</definedName>
    <definedName name="__123Graph_CECTOT" localSheetId="48" hidden="1">#REF!</definedName>
    <definedName name="__123Graph_CECTOT" localSheetId="25" hidden="1">#REF!</definedName>
    <definedName name="__123Graph_CECTOT" localSheetId="35" hidden="1">#REF!</definedName>
    <definedName name="__123Graph_CECTOT" localSheetId="51" hidden="1">#REF!</definedName>
    <definedName name="__123Graph_CECTOT" localSheetId="55" hidden="1">#REF!</definedName>
    <definedName name="__123Graph_CECTOT" localSheetId="5" hidden="1">#REF!</definedName>
    <definedName name="__123Graph_CECTOT" hidden="1">#REF!</definedName>
    <definedName name="__123Graph_CGRAPH41" localSheetId="22" hidden="1">'[5]Time series'!#REF!</definedName>
    <definedName name="__123Graph_CGRAPH41" localSheetId="28" hidden="1">'[5]Time series'!#REF!</definedName>
    <definedName name="__123Graph_CGRAPH41" localSheetId="29" hidden="1">'[5]Time series'!#REF!</definedName>
    <definedName name="__123Graph_CGRAPH41" localSheetId="30" hidden="1">'[5]Time series'!#REF!</definedName>
    <definedName name="__123Graph_CGRAPH41" localSheetId="38" hidden="1">'[5]Time series'!#REF!</definedName>
    <definedName name="__123Graph_CGRAPH41" localSheetId="41" hidden="1">'[5]Time series'!#REF!</definedName>
    <definedName name="__123Graph_CGRAPH41" localSheetId="42" hidden="1">'[5]Time series'!#REF!</definedName>
    <definedName name="__123Graph_CGRAPH41" localSheetId="46" hidden="1">'[5]Time series'!#REF!</definedName>
    <definedName name="__123Graph_CGRAPH41" localSheetId="48" hidden="1">'[5]Time series'!#REF!</definedName>
    <definedName name="__123Graph_CGRAPH41" localSheetId="25" hidden="1">'[5]Time series'!#REF!</definedName>
    <definedName name="__123Graph_CGRAPH41" localSheetId="35" hidden="1">'[5]Time series'!#REF!</definedName>
    <definedName name="__123Graph_CGRAPH41" localSheetId="51" hidden="1">'[5]Time series'!#REF!</definedName>
    <definedName name="__123Graph_CGRAPH41" localSheetId="55" hidden="1">'[5]Time series'!#REF!</definedName>
    <definedName name="__123Graph_CGRAPH41" localSheetId="5" hidden="1">'[5]Time series'!#REF!</definedName>
    <definedName name="__123Graph_CGRAPH41" hidden="1">'[5]Time series'!#REF!</definedName>
    <definedName name="__123Graph_CGRAPH44" localSheetId="22" hidden="1">'[5]Time series'!#REF!</definedName>
    <definedName name="__123Graph_CGRAPH44" localSheetId="28" hidden="1">'[5]Time series'!#REF!</definedName>
    <definedName name="__123Graph_CGRAPH44" localSheetId="29" hidden="1">'[5]Time series'!#REF!</definedName>
    <definedName name="__123Graph_CGRAPH44" localSheetId="30" hidden="1">'[5]Time series'!#REF!</definedName>
    <definedName name="__123Graph_CGRAPH44" localSheetId="38" hidden="1">'[5]Time series'!#REF!</definedName>
    <definedName name="__123Graph_CGRAPH44" localSheetId="41" hidden="1">'[5]Time series'!#REF!</definedName>
    <definedName name="__123Graph_CGRAPH44" localSheetId="42" hidden="1">'[5]Time series'!#REF!</definedName>
    <definedName name="__123Graph_CGRAPH44" localSheetId="46" hidden="1">'[5]Time series'!#REF!</definedName>
    <definedName name="__123Graph_CGRAPH44" localSheetId="48" hidden="1">'[5]Time series'!#REF!</definedName>
    <definedName name="__123Graph_CGRAPH44" localSheetId="25" hidden="1">'[5]Time series'!#REF!</definedName>
    <definedName name="__123Graph_CGRAPH44" localSheetId="35" hidden="1">'[5]Time series'!#REF!</definedName>
    <definedName name="__123Graph_CGRAPH44" localSheetId="51" hidden="1">'[5]Time series'!#REF!</definedName>
    <definedName name="__123Graph_CGRAPH44" localSheetId="55" hidden="1">'[5]Time series'!#REF!</definedName>
    <definedName name="__123Graph_CGRAPH44" localSheetId="5" hidden="1">'[5]Time series'!#REF!</definedName>
    <definedName name="__123Graph_CGRAPH44" hidden="1">'[5]Time series'!#REF!</definedName>
    <definedName name="__123Graph_CPERIA" localSheetId="22" hidden="1">'[5]Time series'!#REF!</definedName>
    <definedName name="__123Graph_CPERIA" localSheetId="28" hidden="1">'[5]Time series'!#REF!</definedName>
    <definedName name="__123Graph_CPERIA" localSheetId="29" hidden="1">'[5]Time series'!#REF!</definedName>
    <definedName name="__123Graph_CPERIA" localSheetId="30" hidden="1">'[5]Time series'!#REF!</definedName>
    <definedName name="__123Graph_CPERIA" localSheetId="38" hidden="1">'[5]Time series'!#REF!</definedName>
    <definedName name="__123Graph_CPERIA" localSheetId="41" hidden="1">'[5]Time series'!#REF!</definedName>
    <definedName name="__123Graph_CPERIA" localSheetId="42" hidden="1">'[5]Time series'!#REF!</definedName>
    <definedName name="__123Graph_CPERIA" localSheetId="46" hidden="1">'[5]Time series'!#REF!</definedName>
    <definedName name="__123Graph_CPERIA" localSheetId="48" hidden="1">'[5]Time series'!#REF!</definedName>
    <definedName name="__123Graph_CPERIA" localSheetId="25" hidden="1">'[5]Time series'!#REF!</definedName>
    <definedName name="__123Graph_CPERIA" localSheetId="35" hidden="1">'[5]Time series'!#REF!</definedName>
    <definedName name="__123Graph_CPERIA" localSheetId="51" hidden="1">'[5]Time series'!#REF!</definedName>
    <definedName name="__123Graph_CPERIA" localSheetId="55" hidden="1">'[5]Time series'!#REF!</definedName>
    <definedName name="__123Graph_CPERIA" localSheetId="5" hidden="1">'[5]Time series'!#REF!</definedName>
    <definedName name="__123Graph_CPERIA" hidden="1">'[5]Time series'!#REF!</definedName>
    <definedName name="__123Graph_CPERIB" localSheetId="22" hidden="1">'[5]Time series'!#REF!</definedName>
    <definedName name="__123Graph_CPERIB" localSheetId="28" hidden="1">'[5]Time series'!#REF!</definedName>
    <definedName name="__123Graph_CPERIB" localSheetId="29" hidden="1">'[5]Time series'!#REF!</definedName>
    <definedName name="__123Graph_CPERIB" localSheetId="30" hidden="1">'[5]Time series'!#REF!</definedName>
    <definedName name="__123Graph_CPERIB" localSheetId="38" hidden="1">'[5]Time series'!#REF!</definedName>
    <definedName name="__123Graph_CPERIB" localSheetId="41" hidden="1">'[5]Time series'!#REF!</definedName>
    <definedName name="__123Graph_CPERIB" localSheetId="42" hidden="1">'[5]Time series'!#REF!</definedName>
    <definedName name="__123Graph_CPERIB" localSheetId="46" hidden="1">'[5]Time series'!#REF!</definedName>
    <definedName name="__123Graph_CPERIB" localSheetId="48" hidden="1">'[5]Time series'!#REF!</definedName>
    <definedName name="__123Graph_CPERIB" localSheetId="25" hidden="1">'[5]Time series'!#REF!</definedName>
    <definedName name="__123Graph_CPERIB" localSheetId="35" hidden="1">'[5]Time series'!#REF!</definedName>
    <definedName name="__123Graph_CPERIB" localSheetId="51" hidden="1">'[5]Time series'!#REF!</definedName>
    <definedName name="__123Graph_CPERIB" localSheetId="55" hidden="1">'[5]Time series'!#REF!</definedName>
    <definedName name="__123Graph_CPERIB" localSheetId="5" hidden="1">'[5]Time series'!#REF!</definedName>
    <definedName name="__123Graph_CPERIB" hidden="1">'[5]Time series'!#REF!</definedName>
    <definedName name="__123Graph_CPRODABSC" localSheetId="22" hidden="1">'[5]Time series'!#REF!</definedName>
    <definedName name="__123Graph_CPRODABSC" localSheetId="28" hidden="1">'[5]Time series'!#REF!</definedName>
    <definedName name="__123Graph_CPRODABSC" localSheetId="29" hidden="1">'[5]Time series'!#REF!</definedName>
    <definedName name="__123Graph_CPRODABSC" localSheetId="30" hidden="1">'[5]Time series'!#REF!</definedName>
    <definedName name="__123Graph_CPRODABSC" localSheetId="38" hidden="1">'[5]Time series'!#REF!</definedName>
    <definedName name="__123Graph_CPRODABSC" localSheetId="41" hidden="1">'[5]Time series'!#REF!</definedName>
    <definedName name="__123Graph_CPRODABSC" localSheetId="42" hidden="1">'[5]Time series'!#REF!</definedName>
    <definedName name="__123Graph_CPRODABSC" localSheetId="46" hidden="1">'[5]Time series'!#REF!</definedName>
    <definedName name="__123Graph_CPRODABSC" localSheetId="48" hidden="1">'[5]Time series'!#REF!</definedName>
    <definedName name="__123Graph_CPRODABSC" localSheetId="25" hidden="1">'[5]Time series'!#REF!</definedName>
    <definedName name="__123Graph_CPRODABSC" localSheetId="35" hidden="1">'[5]Time series'!#REF!</definedName>
    <definedName name="__123Graph_CPRODABSC" localSheetId="51" hidden="1">'[5]Time series'!#REF!</definedName>
    <definedName name="__123Graph_CPRODABSC" localSheetId="55" hidden="1">'[5]Time series'!#REF!</definedName>
    <definedName name="__123Graph_CPRODABSC" localSheetId="5" hidden="1">'[5]Time series'!#REF!</definedName>
    <definedName name="__123Graph_CPRODABSC" hidden="1">'[5]Time series'!#REF!</definedName>
    <definedName name="__123Graph_CPRODTRE2" localSheetId="22" hidden="1">'[5]Time series'!#REF!</definedName>
    <definedName name="__123Graph_CPRODTRE2" localSheetId="28" hidden="1">'[5]Time series'!#REF!</definedName>
    <definedName name="__123Graph_CPRODTRE2" localSheetId="29" hidden="1">'[5]Time series'!#REF!</definedName>
    <definedName name="__123Graph_CPRODTRE2" localSheetId="30" hidden="1">'[5]Time series'!#REF!</definedName>
    <definedName name="__123Graph_CPRODTRE2" localSheetId="38" hidden="1">'[5]Time series'!#REF!</definedName>
    <definedName name="__123Graph_CPRODTRE2" localSheetId="41" hidden="1">'[5]Time series'!#REF!</definedName>
    <definedName name="__123Graph_CPRODTRE2" localSheetId="42" hidden="1">'[5]Time series'!#REF!</definedName>
    <definedName name="__123Graph_CPRODTRE2" localSheetId="46" hidden="1">'[5]Time series'!#REF!</definedName>
    <definedName name="__123Graph_CPRODTRE2" localSheetId="48" hidden="1">'[5]Time series'!#REF!</definedName>
    <definedName name="__123Graph_CPRODTRE2" localSheetId="25" hidden="1">'[5]Time series'!#REF!</definedName>
    <definedName name="__123Graph_CPRODTRE2" localSheetId="35" hidden="1">'[5]Time series'!#REF!</definedName>
    <definedName name="__123Graph_CPRODTRE2" localSheetId="51" hidden="1">'[5]Time series'!#REF!</definedName>
    <definedName name="__123Graph_CPRODTRE2" localSheetId="55" hidden="1">'[5]Time series'!#REF!</definedName>
    <definedName name="__123Graph_CPRODTRE2" localSheetId="5" hidden="1">'[5]Time series'!#REF!</definedName>
    <definedName name="__123Graph_CPRODTRE2" hidden="1">'[5]Time series'!#REF!</definedName>
    <definedName name="__123Graph_CPRODTREND" localSheetId="22" hidden="1">'[5]Time series'!#REF!</definedName>
    <definedName name="__123Graph_CPRODTREND" localSheetId="28" hidden="1">'[5]Time series'!#REF!</definedName>
    <definedName name="__123Graph_CPRODTREND" localSheetId="29" hidden="1">'[5]Time series'!#REF!</definedName>
    <definedName name="__123Graph_CPRODTREND" localSheetId="30" hidden="1">'[5]Time series'!#REF!</definedName>
    <definedName name="__123Graph_CPRODTREND" localSheetId="38" hidden="1">'[5]Time series'!#REF!</definedName>
    <definedName name="__123Graph_CPRODTREND" localSheetId="41" hidden="1">'[5]Time series'!#REF!</definedName>
    <definedName name="__123Graph_CPRODTREND" localSheetId="42" hidden="1">'[5]Time series'!#REF!</definedName>
    <definedName name="__123Graph_CPRODTREND" localSheetId="46" hidden="1">'[5]Time series'!#REF!</definedName>
    <definedName name="__123Graph_CPRODTREND" localSheetId="48" hidden="1">'[5]Time series'!#REF!</definedName>
    <definedName name="__123Graph_CPRODTREND" localSheetId="25" hidden="1">'[5]Time series'!#REF!</definedName>
    <definedName name="__123Graph_CPRODTREND" localSheetId="35" hidden="1">'[5]Time series'!#REF!</definedName>
    <definedName name="__123Graph_CPRODTREND" localSheetId="51" hidden="1">'[5]Time series'!#REF!</definedName>
    <definedName name="__123Graph_CPRODTREND" localSheetId="55" hidden="1">'[5]Time series'!#REF!</definedName>
    <definedName name="__123Graph_CPRODTREND" localSheetId="5" hidden="1">'[5]Time series'!#REF!</definedName>
    <definedName name="__123Graph_CPRODTREND" hidden="1">'[5]Time series'!#REF!</definedName>
    <definedName name="__123Graph_CREER3" localSheetId="60" hidden="1">[6]REER!$BB$144:$BB$212</definedName>
    <definedName name="__123Graph_CREER3" hidden="1">[7]REER!$BB$144:$BB$212</definedName>
    <definedName name="__123Graph_CTEST1" localSheetId="60" hidden="1">[6]REER!$BK$140:$BK$140</definedName>
    <definedName name="__123Graph_CTEST1" hidden="1">[7]REER!$BK$140:$BK$140</definedName>
    <definedName name="__123Graph_CUTRECHT" localSheetId="22" hidden="1">'[5]Time series'!#REF!</definedName>
    <definedName name="__123Graph_CUTRECHT" localSheetId="28" hidden="1">'[5]Time series'!#REF!</definedName>
    <definedName name="__123Graph_CUTRECHT" localSheetId="29" hidden="1">'[5]Time series'!#REF!</definedName>
    <definedName name="__123Graph_CUTRECHT" localSheetId="30" hidden="1">'[5]Time series'!#REF!</definedName>
    <definedName name="__123Graph_CUTRECHT" localSheetId="38" hidden="1">'[5]Time series'!#REF!</definedName>
    <definedName name="__123Graph_CUTRECHT" localSheetId="41" hidden="1">'[5]Time series'!#REF!</definedName>
    <definedName name="__123Graph_CUTRECHT" localSheetId="42" hidden="1">'[5]Time series'!#REF!</definedName>
    <definedName name="__123Graph_CUTRECHT" localSheetId="46" hidden="1">'[5]Time series'!#REF!</definedName>
    <definedName name="__123Graph_CUTRECHT" localSheetId="48" hidden="1">'[5]Time series'!#REF!</definedName>
    <definedName name="__123Graph_CUTRECHT" localSheetId="25" hidden="1">'[5]Time series'!#REF!</definedName>
    <definedName name="__123Graph_CUTRECHT" localSheetId="35" hidden="1">'[5]Time series'!#REF!</definedName>
    <definedName name="__123Graph_CUTRECHT" localSheetId="51" hidden="1">'[5]Time series'!#REF!</definedName>
    <definedName name="__123Graph_CUTRECHT" localSheetId="55" hidden="1">'[5]Time series'!#REF!</definedName>
    <definedName name="__123Graph_CUTRECHT" localSheetId="5" hidden="1">'[5]Time series'!#REF!</definedName>
    <definedName name="__123Graph_CUTRECHT" hidden="1">'[5]Time series'!#REF!</definedName>
    <definedName name="__123Graph_D" localSheetId="22" hidden="1">#REF!</definedName>
    <definedName name="__123Graph_D" localSheetId="28" hidden="1">#REF!</definedName>
    <definedName name="__123Graph_D" localSheetId="29" hidden="1">#REF!</definedName>
    <definedName name="__123Graph_D" localSheetId="30" hidden="1">#REF!</definedName>
    <definedName name="__123Graph_D" localSheetId="38" hidden="1">#REF!</definedName>
    <definedName name="__123Graph_D" localSheetId="41" hidden="1">#REF!</definedName>
    <definedName name="__123Graph_D" localSheetId="42" hidden="1">#REF!</definedName>
    <definedName name="__123Graph_D" localSheetId="46" hidden="1">#REF!</definedName>
    <definedName name="__123Graph_D" localSheetId="48" hidden="1">#REF!</definedName>
    <definedName name="__123Graph_D" localSheetId="25" hidden="1">#REF!</definedName>
    <definedName name="__123Graph_D" localSheetId="35" hidden="1">#REF!</definedName>
    <definedName name="__123Graph_D" localSheetId="51" hidden="1">#REF!</definedName>
    <definedName name="__123Graph_D" localSheetId="55" hidden="1">#REF!</definedName>
    <definedName name="__123Graph_D" localSheetId="5" hidden="1">#REF!</definedName>
    <definedName name="__123Graph_D" hidden="1">#REF!</definedName>
    <definedName name="__123Graph_DBERLGRAP" localSheetId="22" hidden="1">'[5]Time series'!#REF!</definedName>
    <definedName name="__123Graph_DBERLGRAP" localSheetId="28" hidden="1">'[5]Time series'!#REF!</definedName>
    <definedName name="__123Graph_DBERLGRAP" localSheetId="29" hidden="1">'[5]Time series'!#REF!</definedName>
    <definedName name="__123Graph_DBERLGRAP" localSheetId="30" hidden="1">'[5]Time series'!#REF!</definedName>
    <definedName name="__123Graph_DBERLGRAP" localSheetId="38" hidden="1">'[5]Time series'!#REF!</definedName>
    <definedName name="__123Graph_DBERLGRAP" localSheetId="41" hidden="1">'[5]Time series'!#REF!</definedName>
    <definedName name="__123Graph_DBERLGRAP" localSheetId="42" hidden="1">'[5]Time series'!#REF!</definedName>
    <definedName name="__123Graph_DBERLGRAP" localSheetId="46" hidden="1">'[5]Time series'!#REF!</definedName>
    <definedName name="__123Graph_DBERLGRAP" localSheetId="48" hidden="1">'[5]Time series'!#REF!</definedName>
    <definedName name="__123Graph_DBERLGRAP" localSheetId="25" hidden="1">'[5]Time series'!#REF!</definedName>
    <definedName name="__123Graph_DBERLGRAP" localSheetId="35" hidden="1">'[5]Time series'!#REF!</definedName>
    <definedName name="__123Graph_DBERLGRAP" localSheetId="51" hidden="1">'[5]Time series'!#REF!</definedName>
    <definedName name="__123Graph_DBERLGRAP" localSheetId="55" hidden="1">'[5]Time series'!#REF!</definedName>
    <definedName name="__123Graph_DBERLGRAP" localSheetId="5" hidden="1">'[5]Time series'!#REF!</definedName>
    <definedName name="__123Graph_DBERLGRAP" hidden="1">'[5]Time series'!#REF!</definedName>
    <definedName name="__123Graph_DCATCH1" localSheetId="22" hidden="1">'[5]Time series'!#REF!</definedName>
    <definedName name="__123Graph_DCATCH1" localSheetId="28" hidden="1">'[5]Time series'!#REF!</definedName>
    <definedName name="__123Graph_DCATCH1" localSheetId="29" hidden="1">'[5]Time series'!#REF!</definedName>
    <definedName name="__123Graph_DCATCH1" localSheetId="30" hidden="1">'[5]Time series'!#REF!</definedName>
    <definedName name="__123Graph_DCATCH1" localSheetId="38" hidden="1">'[5]Time series'!#REF!</definedName>
    <definedName name="__123Graph_DCATCH1" localSheetId="41" hidden="1">'[5]Time series'!#REF!</definedName>
    <definedName name="__123Graph_DCATCH1" localSheetId="42" hidden="1">'[5]Time series'!#REF!</definedName>
    <definedName name="__123Graph_DCATCH1" localSheetId="46" hidden="1">'[5]Time series'!#REF!</definedName>
    <definedName name="__123Graph_DCATCH1" localSheetId="48" hidden="1">'[5]Time series'!#REF!</definedName>
    <definedName name="__123Graph_DCATCH1" localSheetId="25" hidden="1">'[5]Time series'!#REF!</definedName>
    <definedName name="__123Graph_DCATCH1" localSheetId="35" hidden="1">'[5]Time series'!#REF!</definedName>
    <definedName name="__123Graph_DCATCH1" localSheetId="51" hidden="1">'[5]Time series'!#REF!</definedName>
    <definedName name="__123Graph_DCATCH1" localSheetId="55" hidden="1">'[5]Time series'!#REF!</definedName>
    <definedName name="__123Graph_DCATCH1" localSheetId="5" hidden="1">'[5]Time series'!#REF!</definedName>
    <definedName name="__123Graph_DCATCH1" hidden="1">'[5]Time series'!#REF!</definedName>
    <definedName name="__123Graph_DCONVERG1" localSheetId="22" hidden="1">'[5]Time series'!#REF!</definedName>
    <definedName name="__123Graph_DCONVERG1" localSheetId="28" hidden="1">'[5]Time series'!#REF!</definedName>
    <definedName name="__123Graph_DCONVERG1" localSheetId="29" hidden="1">'[5]Time series'!#REF!</definedName>
    <definedName name="__123Graph_DCONVERG1" localSheetId="30" hidden="1">'[5]Time series'!#REF!</definedName>
    <definedName name="__123Graph_DCONVERG1" localSheetId="38" hidden="1">'[5]Time series'!#REF!</definedName>
    <definedName name="__123Graph_DCONVERG1" localSheetId="41" hidden="1">'[5]Time series'!#REF!</definedName>
    <definedName name="__123Graph_DCONVERG1" localSheetId="42" hidden="1">'[5]Time series'!#REF!</definedName>
    <definedName name="__123Graph_DCONVERG1" localSheetId="46" hidden="1">'[5]Time series'!#REF!</definedName>
    <definedName name="__123Graph_DCONVERG1" localSheetId="48" hidden="1">'[5]Time series'!#REF!</definedName>
    <definedName name="__123Graph_DCONVERG1" localSheetId="25" hidden="1">'[5]Time series'!#REF!</definedName>
    <definedName name="__123Graph_DCONVERG1" localSheetId="35" hidden="1">'[5]Time series'!#REF!</definedName>
    <definedName name="__123Graph_DCONVERG1" localSheetId="51" hidden="1">'[5]Time series'!#REF!</definedName>
    <definedName name="__123Graph_DCONVERG1" localSheetId="55" hidden="1">'[5]Time series'!#REF!</definedName>
    <definedName name="__123Graph_DCONVERG1" localSheetId="5" hidden="1">'[5]Time series'!#REF!</definedName>
    <definedName name="__123Graph_DCONVERG1" hidden="1">'[5]Time series'!#REF!</definedName>
    <definedName name="__123Graph_DECTOT" localSheetId="22" hidden="1">#REF!</definedName>
    <definedName name="__123Graph_DECTOT" localSheetId="28" hidden="1">#REF!</definedName>
    <definedName name="__123Graph_DECTOT" localSheetId="29" hidden="1">#REF!</definedName>
    <definedName name="__123Graph_DECTOT" localSheetId="30" hidden="1">#REF!</definedName>
    <definedName name="__123Graph_DECTOT" localSheetId="38" hidden="1">#REF!</definedName>
    <definedName name="__123Graph_DECTOT" localSheetId="41" hidden="1">#REF!</definedName>
    <definedName name="__123Graph_DECTOT" localSheetId="42" hidden="1">#REF!</definedName>
    <definedName name="__123Graph_DECTOT" localSheetId="46" hidden="1">#REF!</definedName>
    <definedName name="__123Graph_DECTOT" localSheetId="48" hidden="1">#REF!</definedName>
    <definedName name="__123Graph_DECTOT" localSheetId="25" hidden="1">#REF!</definedName>
    <definedName name="__123Graph_DECTOT" localSheetId="35" hidden="1">#REF!</definedName>
    <definedName name="__123Graph_DECTOT" localSheetId="51" hidden="1">#REF!</definedName>
    <definedName name="__123Graph_DECTOT" localSheetId="55" hidden="1">#REF!</definedName>
    <definedName name="__123Graph_DECTOT" localSheetId="5" hidden="1">#REF!</definedName>
    <definedName name="__123Graph_DECTOT" hidden="1">#REF!</definedName>
    <definedName name="__123Graph_DGRAPH41" localSheetId="22" hidden="1">'[5]Time series'!#REF!</definedName>
    <definedName name="__123Graph_DGRAPH41" localSheetId="28" hidden="1">'[5]Time series'!#REF!</definedName>
    <definedName name="__123Graph_DGRAPH41" localSheetId="29" hidden="1">'[5]Time series'!#REF!</definedName>
    <definedName name="__123Graph_DGRAPH41" localSheetId="30" hidden="1">'[5]Time series'!#REF!</definedName>
    <definedName name="__123Graph_DGRAPH41" localSheetId="38" hidden="1">'[5]Time series'!#REF!</definedName>
    <definedName name="__123Graph_DGRAPH41" localSheetId="41" hidden="1">'[5]Time series'!#REF!</definedName>
    <definedName name="__123Graph_DGRAPH41" localSheetId="42" hidden="1">'[5]Time series'!#REF!</definedName>
    <definedName name="__123Graph_DGRAPH41" localSheetId="46" hidden="1">'[5]Time series'!#REF!</definedName>
    <definedName name="__123Graph_DGRAPH41" localSheetId="48" hidden="1">'[5]Time series'!#REF!</definedName>
    <definedName name="__123Graph_DGRAPH41" localSheetId="25" hidden="1">'[5]Time series'!#REF!</definedName>
    <definedName name="__123Graph_DGRAPH41" localSheetId="35" hidden="1">'[5]Time series'!#REF!</definedName>
    <definedName name="__123Graph_DGRAPH41" localSheetId="51" hidden="1">'[5]Time series'!#REF!</definedName>
    <definedName name="__123Graph_DGRAPH41" localSheetId="55" hidden="1">'[5]Time series'!#REF!</definedName>
    <definedName name="__123Graph_DGRAPH41" localSheetId="5" hidden="1">'[5]Time series'!#REF!</definedName>
    <definedName name="__123Graph_DGRAPH41" hidden="1">'[5]Time series'!#REF!</definedName>
    <definedName name="__123Graph_DPERIA" localSheetId="22" hidden="1">'[5]Time series'!#REF!</definedName>
    <definedName name="__123Graph_DPERIA" localSheetId="28" hidden="1">'[5]Time series'!#REF!</definedName>
    <definedName name="__123Graph_DPERIA" localSheetId="29" hidden="1">'[5]Time series'!#REF!</definedName>
    <definedName name="__123Graph_DPERIA" localSheetId="30" hidden="1">'[5]Time series'!#REF!</definedName>
    <definedName name="__123Graph_DPERIA" localSheetId="38" hidden="1">'[5]Time series'!#REF!</definedName>
    <definedName name="__123Graph_DPERIA" localSheetId="41" hidden="1">'[5]Time series'!#REF!</definedName>
    <definedName name="__123Graph_DPERIA" localSheetId="42" hidden="1">'[5]Time series'!#REF!</definedName>
    <definedName name="__123Graph_DPERIA" localSheetId="46" hidden="1">'[5]Time series'!#REF!</definedName>
    <definedName name="__123Graph_DPERIA" localSheetId="48" hidden="1">'[5]Time series'!#REF!</definedName>
    <definedName name="__123Graph_DPERIA" localSheetId="25" hidden="1">'[5]Time series'!#REF!</definedName>
    <definedName name="__123Graph_DPERIA" localSheetId="35" hidden="1">'[5]Time series'!#REF!</definedName>
    <definedName name="__123Graph_DPERIA" localSheetId="51" hidden="1">'[5]Time series'!#REF!</definedName>
    <definedName name="__123Graph_DPERIA" localSheetId="55" hidden="1">'[5]Time series'!#REF!</definedName>
    <definedName name="__123Graph_DPERIA" localSheetId="5" hidden="1">'[5]Time series'!#REF!</definedName>
    <definedName name="__123Graph_DPERIA" hidden="1">'[5]Time series'!#REF!</definedName>
    <definedName name="__123Graph_DPERIB" localSheetId="22" hidden="1">'[5]Time series'!#REF!</definedName>
    <definedName name="__123Graph_DPERIB" localSheetId="28" hidden="1">'[5]Time series'!#REF!</definedName>
    <definedName name="__123Graph_DPERIB" localSheetId="29" hidden="1">'[5]Time series'!#REF!</definedName>
    <definedName name="__123Graph_DPERIB" localSheetId="30" hidden="1">'[5]Time series'!#REF!</definedName>
    <definedName name="__123Graph_DPERIB" localSheetId="38" hidden="1">'[5]Time series'!#REF!</definedName>
    <definedName name="__123Graph_DPERIB" localSheetId="41" hidden="1">'[5]Time series'!#REF!</definedName>
    <definedName name="__123Graph_DPERIB" localSheetId="42" hidden="1">'[5]Time series'!#REF!</definedName>
    <definedName name="__123Graph_DPERIB" localSheetId="46" hidden="1">'[5]Time series'!#REF!</definedName>
    <definedName name="__123Graph_DPERIB" localSheetId="48" hidden="1">'[5]Time series'!#REF!</definedName>
    <definedName name="__123Graph_DPERIB" localSheetId="25" hidden="1">'[5]Time series'!#REF!</definedName>
    <definedName name="__123Graph_DPERIB" localSheetId="35" hidden="1">'[5]Time series'!#REF!</definedName>
    <definedName name="__123Graph_DPERIB" localSheetId="51" hidden="1">'[5]Time series'!#REF!</definedName>
    <definedName name="__123Graph_DPERIB" localSheetId="55" hidden="1">'[5]Time series'!#REF!</definedName>
    <definedName name="__123Graph_DPERIB" localSheetId="5" hidden="1">'[5]Time series'!#REF!</definedName>
    <definedName name="__123Graph_DPERIB" hidden="1">'[5]Time series'!#REF!</definedName>
    <definedName name="__123Graph_DPRODABSC" localSheetId="22" hidden="1">'[5]Time series'!#REF!</definedName>
    <definedName name="__123Graph_DPRODABSC" localSheetId="28" hidden="1">'[5]Time series'!#REF!</definedName>
    <definedName name="__123Graph_DPRODABSC" localSheetId="29" hidden="1">'[5]Time series'!#REF!</definedName>
    <definedName name="__123Graph_DPRODABSC" localSheetId="30" hidden="1">'[5]Time series'!#REF!</definedName>
    <definedName name="__123Graph_DPRODABSC" localSheetId="38" hidden="1">'[5]Time series'!#REF!</definedName>
    <definedName name="__123Graph_DPRODABSC" localSheetId="41" hidden="1">'[5]Time series'!#REF!</definedName>
    <definedName name="__123Graph_DPRODABSC" localSheetId="42" hidden="1">'[5]Time series'!#REF!</definedName>
    <definedName name="__123Graph_DPRODABSC" localSheetId="46" hidden="1">'[5]Time series'!#REF!</definedName>
    <definedName name="__123Graph_DPRODABSC" localSheetId="48" hidden="1">'[5]Time series'!#REF!</definedName>
    <definedName name="__123Graph_DPRODABSC" localSheetId="25" hidden="1">'[5]Time series'!#REF!</definedName>
    <definedName name="__123Graph_DPRODABSC" localSheetId="35" hidden="1">'[5]Time series'!#REF!</definedName>
    <definedName name="__123Graph_DPRODABSC" localSheetId="51" hidden="1">'[5]Time series'!#REF!</definedName>
    <definedName name="__123Graph_DPRODABSC" localSheetId="55" hidden="1">'[5]Time series'!#REF!</definedName>
    <definedName name="__123Graph_DPRODABSC" localSheetId="5" hidden="1">'[5]Time series'!#REF!</definedName>
    <definedName name="__123Graph_DPRODABSC" hidden="1">'[5]Time series'!#REF!</definedName>
    <definedName name="__123Graph_DREER3" localSheetId="60" hidden="1">[6]REER!$BB$144:$BB$210</definedName>
    <definedName name="__123Graph_DREER3" hidden="1">[7]REER!$BB$144:$BB$210</definedName>
    <definedName name="__123Graph_DTEST1" localSheetId="60" hidden="1">[6]REER!$BB$144:$BB$210</definedName>
    <definedName name="__123Graph_DTEST1" hidden="1">[7]REER!$BB$144:$BB$210</definedName>
    <definedName name="__123Graph_DUTRECHT" localSheetId="22" hidden="1">'[5]Time series'!#REF!</definedName>
    <definedName name="__123Graph_DUTRECHT" localSheetId="28" hidden="1">'[5]Time series'!#REF!</definedName>
    <definedName name="__123Graph_DUTRECHT" localSheetId="29" hidden="1">'[5]Time series'!#REF!</definedName>
    <definedName name="__123Graph_DUTRECHT" localSheetId="30" hidden="1">'[5]Time series'!#REF!</definedName>
    <definedName name="__123Graph_DUTRECHT" localSheetId="38" hidden="1">'[5]Time series'!#REF!</definedName>
    <definedName name="__123Graph_DUTRECHT" localSheetId="41" hidden="1">'[5]Time series'!#REF!</definedName>
    <definedName name="__123Graph_DUTRECHT" localSheetId="42" hidden="1">'[5]Time series'!#REF!</definedName>
    <definedName name="__123Graph_DUTRECHT" localSheetId="46" hidden="1">'[5]Time series'!#REF!</definedName>
    <definedName name="__123Graph_DUTRECHT" localSheetId="48" hidden="1">'[5]Time series'!#REF!</definedName>
    <definedName name="__123Graph_DUTRECHT" localSheetId="25" hidden="1">'[5]Time series'!#REF!</definedName>
    <definedName name="__123Graph_DUTRECHT" localSheetId="35" hidden="1">'[5]Time series'!#REF!</definedName>
    <definedName name="__123Graph_DUTRECHT" localSheetId="51" hidden="1">'[5]Time series'!#REF!</definedName>
    <definedName name="__123Graph_DUTRECHT" localSheetId="55" hidden="1">'[5]Time series'!#REF!</definedName>
    <definedName name="__123Graph_DUTRECHT" localSheetId="5" hidden="1">'[5]Time series'!#REF!</definedName>
    <definedName name="__123Graph_DUTRECHT" hidden="1">'[5]Time series'!#REF!</definedName>
    <definedName name="__123Graph_E" localSheetId="22" hidden="1">#REF!</definedName>
    <definedName name="__123Graph_E" localSheetId="28" hidden="1">#REF!</definedName>
    <definedName name="__123Graph_E" localSheetId="29" hidden="1">#REF!</definedName>
    <definedName name="__123Graph_E" localSheetId="30" hidden="1">#REF!</definedName>
    <definedName name="__123Graph_E" localSheetId="38" hidden="1">#REF!</definedName>
    <definedName name="__123Graph_E" localSheetId="41" hidden="1">#REF!</definedName>
    <definedName name="__123Graph_E" localSheetId="42" hidden="1">#REF!</definedName>
    <definedName name="__123Graph_E" localSheetId="46" hidden="1">#REF!</definedName>
    <definedName name="__123Graph_E" localSheetId="48" hidden="1">#REF!</definedName>
    <definedName name="__123Graph_E" localSheetId="25" hidden="1">#REF!</definedName>
    <definedName name="__123Graph_E" localSheetId="35" hidden="1">#REF!</definedName>
    <definedName name="__123Graph_E" localSheetId="51" hidden="1">#REF!</definedName>
    <definedName name="__123Graph_E" localSheetId="55" hidden="1">#REF!</definedName>
    <definedName name="__123Graph_E" localSheetId="5" hidden="1">#REF!</definedName>
    <definedName name="__123Graph_E" hidden="1">#REF!</definedName>
    <definedName name="__123Graph_EBERLGRAP" localSheetId="22" hidden="1">'[5]Time series'!#REF!</definedName>
    <definedName name="__123Graph_EBERLGRAP" localSheetId="28" hidden="1">'[5]Time series'!#REF!</definedName>
    <definedName name="__123Graph_EBERLGRAP" localSheetId="29" hidden="1">'[5]Time series'!#REF!</definedName>
    <definedName name="__123Graph_EBERLGRAP" localSheetId="30" hidden="1">'[5]Time series'!#REF!</definedName>
    <definedName name="__123Graph_EBERLGRAP" localSheetId="38" hidden="1">'[5]Time series'!#REF!</definedName>
    <definedName name="__123Graph_EBERLGRAP" localSheetId="41" hidden="1">'[5]Time series'!#REF!</definedName>
    <definedName name="__123Graph_EBERLGRAP" localSheetId="42" hidden="1">'[5]Time series'!#REF!</definedName>
    <definedName name="__123Graph_EBERLGRAP" localSheetId="46" hidden="1">'[5]Time series'!#REF!</definedName>
    <definedName name="__123Graph_EBERLGRAP" localSheetId="48" hidden="1">'[5]Time series'!#REF!</definedName>
    <definedName name="__123Graph_EBERLGRAP" localSheetId="25" hidden="1">'[5]Time series'!#REF!</definedName>
    <definedName name="__123Graph_EBERLGRAP" localSheetId="35" hidden="1">'[5]Time series'!#REF!</definedName>
    <definedName name="__123Graph_EBERLGRAP" localSheetId="51" hidden="1">'[5]Time series'!#REF!</definedName>
    <definedName name="__123Graph_EBERLGRAP" localSheetId="55" hidden="1">'[5]Time series'!#REF!</definedName>
    <definedName name="__123Graph_EBERLGRAP" localSheetId="5" hidden="1">'[5]Time series'!#REF!</definedName>
    <definedName name="__123Graph_EBERLGRAP" hidden="1">'[5]Time series'!#REF!</definedName>
    <definedName name="__123Graph_ECONVERG1" localSheetId="22" hidden="1">'[5]Time series'!#REF!</definedName>
    <definedName name="__123Graph_ECONVERG1" localSheetId="28" hidden="1">'[5]Time series'!#REF!</definedName>
    <definedName name="__123Graph_ECONVERG1" localSheetId="29" hidden="1">'[5]Time series'!#REF!</definedName>
    <definedName name="__123Graph_ECONVERG1" localSheetId="30" hidden="1">'[5]Time series'!#REF!</definedName>
    <definedName name="__123Graph_ECONVERG1" localSheetId="38" hidden="1">'[5]Time series'!#REF!</definedName>
    <definedName name="__123Graph_ECONVERG1" localSheetId="41" hidden="1">'[5]Time series'!#REF!</definedName>
    <definedName name="__123Graph_ECONVERG1" localSheetId="42" hidden="1">'[5]Time series'!#REF!</definedName>
    <definedName name="__123Graph_ECONVERG1" localSheetId="46" hidden="1">'[5]Time series'!#REF!</definedName>
    <definedName name="__123Graph_ECONVERG1" localSheetId="48" hidden="1">'[5]Time series'!#REF!</definedName>
    <definedName name="__123Graph_ECONVERG1" localSheetId="25" hidden="1">'[5]Time series'!#REF!</definedName>
    <definedName name="__123Graph_ECONVERG1" localSheetId="35" hidden="1">'[5]Time series'!#REF!</definedName>
    <definedName name="__123Graph_ECONVERG1" localSheetId="51" hidden="1">'[5]Time series'!#REF!</definedName>
    <definedName name="__123Graph_ECONVERG1" localSheetId="55" hidden="1">'[5]Time series'!#REF!</definedName>
    <definedName name="__123Graph_ECONVERG1" localSheetId="5" hidden="1">'[5]Time series'!#REF!</definedName>
    <definedName name="__123Graph_ECONVERG1" hidden="1">'[5]Time series'!#REF!</definedName>
    <definedName name="__123Graph_EECTOT" localSheetId="22" hidden="1">#REF!</definedName>
    <definedName name="__123Graph_EECTOT" localSheetId="28" hidden="1">#REF!</definedName>
    <definedName name="__123Graph_EECTOT" localSheetId="29" hidden="1">#REF!</definedName>
    <definedName name="__123Graph_EECTOT" localSheetId="30" hidden="1">#REF!</definedName>
    <definedName name="__123Graph_EECTOT" localSheetId="38" hidden="1">#REF!</definedName>
    <definedName name="__123Graph_EECTOT" localSheetId="41" hidden="1">#REF!</definedName>
    <definedName name="__123Graph_EECTOT" localSheetId="42" hidden="1">#REF!</definedName>
    <definedName name="__123Graph_EECTOT" localSheetId="46" hidden="1">#REF!</definedName>
    <definedName name="__123Graph_EECTOT" localSheetId="48" hidden="1">#REF!</definedName>
    <definedName name="__123Graph_EECTOT" localSheetId="25" hidden="1">#REF!</definedName>
    <definedName name="__123Graph_EECTOT" localSheetId="35" hidden="1">#REF!</definedName>
    <definedName name="__123Graph_EECTOT" localSheetId="51" hidden="1">#REF!</definedName>
    <definedName name="__123Graph_EECTOT" localSheetId="55" hidden="1">#REF!</definedName>
    <definedName name="__123Graph_EECTOT" localSheetId="5" hidden="1">#REF!</definedName>
    <definedName name="__123Graph_EECTOT" hidden="1">#REF!</definedName>
    <definedName name="__123Graph_EGRAPH41" localSheetId="22" hidden="1">'[5]Time series'!#REF!</definedName>
    <definedName name="__123Graph_EGRAPH41" localSheetId="28" hidden="1">'[5]Time series'!#REF!</definedName>
    <definedName name="__123Graph_EGRAPH41" localSheetId="29" hidden="1">'[5]Time series'!#REF!</definedName>
    <definedName name="__123Graph_EGRAPH41" localSheetId="30" hidden="1">'[5]Time series'!#REF!</definedName>
    <definedName name="__123Graph_EGRAPH41" localSheetId="38" hidden="1">'[5]Time series'!#REF!</definedName>
    <definedName name="__123Graph_EGRAPH41" localSheetId="41" hidden="1">'[5]Time series'!#REF!</definedName>
    <definedName name="__123Graph_EGRAPH41" localSheetId="42" hidden="1">'[5]Time series'!#REF!</definedName>
    <definedName name="__123Graph_EGRAPH41" localSheetId="46" hidden="1">'[5]Time series'!#REF!</definedName>
    <definedName name="__123Graph_EGRAPH41" localSheetId="48" hidden="1">'[5]Time series'!#REF!</definedName>
    <definedName name="__123Graph_EGRAPH41" localSheetId="25" hidden="1">'[5]Time series'!#REF!</definedName>
    <definedName name="__123Graph_EGRAPH41" localSheetId="35" hidden="1">'[5]Time series'!#REF!</definedName>
    <definedName name="__123Graph_EGRAPH41" localSheetId="51" hidden="1">'[5]Time series'!#REF!</definedName>
    <definedName name="__123Graph_EGRAPH41" localSheetId="55" hidden="1">'[5]Time series'!#REF!</definedName>
    <definedName name="__123Graph_EGRAPH41" localSheetId="5" hidden="1">'[5]Time series'!#REF!</definedName>
    <definedName name="__123Graph_EGRAPH41" hidden="1">'[5]Time series'!#REF!</definedName>
    <definedName name="__123Graph_EPERIA" localSheetId="22" hidden="1">'[5]Time series'!#REF!</definedName>
    <definedName name="__123Graph_EPERIA" localSheetId="28" hidden="1">'[5]Time series'!#REF!</definedName>
    <definedName name="__123Graph_EPERIA" localSheetId="29" hidden="1">'[5]Time series'!#REF!</definedName>
    <definedName name="__123Graph_EPERIA" localSheetId="30" hidden="1">'[5]Time series'!#REF!</definedName>
    <definedName name="__123Graph_EPERIA" localSheetId="38" hidden="1">'[5]Time series'!#REF!</definedName>
    <definedName name="__123Graph_EPERIA" localSheetId="41" hidden="1">'[5]Time series'!#REF!</definedName>
    <definedName name="__123Graph_EPERIA" localSheetId="42" hidden="1">'[5]Time series'!#REF!</definedName>
    <definedName name="__123Graph_EPERIA" localSheetId="46" hidden="1">'[5]Time series'!#REF!</definedName>
    <definedName name="__123Graph_EPERIA" localSheetId="48" hidden="1">'[5]Time series'!#REF!</definedName>
    <definedName name="__123Graph_EPERIA" localSheetId="25" hidden="1">'[5]Time series'!#REF!</definedName>
    <definedName name="__123Graph_EPERIA" localSheetId="35" hidden="1">'[5]Time series'!#REF!</definedName>
    <definedName name="__123Graph_EPERIA" localSheetId="51" hidden="1">'[5]Time series'!#REF!</definedName>
    <definedName name="__123Graph_EPERIA" localSheetId="55" hidden="1">'[5]Time series'!#REF!</definedName>
    <definedName name="__123Graph_EPERIA" localSheetId="5" hidden="1">'[5]Time series'!#REF!</definedName>
    <definedName name="__123Graph_EPERIA" hidden="1">'[5]Time series'!#REF!</definedName>
    <definedName name="__123Graph_EPRODABSC" localSheetId="22" hidden="1">'[5]Time series'!#REF!</definedName>
    <definedName name="__123Graph_EPRODABSC" localSheetId="28" hidden="1">'[5]Time series'!#REF!</definedName>
    <definedName name="__123Graph_EPRODABSC" localSheetId="29" hidden="1">'[5]Time series'!#REF!</definedName>
    <definedName name="__123Graph_EPRODABSC" localSheetId="30" hidden="1">'[5]Time series'!#REF!</definedName>
    <definedName name="__123Graph_EPRODABSC" localSheetId="38" hidden="1">'[5]Time series'!#REF!</definedName>
    <definedName name="__123Graph_EPRODABSC" localSheetId="41" hidden="1">'[5]Time series'!#REF!</definedName>
    <definedName name="__123Graph_EPRODABSC" localSheetId="42" hidden="1">'[5]Time series'!#REF!</definedName>
    <definedName name="__123Graph_EPRODABSC" localSheetId="46" hidden="1">'[5]Time series'!#REF!</definedName>
    <definedName name="__123Graph_EPRODABSC" localSheetId="48" hidden="1">'[5]Time series'!#REF!</definedName>
    <definedName name="__123Graph_EPRODABSC" localSheetId="25" hidden="1">'[5]Time series'!#REF!</definedName>
    <definedName name="__123Graph_EPRODABSC" localSheetId="35" hidden="1">'[5]Time series'!#REF!</definedName>
    <definedName name="__123Graph_EPRODABSC" localSheetId="51" hidden="1">'[5]Time series'!#REF!</definedName>
    <definedName name="__123Graph_EPRODABSC" localSheetId="55" hidden="1">'[5]Time series'!#REF!</definedName>
    <definedName name="__123Graph_EPRODABSC" localSheetId="5" hidden="1">'[5]Time series'!#REF!</definedName>
    <definedName name="__123Graph_EPRODABSC" hidden="1">'[5]Time series'!#REF!</definedName>
    <definedName name="__123Graph_EREER3" localSheetId="60" hidden="1">[6]REER!$BR$144:$BR$211</definedName>
    <definedName name="__123Graph_EREER3" hidden="1">[7]REER!$BR$144:$BR$211</definedName>
    <definedName name="__123Graph_ETEST1" localSheetId="60" hidden="1">[6]REER!$BR$144:$BR$211</definedName>
    <definedName name="__123Graph_ETEST1" hidden="1">[7]REER!$BR$144:$BR$211</definedName>
    <definedName name="__123Graph_FBERLGRAP" localSheetId="22" hidden="1">'[5]Time series'!#REF!</definedName>
    <definedName name="__123Graph_FBERLGRAP" localSheetId="28" hidden="1">'[5]Time series'!#REF!</definedName>
    <definedName name="__123Graph_FBERLGRAP" localSheetId="29" hidden="1">'[5]Time series'!#REF!</definedName>
    <definedName name="__123Graph_FBERLGRAP" localSheetId="30" hidden="1">'[5]Time series'!#REF!</definedName>
    <definedName name="__123Graph_FBERLGRAP" localSheetId="38" hidden="1">'[5]Time series'!#REF!</definedName>
    <definedName name="__123Graph_FBERLGRAP" localSheetId="41" hidden="1">'[5]Time series'!#REF!</definedName>
    <definedName name="__123Graph_FBERLGRAP" localSheetId="42" hidden="1">'[5]Time series'!#REF!</definedName>
    <definedName name="__123Graph_FBERLGRAP" localSheetId="46" hidden="1">'[5]Time series'!#REF!</definedName>
    <definedName name="__123Graph_FBERLGRAP" localSheetId="48" hidden="1">'[5]Time series'!#REF!</definedName>
    <definedName name="__123Graph_FBERLGRAP" localSheetId="25" hidden="1">'[5]Time series'!#REF!</definedName>
    <definedName name="__123Graph_FBERLGRAP" localSheetId="35" hidden="1">'[5]Time series'!#REF!</definedName>
    <definedName name="__123Graph_FBERLGRAP" localSheetId="51" hidden="1">'[5]Time series'!#REF!</definedName>
    <definedName name="__123Graph_FBERLGRAP" localSheetId="55" hidden="1">'[5]Time series'!#REF!</definedName>
    <definedName name="__123Graph_FBERLGRAP" localSheetId="5" hidden="1">'[5]Time series'!#REF!</definedName>
    <definedName name="__123Graph_FBERLGRAP" hidden="1">'[5]Time series'!#REF!</definedName>
    <definedName name="__123Graph_FGRAPH41" localSheetId="22" hidden="1">'[5]Time series'!#REF!</definedName>
    <definedName name="__123Graph_FGRAPH41" localSheetId="28" hidden="1">'[5]Time series'!#REF!</definedName>
    <definedName name="__123Graph_FGRAPH41" localSheetId="29" hidden="1">'[5]Time series'!#REF!</definedName>
    <definedName name="__123Graph_FGRAPH41" localSheetId="30" hidden="1">'[5]Time series'!#REF!</definedName>
    <definedName name="__123Graph_FGRAPH41" localSheetId="38" hidden="1">'[5]Time series'!#REF!</definedName>
    <definedName name="__123Graph_FGRAPH41" localSheetId="41" hidden="1">'[5]Time series'!#REF!</definedName>
    <definedName name="__123Graph_FGRAPH41" localSheetId="42" hidden="1">'[5]Time series'!#REF!</definedName>
    <definedName name="__123Graph_FGRAPH41" localSheetId="46" hidden="1">'[5]Time series'!#REF!</definedName>
    <definedName name="__123Graph_FGRAPH41" localSheetId="48" hidden="1">'[5]Time series'!#REF!</definedName>
    <definedName name="__123Graph_FGRAPH41" localSheetId="25" hidden="1">'[5]Time series'!#REF!</definedName>
    <definedName name="__123Graph_FGRAPH41" localSheetId="35" hidden="1">'[5]Time series'!#REF!</definedName>
    <definedName name="__123Graph_FGRAPH41" localSheetId="51" hidden="1">'[5]Time series'!#REF!</definedName>
    <definedName name="__123Graph_FGRAPH41" localSheetId="55" hidden="1">'[5]Time series'!#REF!</definedName>
    <definedName name="__123Graph_FGRAPH41" localSheetId="5" hidden="1">'[5]Time series'!#REF!</definedName>
    <definedName name="__123Graph_FGRAPH41" hidden="1">'[5]Time series'!#REF!</definedName>
    <definedName name="__123Graph_FPRODABSC" localSheetId="22" hidden="1">'[5]Time series'!#REF!</definedName>
    <definedName name="__123Graph_FPRODABSC" localSheetId="28" hidden="1">'[5]Time series'!#REF!</definedName>
    <definedName name="__123Graph_FPRODABSC" localSheetId="29" hidden="1">'[5]Time series'!#REF!</definedName>
    <definedName name="__123Graph_FPRODABSC" localSheetId="30" hidden="1">'[5]Time series'!#REF!</definedName>
    <definedName name="__123Graph_FPRODABSC" localSheetId="38" hidden="1">'[5]Time series'!#REF!</definedName>
    <definedName name="__123Graph_FPRODABSC" localSheetId="41" hidden="1">'[5]Time series'!#REF!</definedName>
    <definedName name="__123Graph_FPRODABSC" localSheetId="42" hidden="1">'[5]Time series'!#REF!</definedName>
    <definedName name="__123Graph_FPRODABSC" localSheetId="46" hidden="1">'[5]Time series'!#REF!</definedName>
    <definedName name="__123Graph_FPRODABSC" localSheetId="48" hidden="1">'[5]Time series'!#REF!</definedName>
    <definedName name="__123Graph_FPRODABSC" localSheetId="25" hidden="1">'[5]Time series'!#REF!</definedName>
    <definedName name="__123Graph_FPRODABSC" localSheetId="35" hidden="1">'[5]Time series'!#REF!</definedName>
    <definedName name="__123Graph_FPRODABSC" localSheetId="51" hidden="1">'[5]Time series'!#REF!</definedName>
    <definedName name="__123Graph_FPRODABSC" localSheetId="55" hidden="1">'[5]Time series'!#REF!</definedName>
    <definedName name="__123Graph_FPRODABSC" localSheetId="5" hidden="1">'[5]Time series'!#REF!</definedName>
    <definedName name="__123Graph_FPRODABSC" hidden="1">'[5]Time series'!#REF!</definedName>
    <definedName name="__123Graph_FREER3" localSheetId="60" hidden="1">[6]REER!$BN$140:$BN$140</definedName>
    <definedName name="__123Graph_FREER3" hidden="1">[7]REER!$BN$140:$BN$140</definedName>
    <definedName name="__123Graph_FTEST1" localSheetId="60" hidden="1">[6]REER!$BN$140:$BN$140</definedName>
    <definedName name="__123Graph_FTEST1" hidden="1">[7]REER!$BN$140:$BN$140</definedName>
    <definedName name="__123Graph_X" localSheetId="15" hidden="1">'[10]i2-KA'!#REF!</definedName>
    <definedName name="__123Graph_X" localSheetId="16" hidden="1">'[10]i2-KA'!#REF!</definedName>
    <definedName name="__123Graph_X" localSheetId="22" hidden="1">'[10]i2-KA'!#REF!</definedName>
    <definedName name="__123Graph_X" localSheetId="28" hidden="1">'[10]i2-KA'!#REF!</definedName>
    <definedName name="__123Graph_X" localSheetId="29" hidden="1">'[10]i2-KA'!#REF!</definedName>
    <definedName name="__123Graph_X" localSheetId="30" hidden="1">'[10]i2-KA'!#REF!</definedName>
    <definedName name="__123Graph_X" localSheetId="38" hidden="1">'[10]i2-KA'!#REF!</definedName>
    <definedName name="__123Graph_X" localSheetId="41" hidden="1">'[10]i2-KA'!#REF!</definedName>
    <definedName name="__123Graph_X" localSheetId="42" hidden="1">'[10]i2-KA'!#REF!</definedName>
    <definedName name="__123Graph_X" localSheetId="45" hidden="1">'[10]i2-KA'!#REF!</definedName>
    <definedName name="__123Graph_X" localSheetId="46" hidden="1">'[10]i2-KA'!#REF!</definedName>
    <definedName name="__123Graph_X" localSheetId="49" hidden="1">'[10]i2-KA'!#REF!</definedName>
    <definedName name="__123Graph_X" localSheetId="54" hidden="1">'[10]i2-KA'!#REF!</definedName>
    <definedName name="__123Graph_X" localSheetId="48" hidden="1">'[10]i2-KA'!#REF!</definedName>
    <definedName name="__123Graph_X" localSheetId="25" hidden="1">'[10]i2-KA'!#REF!</definedName>
    <definedName name="__123Graph_X" localSheetId="35" hidden="1">'[10]i2-KA'!#REF!</definedName>
    <definedName name="__123Graph_X" localSheetId="51" hidden="1">'[10]i2-KA'!#REF!</definedName>
    <definedName name="__123Graph_X" localSheetId="55" hidden="1">'[10]i2-KA'!#REF!</definedName>
    <definedName name="__123Graph_X" localSheetId="5" hidden="1">'[10]i2-KA'!#REF!</definedName>
    <definedName name="__123Graph_X" localSheetId="60" hidden="1">'[10]i2-KA'!#REF!</definedName>
    <definedName name="__123Graph_X" hidden="1">'[10]i2-KA'!#REF!</definedName>
    <definedName name="__123Graph_XCurrent" localSheetId="15" hidden="1">'[10]i2-KA'!#REF!</definedName>
    <definedName name="__123Graph_XCurrent" localSheetId="16" hidden="1">'[10]i2-KA'!#REF!</definedName>
    <definedName name="__123Graph_XCurrent" localSheetId="22" hidden="1">'[10]i2-KA'!#REF!</definedName>
    <definedName name="__123Graph_XCurrent" localSheetId="28" hidden="1">'[10]i2-KA'!#REF!</definedName>
    <definedName name="__123Graph_XCurrent" localSheetId="29" hidden="1">'[10]i2-KA'!#REF!</definedName>
    <definedName name="__123Graph_XCurrent" localSheetId="30" hidden="1">'[10]i2-KA'!#REF!</definedName>
    <definedName name="__123Graph_XCurrent" localSheetId="38" hidden="1">'[10]i2-KA'!#REF!</definedName>
    <definedName name="__123Graph_XCurrent" localSheetId="41" hidden="1">'[10]i2-KA'!#REF!</definedName>
    <definedName name="__123Graph_XCurrent" localSheetId="42" hidden="1">'[10]i2-KA'!#REF!</definedName>
    <definedName name="__123Graph_XCurrent" localSheetId="45" hidden="1">'[10]i2-KA'!#REF!</definedName>
    <definedName name="__123Graph_XCurrent" localSheetId="46" hidden="1">'[10]i2-KA'!#REF!</definedName>
    <definedName name="__123Graph_XCurrent" localSheetId="54" hidden="1">'[10]i2-KA'!#REF!</definedName>
    <definedName name="__123Graph_XCurrent" localSheetId="48" hidden="1">'[10]i2-KA'!#REF!</definedName>
    <definedName name="__123Graph_XCurrent" localSheetId="25" hidden="1">'[10]i2-KA'!#REF!</definedName>
    <definedName name="__123Graph_XCurrent" localSheetId="35" hidden="1">'[10]i2-KA'!#REF!</definedName>
    <definedName name="__123Graph_XCurrent" localSheetId="51" hidden="1">'[10]i2-KA'!#REF!</definedName>
    <definedName name="__123Graph_XCurrent" localSheetId="55" hidden="1">'[10]i2-KA'!#REF!</definedName>
    <definedName name="__123Graph_XCurrent" localSheetId="5" hidden="1">'[10]i2-KA'!#REF!</definedName>
    <definedName name="__123Graph_XCurrent" localSheetId="60" hidden="1">'[10]i2-KA'!#REF!</definedName>
    <definedName name="__123Graph_XCurrent" hidden="1">'[10]i2-KA'!#REF!</definedName>
    <definedName name="__123Graph_XECTOT" localSheetId="22" hidden="1">#REF!</definedName>
    <definedName name="__123Graph_XECTOT" localSheetId="28" hidden="1">#REF!</definedName>
    <definedName name="__123Graph_XECTOT" localSheetId="29" hidden="1">#REF!</definedName>
    <definedName name="__123Graph_XECTOT" localSheetId="30" hidden="1">#REF!</definedName>
    <definedName name="__123Graph_XECTOT" localSheetId="38" hidden="1">#REF!</definedName>
    <definedName name="__123Graph_XECTOT" localSheetId="41" hidden="1">#REF!</definedName>
    <definedName name="__123Graph_XECTOT" localSheetId="42" hidden="1">#REF!</definedName>
    <definedName name="__123Graph_XECTOT" localSheetId="46" hidden="1">#REF!</definedName>
    <definedName name="__123Graph_XECTOT" localSheetId="48" hidden="1">#REF!</definedName>
    <definedName name="__123Graph_XECTOT" localSheetId="25" hidden="1">#REF!</definedName>
    <definedName name="__123Graph_XECTOT" localSheetId="35" hidden="1">#REF!</definedName>
    <definedName name="__123Graph_XECTOT" localSheetId="51" hidden="1">#REF!</definedName>
    <definedName name="__123Graph_XECTOT" localSheetId="55" hidden="1">#REF!</definedName>
    <definedName name="__123Graph_XECTOT" localSheetId="5" hidden="1">#REF!</definedName>
    <definedName name="__123Graph_XECTOT" hidden="1">#REF!</definedName>
    <definedName name="__123Graph_XEXP" localSheetId="15" hidden="1">[11]EdssGeeGAS!#REF!</definedName>
    <definedName name="__123Graph_XEXP" localSheetId="16" hidden="1">[11]EdssGeeGAS!#REF!</definedName>
    <definedName name="__123Graph_XEXP" localSheetId="22" hidden="1">[11]EdssGeeGAS!#REF!</definedName>
    <definedName name="__123Graph_XEXP" localSheetId="28" hidden="1">[11]EdssGeeGAS!#REF!</definedName>
    <definedName name="__123Graph_XEXP" localSheetId="29" hidden="1">[11]EdssGeeGAS!#REF!</definedName>
    <definedName name="__123Graph_XEXP" localSheetId="30" hidden="1">[11]EdssGeeGAS!#REF!</definedName>
    <definedName name="__123Graph_XEXP" localSheetId="38" hidden="1">[11]EdssGeeGAS!#REF!</definedName>
    <definedName name="__123Graph_XEXP" localSheetId="41" hidden="1">[11]EdssGeeGAS!#REF!</definedName>
    <definedName name="__123Graph_XEXP" localSheetId="42" hidden="1">[11]EdssGeeGAS!#REF!</definedName>
    <definedName name="__123Graph_XEXP" localSheetId="45" hidden="1">[11]EdssGeeGAS!#REF!</definedName>
    <definedName name="__123Graph_XEXP" localSheetId="46" hidden="1">[11]EdssGeeGAS!#REF!</definedName>
    <definedName name="__123Graph_XEXP" localSheetId="48" hidden="1">[11]EdssGeeGAS!#REF!</definedName>
    <definedName name="__123Graph_XEXP" localSheetId="25" hidden="1">[11]EdssGeeGAS!#REF!</definedName>
    <definedName name="__123Graph_XEXP" localSheetId="35" hidden="1">[11]EdssGeeGAS!#REF!</definedName>
    <definedName name="__123Graph_XEXP" localSheetId="51" hidden="1">[11]EdssGeeGAS!#REF!</definedName>
    <definedName name="__123Graph_XEXP" localSheetId="55" hidden="1">[11]EdssGeeGAS!#REF!</definedName>
    <definedName name="__123Graph_XEXP" localSheetId="5" hidden="1">[11]EdssGeeGAS!#REF!</definedName>
    <definedName name="__123Graph_XEXP" localSheetId="60" hidden="1">[11]EdssGeeGAS!#REF!</definedName>
    <definedName name="__123Graph_XEXP" hidden="1">[11]EdssGeeGAS!#REF!</definedName>
    <definedName name="__123Graph_XChart1" localSheetId="15" hidden="1">'[10]i2-KA'!#REF!</definedName>
    <definedName name="__123Graph_XChart1" localSheetId="16" hidden="1">'[10]i2-KA'!#REF!</definedName>
    <definedName name="__123Graph_XChart1" localSheetId="22" hidden="1">'[10]i2-KA'!#REF!</definedName>
    <definedName name="__123Graph_XChart1" localSheetId="28" hidden="1">'[10]i2-KA'!#REF!</definedName>
    <definedName name="__123Graph_XChart1" localSheetId="29" hidden="1">'[10]i2-KA'!#REF!</definedName>
    <definedName name="__123Graph_XChart1" localSheetId="30" hidden="1">'[10]i2-KA'!#REF!</definedName>
    <definedName name="__123Graph_XChart1" localSheetId="38" hidden="1">'[10]i2-KA'!#REF!</definedName>
    <definedName name="__123Graph_XChart1" localSheetId="41" hidden="1">'[10]i2-KA'!#REF!</definedName>
    <definedName name="__123Graph_XChart1" localSheetId="42" hidden="1">'[10]i2-KA'!#REF!</definedName>
    <definedName name="__123Graph_XChart1" localSheetId="45" hidden="1">'[10]i2-KA'!#REF!</definedName>
    <definedName name="__123Graph_XChart1" localSheetId="46" hidden="1">'[10]i2-KA'!#REF!</definedName>
    <definedName name="__123Graph_XChart1" localSheetId="48" hidden="1">'[10]i2-KA'!#REF!</definedName>
    <definedName name="__123Graph_XChart1" localSheetId="25" hidden="1">'[10]i2-KA'!#REF!</definedName>
    <definedName name="__123Graph_XChart1" localSheetId="35" hidden="1">'[10]i2-KA'!#REF!</definedName>
    <definedName name="__123Graph_XChart1" localSheetId="51" hidden="1">'[10]i2-KA'!#REF!</definedName>
    <definedName name="__123Graph_XChart1" localSheetId="55" hidden="1">'[10]i2-KA'!#REF!</definedName>
    <definedName name="__123Graph_XChart1" localSheetId="5" hidden="1">'[10]i2-KA'!#REF!</definedName>
    <definedName name="__123Graph_XChart1" localSheetId="60" hidden="1">'[10]i2-KA'!#REF!</definedName>
    <definedName name="__123Graph_XChart1" hidden="1">'[10]i2-KA'!#REF!</definedName>
    <definedName name="__123Graph_XChart2" localSheetId="15" hidden="1">'[10]i2-KA'!#REF!</definedName>
    <definedName name="__123Graph_XChart2" localSheetId="16" hidden="1">'[10]i2-KA'!#REF!</definedName>
    <definedName name="__123Graph_XChart2" localSheetId="22" hidden="1">'[10]i2-KA'!#REF!</definedName>
    <definedName name="__123Graph_XChart2" localSheetId="28" hidden="1">'[10]i2-KA'!#REF!</definedName>
    <definedName name="__123Graph_XChart2" localSheetId="29" hidden="1">'[10]i2-KA'!#REF!</definedName>
    <definedName name="__123Graph_XChart2" localSheetId="30" hidden="1">'[10]i2-KA'!#REF!</definedName>
    <definedName name="__123Graph_XChart2" localSheetId="38" hidden="1">'[10]i2-KA'!#REF!</definedName>
    <definedName name="__123Graph_XChart2" localSheetId="41" hidden="1">'[10]i2-KA'!#REF!</definedName>
    <definedName name="__123Graph_XChart2" localSheetId="42" hidden="1">'[10]i2-KA'!#REF!</definedName>
    <definedName name="__123Graph_XChart2" localSheetId="45" hidden="1">'[10]i2-KA'!#REF!</definedName>
    <definedName name="__123Graph_XChart2" localSheetId="46" hidden="1">'[10]i2-KA'!#REF!</definedName>
    <definedName name="__123Graph_XChart2" localSheetId="48" hidden="1">'[10]i2-KA'!#REF!</definedName>
    <definedName name="__123Graph_XChart2" localSheetId="25" hidden="1">'[10]i2-KA'!#REF!</definedName>
    <definedName name="__123Graph_XChart2" localSheetId="35" hidden="1">'[10]i2-KA'!#REF!</definedName>
    <definedName name="__123Graph_XChart2" localSheetId="51" hidden="1">'[10]i2-KA'!#REF!</definedName>
    <definedName name="__123Graph_XChart2" localSheetId="55" hidden="1">'[10]i2-KA'!#REF!</definedName>
    <definedName name="__123Graph_XChart2" localSheetId="5" hidden="1">'[10]i2-KA'!#REF!</definedName>
    <definedName name="__123Graph_XChart2" localSheetId="60" hidden="1">'[10]i2-KA'!#REF!</definedName>
    <definedName name="__123Graph_XChart2" hidden="1">'[10]i2-KA'!#REF!</definedName>
    <definedName name="__123Graph_XTEST1" localSheetId="60" hidden="1">[6]REER!$C$9:$C$75</definedName>
    <definedName name="__123Graph_XTEST1" hidden="1">[7]REER!$C$9:$C$75</definedName>
    <definedName name="__BOP1" localSheetId="15">#REF!</definedName>
    <definedName name="__BOP1" localSheetId="16">#REF!</definedName>
    <definedName name="__BOP1" localSheetId="22">#REF!</definedName>
    <definedName name="__BOP1" localSheetId="26">#REF!</definedName>
    <definedName name="__BOP1" localSheetId="28">#REF!</definedName>
    <definedName name="__BOP1" localSheetId="29">#REF!</definedName>
    <definedName name="__BOP1" localSheetId="30">#REF!</definedName>
    <definedName name="__BOP1" localSheetId="38">#REF!</definedName>
    <definedName name="__BOP1" localSheetId="41">#REF!</definedName>
    <definedName name="__BOP1" localSheetId="42">#REF!</definedName>
    <definedName name="__BOP1" localSheetId="45">#REF!</definedName>
    <definedName name="__BOP1" localSheetId="49">#REF!</definedName>
    <definedName name="__BOP1" localSheetId="54">#REF!</definedName>
    <definedName name="__BOP1" localSheetId="8">#REF!</definedName>
    <definedName name="__BOP1" localSheetId="9">#REF!</definedName>
    <definedName name="__BOP1" localSheetId="25">#REF!</definedName>
    <definedName name="__BOP1" localSheetId="35">#REF!</definedName>
    <definedName name="__BOP1" localSheetId="51">#REF!</definedName>
    <definedName name="__BOP1" localSheetId="55">#REF!</definedName>
    <definedName name="__BOP1" localSheetId="5">#REF!</definedName>
    <definedName name="__BOP1" localSheetId="60">#REF!</definedName>
    <definedName name="__BOP1">#REF!</definedName>
    <definedName name="__BOP2" localSheetId="15">[1]BoP!#REF!</definedName>
    <definedName name="__BOP2" localSheetId="16">[1]BoP!#REF!</definedName>
    <definedName name="__BOP2" localSheetId="22">[1]BoP!#REF!</definedName>
    <definedName name="__BOP2" localSheetId="26">[1]BoP!#REF!</definedName>
    <definedName name="__BOP2" localSheetId="28">[1]BoP!#REF!</definedName>
    <definedName name="__BOP2" localSheetId="29">[1]BoP!#REF!</definedName>
    <definedName name="__BOP2" localSheetId="30">[1]BoP!#REF!</definedName>
    <definedName name="__BOP2" localSheetId="38">[1]BoP!#REF!</definedName>
    <definedName name="__BOP2" localSheetId="41">[1]BoP!#REF!</definedName>
    <definedName name="__BOP2" localSheetId="42">[1]BoP!#REF!</definedName>
    <definedName name="__BOP2" localSheetId="45">[1]BoP!#REF!</definedName>
    <definedName name="__BOP2" localSheetId="54">[1]BoP!#REF!</definedName>
    <definedName name="__BOP2" localSheetId="25">[1]BoP!#REF!</definedName>
    <definedName name="__BOP2" localSheetId="35">[1]BoP!#REF!</definedName>
    <definedName name="__BOP2" localSheetId="51">[1]BoP!#REF!</definedName>
    <definedName name="__BOP2" localSheetId="55">[1]BoP!#REF!</definedName>
    <definedName name="__BOP2" localSheetId="5">[1]BoP!#REF!</definedName>
    <definedName name="__BOP2" localSheetId="60">[1]BoP!#REF!</definedName>
    <definedName name="__BOP2">[1]BoP!#REF!</definedName>
    <definedName name="__dat1" localSheetId="15">'[2]work Q real'!#REF!</definedName>
    <definedName name="__dat1" localSheetId="16">'[2]work Q real'!#REF!</definedName>
    <definedName name="__dat1" localSheetId="22">'[2]work Q real'!#REF!</definedName>
    <definedName name="__dat1" localSheetId="28">'[2]work Q real'!#REF!</definedName>
    <definedName name="__dat1" localSheetId="29">'[2]work Q real'!#REF!</definedName>
    <definedName name="__dat1" localSheetId="30">'[2]work Q real'!#REF!</definedName>
    <definedName name="__dat1" localSheetId="38">'[2]work Q real'!#REF!</definedName>
    <definedName name="__dat1" localSheetId="41">'[2]work Q real'!#REF!</definedName>
    <definedName name="__dat1" localSheetId="42">'[2]work Q real'!#REF!</definedName>
    <definedName name="__dat1" localSheetId="45">'[2]work Q real'!#REF!</definedName>
    <definedName name="__dat1" localSheetId="49">'[2]work Q real'!#REF!</definedName>
    <definedName name="__dat1" localSheetId="54">'[2]work Q real'!#REF!</definedName>
    <definedName name="__dat1" localSheetId="25">'[2]work Q real'!#REF!</definedName>
    <definedName name="__dat1" localSheetId="35">'[2]work Q real'!#REF!</definedName>
    <definedName name="__dat1" localSheetId="51">'[2]work Q real'!#REF!</definedName>
    <definedName name="__dat1" localSheetId="55">'[2]work Q real'!#REF!</definedName>
    <definedName name="__dat1" localSheetId="5">'[2]work Q real'!#REF!</definedName>
    <definedName name="__dat1" localSheetId="60">'[2]work Q real'!#REF!</definedName>
    <definedName name="__dat1">'[2]work Q real'!#REF!</definedName>
    <definedName name="__dat2" localSheetId="15">#REF!</definedName>
    <definedName name="__dat2" localSheetId="16">#REF!</definedName>
    <definedName name="__dat2" localSheetId="22">#REF!</definedName>
    <definedName name="__dat2" localSheetId="26">#REF!</definedName>
    <definedName name="__dat2" localSheetId="28">#REF!</definedName>
    <definedName name="__dat2" localSheetId="29">#REF!</definedName>
    <definedName name="__dat2" localSheetId="30">#REF!</definedName>
    <definedName name="__dat2" localSheetId="38">#REF!</definedName>
    <definedName name="__dat2" localSheetId="41">#REF!</definedName>
    <definedName name="__dat2" localSheetId="42">#REF!</definedName>
    <definedName name="__dat2" localSheetId="45">#REF!</definedName>
    <definedName name="__dat2" localSheetId="49">#REF!</definedName>
    <definedName name="__dat2" localSheetId="54">#REF!</definedName>
    <definedName name="__dat2" localSheetId="8">#REF!</definedName>
    <definedName name="__dat2" localSheetId="9">#REF!</definedName>
    <definedName name="__dat2" localSheetId="25">#REF!</definedName>
    <definedName name="__dat2" localSheetId="35">#REF!</definedName>
    <definedName name="__dat2" localSheetId="51">#REF!</definedName>
    <definedName name="__dat2" localSheetId="55">#REF!</definedName>
    <definedName name="__dat2" localSheetId="5">#REF!</definedName>
    <definedName name="__dat2" localSheetId="60">#REF!</definedName>
    <definedName name="__dat2">#REF!</definedName>
    <definedName name="__EXP5" localSheetId="15">#REF!</definedName>
    <definedName name="__EXP5" localSheetId="16">#REF!</definedName>
    <definedName name="__EXP5" localSheetId="22">#REF!</definedName>
    <definedName name="__EXP5" localSheetId="26">#REF!</definedName>
    <definedName name="__EXP5" localSheetId="28">#REF!</definedName>
    <definedName name="__EXP5" localSheetId="29">#REF!</definedName>
    <definedName name="__EXP5" localSheetId="30">#REF!</definedName>
    <definedName name="__EXP5" localSheetId="38">#REF!</definedName>
    <definedName name="__EXP5" localSheetId="41">#REF!</definedName>
    <definedName name="__EXP5" localSheetId="42">#REF!</definedName>
    <definedName name="__EXP5" localSheetId="45">#REF!</definedName>
    <definedName name="__EXP5" localSheetId="49">#REF!</definedName>
    <definedName name="__EXP5" localSheetId="8">#REF!</definedName>
    <definedName name="__EXP5" localSheetId="9">#REF!</definedName>
    <definedName name="__EXP5" localSheetId="25">#REF!</definedName>
    <definedName name="__EXP5" localSheetId="35">#REF!</definedName>
    <definedName name="__EXP5" localSheetId="51">#REF!</definedName>
    <definedName name="__EXP5" localSheetId="55">#REF!</definedName>
    <definedName name="__EXP5" localSheetId="5">#REF!</definedName>
    <definedName name="__EXP5" localSheetId="60">#REF!</definedName>
    <definedName name="__EXP5">#REF!</definedName>
    <definedName name="__EXP6" localSheetId="15">#REF!</definedName>
    <definedName name="__EXP6" localSheetId="16">#REF!</definedName>
    <definedName name="__EXP6" localSheetId="22">#REF!</definedName>
    <definedName name="__EXP6" localSheetId="26">#REF!</definedName>
    <definedName name="__EXP6" localSheetId="28">#REF!</definedName>
    <definedName name="__EXP6" localSheetId="29">#REF!</definedName>
    <definedName name="__EXP6" localSheetId="30">#REF!</definedName>
    <definedName name="__EXP6" localSheetId="38">#REF!</definedName>
    <definedName name="__EXP6" localSheetId="41">#REF!</definedName>
    <definedName name="__EXP6" localSheetId="42">#REF!</definedName>
    <definedName name="__EXP6" localSheetId="45">#REF!</definedName>
    <definedName name="__EXP6" localSheetId="49">#REF!</definedName>
    <definedName name="__EXP6" localSheetId="8">#REF!</definedName>
    <definedName name="__EXP6" localSheetId="9">#REF!</definedName>
    <definedName name="__EXP6" localSheetId="25">#REF!</definedName>
    <definedName name="__EXP6" localSheetId="35">#REF!</definedName>
    <definedName name="__EXP6" localSheetId="51">#REF!</definedName>
    <definedName name="__EXP6" localSheetId="55">#REF!</definedName>
    <definedName name="__EXP6" localSheetId="5">#REF!</definedName>
    <definedName name="__EXP6" localSheetId="60">#REF!</definedName>
    <definedName name="__EXP6">#REF!</definedName>
    <definedName name="__EXP7" localSheetId="15">#REF!</definedName>
    <definedName name="__EXP7" localSheetId="16">#REF!</definedName>
    <definedName name="__EXP7" localSheetId="22">#REF!</definedName>
    <definedName name="__EXP7" localSheetId="26">#REF!</definedName>
    <definedName name="__EXP7" localSheetId="28">#REF!</definedName>
    <definedName name="__EXP7" localSheetId="29">#REF!</definedName>
    <definedName name="__EXP7" localSheetId="30">#REF!</definedName>
    <definedName name="__EXP7" localSheetId="38">#REF!</definedName>
    <definedName name="__EXP7" localSheetId="41">#REF!</definedName>
    <definedName name="__EXP7" localSheetId="42">#REF!</definedName>
    <definedName name="__EXP7" localSheetId="45">#REF!</definedName>
    <definedName name="__EXP7" localSheetId="8">#REF!</definedName>
    <definedName name="__EXP7" localSheetId="9">#REF!</definedName>
    <definedName name="__EXP7" localSheetId="25">#REF!</definedName>
    <definedName name="__EXP7" localSheetId="35">#REF!</definedName>
    <definedName name="__EXP7" localSheetId="51">#REF!</definedName>
    <definedName name="__EXP7" localSheetId="55">#REF!</definedName>
    <definedName name="__EXP7" localSheetId="5">#REF!</definedName>
    <definedName name="__EXP7" localSheetId="60">#REF!</definedName>
    <definedName name="__EXP7">#REF!</definedName>
    <definedName name="__EXP9" localSheetId="15">#REF!</definedName>
    <definedName name="__EXP9" localSheetId="16">#REF!</definedName>
    <definedName name="__EXP9" localSheetId="22">#REF!</definedName>
    <definedName name="__EXP9" localSheetId="26">#REF!</definedName>
    <definedName name="__EXP9" localSheetId="28">#REF!</definedName>
    <definedName name="__EXP9" localSheetId="29">#REF!</definedName>
    <definedName name="__EXP9" localSheetId="30">#REF!</definedName>
    <definedName name="__EXP9" localSheetId="38">#REF!</definedName>
    <definedName name="__EXP9" localSheetId="41">#REF!</definedName>
    <definedName name="__EXP9" localSheetId="42">#REF!</definedName>
    <definedName name="__EXP9" localSheetId="45">#REF!</definedName>
    <definedName name="__EXP9" localSheetId="8">#REF!</definedName>
    <definedName name="__EXP9" localSheetId="9">#REF!</definedName>
    <definedName name="__EXP9" localSheetId="25">#REF!</definedName>
    <definedName name="__EXP9" localSheetId="35">#REF!</definedName>
    <definedName name="__EXP9" localSheetId="51">#REF!</definedName>
    <definedName name="__EXP9" localSheetId="55">#REF!</definedName>
    <definedName name="__EXP9" localSheetId="5">#REF!</definedName>
    <definedName name="__EXP9" localSheetId="60">#REF!</definedName>
    <definedName name="__EXP9">#REF!</definedName>
    <definedName name="__IMP10" localSheetId="15">#REF!</definedName>
    <definedName name="__IMP10" localSheetId="16">#REF!</definedName>
    <definedName name="__IMP10" localSheetId="22">#REF!</definedName>
    <definedName name="__IMP10" localSheetId="26">#REF!</definedName>
    <definedName name="__IMP10" localSheetId="28">#REF!</definedName>
    <definedName name="__IMP10" localSheetId="29">#REF!</definedName>
    <definedName name="__IMP10" localSheetId="30">#REF!</definedName>
    <definedName name="__IMP10" localSheetId="38">#REF!</definedName>
    <definedName name="__IMP10" localSheetId="41">#REF!</definedName>
    <definedName name="__IMP10" localSheetId="42">#REF!</definedName>
    <definedName name="__IMP10" localSheetId="45">#REF!</definedName>
    <definedName name="__IMP10" localSheetId="8">#REF!</definedName>
    <definedName name="__IMP10" localSheetId="9">#REF!</definedName>
    <definedName name="__IMP10" localSheetId="25">#REF!</definedName>
    <definedName name="__IMP10" localSheetId="35">#REF!</definedName>
    <definedName name="__IMP10" localSheetId="51">#REF!</definedName>
    <definedName name="__IMP10" localSheetId="55">#REF!</definedName>
    <definedName name="__IMP10" localSheetId="5">#REF!</definedName>
    <definedName name="__IMP10" localSheetId="60">#REF!</definedName>
    <definedName name="__IMP10">#REF!</definedName>
    <definedName name="__IMP2" localSheetId="15">#REF!</definedName>
    <definedName name="__IMP2" localSheetId="16">#REF!</definedName>
    <definedName name="__IMP2" localSheetId="22">#REF!</definedName>
    <definedName name="__IMP2" localSheetId="26">#REF!</definedName>
    <definedName name="__IMP2" localSheetId="28">#REF!</definedName>
    <definedName name="__IMP2" localSheetId="29">#REF!</definedName>
    <definedName name="__IMP2" localSheetId="30">#REF!</definedName>
    <definedName name="__IMP2" localSheetId="38">#REF!</definedName>
    <definedName name="__IMP2" localSheetId="41">#REF!</definedName>
    <definedName name="__IMP2" localSheetId="42">#REF!</definedName>
    <definedName name="__IMP2" localSheetId="45">#REF!</definedName>
    <definedName name="__IMP2" localSheetId="8">#REF!</definedName>
    <definedName name="__IMP2" localSheetId="9">#REF!</definedName>
    <definedName name="__IMP2" localSheetId="25">#REF!</definedName>
    <definedName name="__IMP2" localSheetId="35">#REF!</definedName>
    <definedName name="__IMP2" localSheetId="51">#REF!</definedName>
    <definedName name="__IMP2" localSheetId="55">#REF!</definedName>
    <definedName name="__IMP2" localSheetId="5">#REF!</definedName>
    <definedName name="__IMP2" localSheetId="60">#REF!</definedName>
    <definedName name="__IMP2">#REF!</definedName>
    <definedName name="__IMP4" localSheetId="15">#REF!</definedName>
    <definedName name="__IMP4" localSheetId="16">#REF!</definedName>
    <definedName name="__IMP4" localSheetId="22">#REF!</definedName>
    <definedName name="__IMP4" localSheetId="26">#REF!</definedName>
    <definedName name="__IMP4" localSheetId="28">#REF!</definedName>
    <definedName name="__IMP4" localSheetId="29">#REF!</definedName>
    <definedName name="__IMP4" localSheetId="30">#REF!</definedName>
    <definedName name="__IMP4" localSheetId="38">#REF!</definedName>
    <definedName name="__IMP4" localSheetId="41">#REF!</definedName>
    <definedName name="__IMP4" localSheetId="42">#REF!</definedName>
    <definedName name="__IMP4" localSheetId="45">#REF!</definedName>
    <definedName name="__IMP4" localSheetId="8">#REF!</definedName>
    <definedName name="__IMP4" localSheetId="9">#REF!</definedName>
    <definedName name="__IMP4" localSheetId="25">#REF!</definedName>
    <definedName name="__IMP4" localSheetId="35">#REF!</definedName>
    <definedName name="__IMP4" localSheetId="51">#REF!</definedName>
    <definedName name="__IMP4" localSheetId="55">#REF!</definedName>
    <definedName name="__IMP4" localSheetId="5">#REF!</definedName>
    <definedName name="__IMP4" localSheetId="60">#REF!</definedName>
    <definedName name="__IMP4">#REF!</definedName>
    <definedName name="__IMP6" localSheetId="15">#REF!</definedName>
    <definedName name="__IMP6" localSheetId="16">#REF!</definedName>
    <definedName name="__IMP6" localSheetId="22">#REF!</definedName>
    <definedName name="__IMP6" localSheetId="26">#REF!</definedName>
    <definedName name="__IMP6" localSheetId="28">#REF!</definedName>
    <definedName name="__IMP6" localSheetId="29">#REF!</definedName>
    <definedName name="__IMP6" localSheetId="30">#REF!</definedName>
    <definedName name="__IMP6" localSheetId="38">#REF!</definedName>
    <definedName name="__IMP6" localSheetId="41">#REF!</definedName>
    <definedName name="__IMP6" localSheetId="42">#REF!</definedName>
    <definedName name="__IMP6" localSheetId="45">#REF!</definedName>
    <definedName name="__IMP6" localSheetId="8">#REF!</definedName>
    <definedName name="__IMP6" localSheetId="9">#REF!</definedName>
    <definedName name="__IMP6" localSheetId="25">#REF!</definedName>
    <definedName name="__IMP6" localSheetId="35">#REF!</definedName>
    <definedName name="__IMP6" localSheetId="51">#REF!</definedName>
    <definedName name="__IMP6" localSheetId="55">#REF!</definedName>
    <definedName name="__IMP6" localSheetId="5">#REF!</definedName>
    <definedName name="__IMP6" localSheetId="60">#REF!</definedName>
    <definedName name="__IMP6">#REF!</definedName>
    <definedName name="__IMP7" localSheetId="15">#REF!</definedName>
    <definedName name="__IMP7" localSheetId="16">#REF!</definedName>
    <definedName name="__IMP7" localSheetId="22">#REF!</definedName>
    <definedName name="__IMP7" localSheetId="26">#REF!</definedName>
    <definedName name="__IMP7" localSheetId="28">#REF!</definedName>
    <definedName name="__IMP7" localSheetId="29">#REF!</definedName>
    <definedName name="__IMP7" localSheetId="30">#REF!</definedName>
    <definedName name="__IMP7" localSheetId="38">#REF!</definedName>
    <definedName name="__IMP7" localSheetId="41">#REF!</definedName>
    <definedName name="__IMP7" localSheetId="42">#REF!</definedName>
    <definedName name="__IMP7" localSheetId="45">#REF!</definedName>
    <definedName name="__IMP7" localSheetId="8">#REF!</definedName>
    <definedName name="__IMP7" localSheetId="9">#REF!</definedName>
    <definedName name="__IMP7" localSheetId="25">#REF!</definedName>
    <definedName name="__IMP7" localSheetId="35">#REF!</definedName>
    <definedName name="__IMP7" localSheetId="51">#REF!</definedName>
    <definedName name="__IMP7" localSheetId="55">#REF!</definedName>
    <definedName name="__IMP7" localSheetId="5">#REF!</definedName>
    <definedName name="__IMP7" localSheetId="60">#REF!</definedName>
    <definedName name="__IMP7">#REF!</definedName>
    <definedName name="__IMP8" localSheetId="15">#REF!</definedName>
    <definedName name="__IMP8" localSheetId="16">#REF!</definedName>
    <definedName name="__IMP8" localSheetId="22">#REF!</definedName>
    <definedName name="__IMP8" localSheetId="26">#REF!</definedName>
    <definedName name="__IMP8" localSheetId="28">#REF!</definedName>
    <definedName name="__IMP8" localSheetId="29">#REF!</definedName>
    <definedName name="__IMP8" localSheetId="30">#REF!</definedName>
    <definedName name="__IMP8" localSheetId="38">#REF!</definedName>
    <definedName name="__IMP8" localSheetId="41">#REF!</definedName>
    <definedName name="__IMP8" localSheetId="42">#REF!</definedName>
    <definedName name="__IMP8" localSheetId="45">#REF!</definedName>
    <definedName name="__IMP8" localSheetId="8">#REF!</definedName>
    <definedName name="__IMP8" localSheetId="9">#REF!</definedName>
    <definedName name="__IMP8" localSheetId="25">#REF!</definedName>
    <definedName name="__IMP8" localSheetId="35">#REF!</definedName>
    <definedName name="__IMP8" localSheetId="51">#REF!</definedName>
    <definedName name="__IMP8" localSheetId="55">#REF!</definedName>
    <definedName name="__IMP8" localSheetId="5">#REF!</definedName>
    <definedName name="__IMP8" localSheetId="60">#REF!</definedName>
    <definedName name="__IMP8">#REF!</definedName>
    <definedName name="__MTS2" localSheetId="15">'[3]Annual Tables'!#REF!</definedName>
    <definedName name="__MTS2" localSheetId="16">'[3]Annual Tables'!#REF!</definedName>
    <definedName name="__MTS2" localSheetId="22">'[3]Annual Tables'!#REF!</definedName>
    <definedName name="__MTS2" localSheetId="26">'[3]Annual Tables'!#REF!</definedName>
    <definedName name="__MTS2" localSheetId="28">'[3]Annual Tables'!#REF!</definedName>
    <definedName name="__MTS2" localSheetId="29">'[3]Annual Tables'!#REF!</definedName>
    <definedName name="__MTS2" localSheetId="30">'[3]Annual Tables'!#REF!</definedName>
    <definedName name="__MTS2" localSheetId="38">'[3]Annual Tables'!#REF!</definedName>
    <definedName name="__MTS2" localSheetId="41">'[3]Annual Tables'!#REF!</definedName>
    <definedName name="__MTS2" localSheetId="42">'[3]Annual Tables'!#REF!</definedName>
    <definedName name="__MTS2" localSheetId="45">'[3]Annual Tables'!#REF!</definedName>
    <definedName name="__MTS2" localSheetId="25">'[3]Annual Tables'!#REF!</definedName>
    <definedName name="__MTS2" localSheetId="35">'[3]Annual Tables'!#REF!</definedName>
    <definedName name="__MTS2" localSheetId="51">'[3]Annual Tables'!#REF!</definedName>
    <definedName name="__MTS2" localSheetId="55">'[3]Annual Tables'!#REF!</definedName>
    <definedName name="__MTS2" localSheetId="5">'[3]Annual Tables'!#REF!</definedName>
    <definedName name="__MTS2" localSheetId="60">'[3]Annual Tables'!#REF!</definedName>
    <definedName name="__MTS2">'[3]Annual Tables'!#REF!</definedName>
    <definedName name="__OUT1" localSheetId="15">#REF!</definedName>
    <definedName name="__OUT1" localSheetId="16">#REF!</definedName>
    <definedName name="__OUT1" localSheetId="22">#REF!</definedName>
    <definedName name="__OUT1" localSheetId="26">#REF!</definedName>
    <definedName name="__OUT1" localSheetId="28">#REF!</definedName>
    <definedName name="__OUT1" localSheetId="29">#REF!</definedName>
    <definedName name="__OUT1" localSheetId="30">#REF!</definedName>
    <definedName name="__OUT1" localSheetId="38">#REF!</definedName>
    <definedName name="__OUT1" localSheetId="41">#REF!</definedName>
    <definedName name="__OUT1" localSheetId="42">#REF!</definedName>
    <definedName name="__OUT1" localSheetId="45">#REF!</definedName>
    <definedName name="__OUT1" localSheetId="49">#REF!</definedName>
    <definedName name="__OUT1" localSheetId="54">#REF!</definedName>
    <definedName name="__OUT1" localSheetId="8">#REF!</definedName>
    <definedName name="__OUT1" localSheetId="9">#REF!</definedName>
    <definedName name="__OUT1" localSheetId="25">#REF!</definedName>
    <definedName name="__OUT1" localSheetId="35">#REF!</definedName>
    <definedName name="__OUT1" localSheetId="51">#REF!</definedName>
    <definedName name="__OUT1" localSheetId="55">#REF!</definedName>
    <definedName name="__OUT1" localSheetId="5">#REF!</definedName>
    <definedName name="__OUT1" localSheetId="60">#REF!</definedName>
    <definedName name="__OUT1">#REF!</definedName>
    <definedName name="__OUT2" localSheetId="15">#REF!</definedName>
    <definedName name="__OUT2" localSheetId="16">#REF!</definedName>
    <definedName name="__OUT2" localSheetId="22">#REF!</definedName>
    <definedName name="__OUT2" localSheetId="26">#REF!</definedName>
    <definedName name="__OUT2" localSheetId="28">#REF!</definedName>
    <definedName name="__OUT2" localSheetId="29">#REF!</definedName>
    <definedName name="__OUT2" localSheetId="30">#REF!</definedName>
    <definedName name="__OUT2" localSheetId="38">#REF!</definedName>
    <definedName name="__OUT2" localSheetId="41">#REF!</definedName>
    <definedName name="__OUT2" localSheetId="42">#REF!</definedName>
    <definedName name="__OUT2" localSheetId="45">#REF!</definedName>
    <definedName name="__OUT2" localSheetId="49">#REF!</definedName>
    <definedName name="__OUT2" localSheetId="8">#REF!</definedName>
    <definedName name="__OUT2" localSheetId="9">#REF!</definedName>
    <definedName name="__OUT2" localSheetId="25">#REF!</definedName>
    <definedName name="__OUT2" localSheetId="35">#REF!</definedName>
    <definedName name="__OUT2" localSheetId="51">#REF!</definedName>
    <definedName name="__OUT2" localSheetId="55">#REF!</definedName>
    <definedName name="__OUT2" localSheetId="5">#REF!</definedName>
    <definedName name="__OUT2" localSheetId="60">#REF!</definedName>
    <definedName name="__OUT2">#REF!</definedName>
    <definedName name="__PAG2" localSheetId="15">[3]Index!#REF!</definedName>
    <definedName name="__PAG2" localSheetId="16">[3]Index!#REF!</definedName>
    <definedName name="__PAG2" localSheetId="22">[3]Index!#REF!</definedName>
    <definedName name="__PAG2" localSheetId="26">[3]Index!#REF!</definedName>
    <definedName name="__PAG2" localSheetId="28">[3]Index!#REF!</definedName>
    <definedName name="__PAG2" localSheetId="29">[3]Index!#REF!</definedName>
    <definedName name="__PAG2" localSheetId="30">[3]Index!#REF!</definedName>
    <definedName name="__PAG2" localSheetId="38">[3]Index!#REF!</definedName>
    <definedName name="__PAG2" localSheetId="41">[3]Index!#REF!</definedName>
    <definedName name="__PAG2" localSheetId="42">[3]Index!#REF!</definedName>
    <definedName name="__PAG2" localSheetId="45">[3]Index!#REF!</definedName>
    <definedName name="__PAG2" localSheetId="49">[3]Index!#REF!</definedName>
    <definedName name="__PAG2" localSheetId="25">[3]Index!#REF!</definedName>
    <definedName name="__PAG2" localSheetId="35">[3]Index!#REF!</definedName>
    <definedName name="__PAG2" localSheetId="51">[3]Index!#REF!</definedName>
    <definedName name="__PAG2" localSheetId="55">[3]Index!#REF!</definedName>
    <definedName name="__PAG2" localSheetId="5">[3]Index!#REF!</definedName>
    <definedName name="__PAG2" localSheetId="60">[3]Index!#REF!</definedName>
    <definedName name="__PAG2">[3]Index!#REF!</definedName>
    <definedName name="__PAG3" localSheetId="15">[3]Index!#REF!</definedName>
    <definedName name="__PAG3" localSheetId="16">[3]Index!#REF!</definedName>
    <definedName name="__PAG3" localSheetId="22">[3]Index!#REF!</definedName>
    <definedName name="__PAG3" localSheetId="28">[3]Index!#REF!</definedName>
    <definedName name="__PAG3" localSheetId="29">[3]Index!#REF!</definedName>
    <definedName name="__PAG3" localSheetId="30">[3]Index!#REF!</definedName>
    <definedName name="__PAG3" localSheetId="38">[3]Index!#REF!</definedName>
    <definedName name="__PAG3" localSheetId="41">[3]Index!#REF!</definedName>
    <definedName name="__PAG3" localSheetId="42">[3]Index!#REF!</definedName>
    <definedName name="__PAG3" localSheetId="45">[3]Index!#REF!</definedName>
    <definedName name="__PAG3" localSheetId="49">[3]Index!#REF!</definedName>
    <definedName name="__PAG3" localSheetId="25">[3]Index!#REF!</definedName>
    <definedName name="__PAG3" localSheetId="35">[3]Index!#REF!</definedName>
    <definedName name="__PAG3" localSheetId="51">[3]Index!#REF!</definedName>
    <definedName name="__PAG3" localSheetId="55">[3]Index!#REF!</definedName>
    <definedName name="__PAG3" localSheetId="5">[3]Index!#REF!</definedName>
    <definedName name="__PAG3" localSheetId="60">[3]Index!#REF!</definedName>
    <definedName name="__PAG3">[3]Index!#REF!</definedName>
    <definedName name="__PAG4" localSheetId="15">[3]Index!#REF!</definedName>
    <definedName name="__PAG4" localSheetId="16">[3]Index!#REF!</definedName>
    <definedName name="__PAG4" localSheetId="22">[3]Index!#REF!</definedName>
    <definedName name="__PAG4" localSheetId="28">[3]Index!#REF!</definedName>
    <definedName name="__PAG4" localSheetId="29">[3]Index!#REF!</definedName>
    <definedName name="__PAG4" localSheetId="30">[3]Index!#REF!</definedName>
    <definedName name="__PAG4" localSheetId="38">[3]Index!#REF!</definedName>
    <definedName name="__PAG4" localSheetId="41">[3]Index!#REF!</definedName>
    <definedName name="__PAG4" localSheetId="42">[3]Index!#REF!</definedName>
    <definedName name="__PAG4" localSheetId="45">[3]Index!#REF!</definedName>
    <definedName name="__PAG4" localSheetId="25">[3]Index!#REF!</definedName>
    <definedName name="__PAG4" localSheetId="35">[3]Index!#REF!</definedName>
    <definedName name="__PAG4" localSheetId="51">[3]Index!#REF!</definedName>
    <definedName name="__PAG4" localSheetId="55">[3]Index!#REF!</definedName>
    <definedName name="__PAG4" localSheetId="5">[3]Index!#REF!</definedName>
    <definedName name="__PAG4" localSheetId="60">[3]Index!#REF!</definedName>
    <definedName name="__PAG4">[3]Index!#REF!</definedName>
    <definedName name="__PAG5" localSheetId="15">[3]Index!#REF!</definedName>
    <definedName name="__PAG5" localSheetId="16">[3]Index!#REF!</definedName>
    <definedName name="__PAG5" localSheetId="22">[3]Index!#REF!</definedName>
    <definedName name="__PAG5" localSheetId="28">[3]Index!#REF!</definedName>
    <definedName name="__PAG5" localSheetId="29">[3]Index!#REF!</definedName>
    <definedName name="__PAG5" localSheetId="30">[3]Index!#REF!</definedName>
    <definedName name="__PAG5" localSheetId="38">[3]Index!#REF!</definedName>
    <definedName name="__PAG5" localSheetId="41">[3]Index!#REF!</definedName>
    <definedName name="__PAG5" localSheetId="42">[3]Index!#REF!</definedName>
    <definedName name="__PAG5" localSheetId="45">[3]Index!#REF!</definedName>
    <definedName name="__PAG5" localSheetId="25">[3]Index!#REF!</definedName>
    <definedName name="__PAG5" localSheetId="35">[3]Index!#REF!</definedName>
    <definedName name="__PAG5" localSheetId="51">[3]Index!#REF!</definedName>
    <definedName name="__PAG5" localSheetId="55">[3]Index!#REF!</definedName>
    <definedName name="__PAG5" localSheetId="5">[3]Index!#REF!</definedName>
    <definedName name="__PAG5" localSheetId="60">[3]Index!#REF!</definedName>
    <definedName name="__PAG5">[3]Index!#REF!</definedName>
    <definedName name="__PAG6" localSheetId="15">[3]Index!#REF!</definedName>
    <definedName name="__PAG6" localSheetId="16">[3]Index!#REF!</definedName>
    <definedName name="__PAG6" localSheetId="22">[3]Index!#REF!</definedName>
    <definedName name="__PAG6" localSheetId="28">[3]Index!#REF!</definedName>
    <definedName name="__PAG6" localSheetId="29">[3]Index!#REF!</definedName>
    <definedName name="__PAG6" localSheetId="30">[3]Index!#REF!</definedName>
    <definedName name="__PAG6" localSheetId="38">[3]Index!#REF!</definedName>
    <definedName name="__PAG6" localSheetId="41">[3]Index!#REF!</definedName>
    <definedName name="__PAG6" localSheetId="42">[3]Index!#REF!</definedName>
    <definedName name="__PAG6" localSheetId="45">[3]Index!#REF!</definedName>
    <definedName name="__PAG6" localSheetId="25">[3]Index!#REF!</definedName>
    <definedName name="__PAG6" localSheetId="35">[3]Index!#REF!</definedName>
    <definedName name="__PAG6" localSheetId="51">[3]Index!#REF!</definedName>
    <definedName name="__PAG6" localSheetId="55">[3]Index!#REF!</definedName>
    <definedName name="__PAG6" localSheetId="5">[3]Index!#REF!</definedName>
    <definedName name="__PAG6" localSheetId="60">[3]Index!#REF!</definedName>
    <definedName name="__PAG6">[3]Index!#REF!</definedName>
    <definedName name="__PAG7" localSheetId="15">#REF!</definedName>
    <definedName name="__PAG7" localSheetId="16">#REF!</definedName>
    <definedName name="__PAG7" localSheetId="22">#REF!</definedName>
    <definedName name="__PAG7" localSheetId="26">#REF!</definedName>
    <definedName name="__PAG7" localSheetId="28">#REF!</definedName>
    <definedName name="__PAG7" localSheetId="29">#REF!</definedName>
    <definedName name="__PAG7" localSheetId="30">#REF!</definedName>
    <definedName name="__PAG7" localSheetId="38">#REF!</definedName>
    <definedName name="__PAG7" localSheetId="41">#REF!</definedName>
    <definedName name="__PAG7" localSheetId="42">#REF!</definedName>
    <definedName name="__PAG7" localSheetId="45">#REF!</definedName>
    <definedName name="__PAG7" localSheetId="49">#REF!</definedName>
    <definedName name="__PAG7" localSheetId="54">#REF!</definedName>
    <definedName name="__PAG7" localSheetId="8">#REF!</definedName>
    <definedName name="__PAG7" localSheetId="9">#REF!</definedName>
    <definedName name="__PAG7" localSheetId="25">#REF!</definedName>
    <definedName name="__PAG7" localSheetId="35">#REF!</definedName>
    <definedName name="__PAG7" localSheetId="51">#REF!</definedName>
    <definedName name="__PAG7" localSheetId="55">#REF!</definedName>
    <definedName name="__PAG7" localSheetId="5">#REF!</definedName>
    <definedName name="__PAG7" localSheetId="60">#REF!</definedName>
    <definedName name="__PAG7">#REF!</definedName>
    <definedName name="__pro2001" localSheetId="60">[4]pro2001!$A$1:$B$72</definedName>
    <definedName name="__pro2001">[12]pro2001!$A$1:$B$72</definedName>
    <definedName name="__RES2" localSheetId="15">[1]RES!#REF!</definedName>
    <definedName name="__RES2" localSheetId="16">[1]RES!#REF!</definedName>
    <definedName name="__RES2" localSheetId="22">[1]RES!#REF!</definedName>
    <definedName name="__RES2" localSheetId="28">[1]RES!#REF!</definedName>
    <definedName name="__RES2" localSheetId="29">[1]RES!#REF!</definedName>
    <definedName name="__RES2" localSheetId="30">[1]RES!#REF!</definedName>
    <definedName name="__RES2" localSheetId="38">[1]RES!#REF!</definedName>
    <definedName name="__RES2" localSheetId="41">[1]RES!#REF!</definedName>
    <definedName name="__RES2" localSheetId="42">[1]RES!#REF!</definedName>
    <definedName name="__RES2" localSheetId="45">[1]RES!#REF!</definedName>
    <definedName name="__RES2" localSheetId="49">[1]RES!#REF!</definedName>
    <definedName name="__RES2" localSheetId="54">[1]RES!#REF!</definedName>
    <definedName name="__RES2" localSheetId="25">[1]RES!#REF!</definedName>
    <definedName name="__RES2" localSheetId="35">[1]RES!#REF!</definedName>
    <definedName name="__RES2" localSheetId="51">[1]RES!#REF!</definedName>
    <definedName name="__RES2" localSheetId="55">[1]RES!#REF!</definedName>
    <definedName name="__RES2" localSheetId="5">[1]RES!#REF!</definedName>
    <definedName name="__RES2" localSheetId="60">[1]RES!#REF!</definedName>
    <definedName name="__RES2">[1]RES!#REF!</definedName>
    <definedName name="__TAB1" localSheetId="15">#REF!</definedName>
    <definedName name="__TAB1" localSheetId="16">#REF!</definedName>
    <definedName name="__TAB1" localSheetId="22">#REF!</definedName>
    <definedName name="__TAB1" localSheetId="26">#REF!</definedName>
    <definedName name="__TAB1" localSheetId="28">#REF!</definedName>
    <definedName name="__TAB1" localSheetId="29">#REF!</definedName>
    <definedName name="__TAB1" localSheetId="30">#REF!</definedName>
    <definedName name="__TAB1" localSheetId="38">#REF!</definedName>
    <definedName name="__TAB1" localSheetId="41">#REF!</definedName>
    <definedName name="__TAB1" localSheetId="42">#REF!</definedName>
    <definedName name="__TAB1" localSheetId="45">#REF!</definedName>
    <definedName name="__TAB1" localSheetId="49">#REF!</definedName>
    <definedName name="__TAB1" localSheetId="54">#REF!</definedName>
    <definedName name="__TAB1" localSheetId="8">#REF!</definedName>
    <definedName name="__TAB1" localSheetId="9">#REF!</definedName>
    <definedName name="__TAB1" localSheetId="25">#REF!</definedName>
    <definedName name="__TAB1" localSheetId="35">#REF!</definedName>
    <definedName name="__TAB1" localSheetId="51">#REF!</definedName>
    <definedName name="__TAB1" localSheetId="55">#REF!</definedName>
    <definedName name="__TAB1" localSheetId="5">#REF!</definedName>
    <definedName name="__TAB1" localSheetId="60">#REF!</definedName>
    <definedName name="__TAB1">#REF!</definedName>
    <definedName name="__TAB10" localSheetId="15">#REF!</definedName>
    <definedName name="__TAB10" localSheetId="16">#REF!</definedName>
    <definedName name="__TAB10" localSheetId="22">#REF!</definedName>
    <definedName name="__TAB10" localSheetId="26">#REF!</definedName>
    <definedName name="__TAB10" localSheetId="28">#REF!</definedName>
    <definedName name="__TAB10" localSheetId="29">#REF!</definedName>
    <definedName name="__TAB10" localSheetId="30">#REF!</definedName>
    <definedName name="__TAB10" localSheetId="38">#REF!</definedName>
    <definedName name="__TAB10" localSheetId="41">#REF!</definedName>
    <definedName name="__TAB10" localSheetId="42">#REF!</definedName>
    <definedName name="__TAB10" localSheetId="45">#REF!</definedName>
    <definedName name="__TAB10" localSheetId="49">#REF!</definedName>
    <definedName name="__TAB10" localSheetId="8">#REF!</definedName>
    <definedName name="__TAB10" localSheetId="9">#REF!</definedName>
    <definedName name="__TAB10" localSheetId="25">#REF!</definedName>
    <definedName name="__TAB10" localSheetId="35">#REF!</definedName>
    <definedName name="__TAB10" localSheetId="51">#REF!</definedName>
    <definedName name="__TAB10" localSheetId="55">#REF!</definedName>
    <definedName name="__TAB10" localSheetId="5">#REF!</definedName>
    <definedName name="__TAB10" localSheetId="60">#REF!</definedName>
    <definedName name="__TAB10">#REF!</definedName>
    <definedName name="__TAB12" localSheetId="15">#REF!</definedName>
    <definedName name="__TAB12" localSheetId="16">#REF!</definedName>
    <definedName name="__TAB12" localSheetId="22">#REF!</definedName>
    <definedName name="__TAB12" localSheetId="26">#REF!</definedName>
    <definedName name="__TAB12" localSheetId="28">#REF!</definedName>
    <definedName name="__TAB12" localSheetId="29">#REF!</definedName>
    <definedName name="__TAB12" localSheetId="30">#REF!</definedName>
    <definedName name="__TAB12" localSheetId="38">#REF!</definedName>
    <definedName name="__TAB12" localSheetId="41">#REF!</definedName>
    <definedName name="__TAB12" localSheetId="42">#REF!</definedName>
    <definedName name="__TAB12" localSheetId="45">#REF!</definedName>
    <definedName name="__TAB12" localSheetId="49">#REF!</definedName>
    <definedName name="__TAB12" localSheetId="8">#REF!</definedName>
    <definedName name="__TAB12" localSheetId="9">#REF!</definedName>
    <definedName name="__TAB12" localSheetId="25">#REF!</definedName>
    <definedName name="__TAB12" localSheetId="35">#REF!</definedName>
    <definedName name="__TAB12" localSheetId="51">#REF!</definedName>
    <definedName name="__TAB12" localSheetId="55">#REF!</definedName>
    <definedName name="__TAB12" localSheetId="5">#REF!</definedName>
    <definedName name="__TAB12" localSheetId="60">#REF!</definedName>
    <definedName name="__TAB12">#REF!</definedName>
    <definedName name="__Tab19" localSheetId="15">#REF!</definedName>
    <definedName name="__Tab19" localSheetId="16">#REF!</definedName>
    <definedName name="__Tab19" localSheetId="22">#REF!</definedName>
    <definedName name="__Tab19" localSheetId="26">#REF!</definedName>
    <definedName name="__Tab19" localSheetId="28">#REF!</definedName>
    <definedName name="__Tab19" localSheetId="29">#REF!</definedName>
    <definedName name="__Tab19" localSheetId="30">#REF!</definedName>
    <definedName name="__Tab19" localSheetId="38">#REF!</definedName>
    <definedName name="__Tab19" localSheetId="41">#REF!</definedName>
    <definedName name="__Tab19" localSheetId="42">#REF!</definedName>
    <definedName name="__Tab19" localSheetId="45">#REF!</definedName>
    <definedName name="__Tab19" localSheetId="8">#REF!</definedName>
    <definedName name="__Tab19" localSheetId="9">#REF!</definedName>
    <definedName name="__Tab19" localSheetId="25">#REF!</definedName>
    <definedName name="__Tab19" localSheetId="35">#REF!</definedName>
    <definedName name="__Tab19" localSheetId="51">#REF!</definedName>
    <definedName name="__Tab19" localSheetId="55">#REF!</definedName>
    <definedName name="__Tab19" localSheetId="5">#REF!</definedName>
    <definedName name="__Tab19" localSheetId="60">#REF!</definedName>
    <definedName name="__Tab19">#REF!</definedName>
    <definedName name="__TAB2" localSheetId="15">#REF!</definedName>
    <definedName name="__TAB2" localSheetId="16">#REF!</definedName>
    <definedName name="__TAB2" localSheetId="22">#REF!</definedName>
    <definedName name="__TAB2" localSheetId="26">#REF!</definedName>
    <definedName name="__TAB2" localSheetId="28">#REF!</definedName>
    <definedName name="__TAB2" localSheetId="29">#REF!</definedName>
    <definedName name="__TAB2" localSheetId="30">#REF!</definedName>
    <definedName name="__TAB2" localSheetId="38">#REF!</definedName>
    <definedName name="__TAB2" localSheetId="41">#REF!</definedName>
    <definedName name="__TAB2" localSheetId="42">#REF!</definedName>
    <definedName name="__TAB2" localSheetId="45">#REF!</definedName>
    <definedName name="__TAB2" localSheetId="8">#REF!</definedName>
    <definedName name="__TAB2" localSheetId="9">#REF!</definedName>
    <definedName name="__TAB2" localSheetId="25">#REF!</definedName>
    <definedName name="__TAB2" localSheetId="35">#REF!</definedName>
    <definedName name="__TAB2" localSheetId="51">#REF!</definedName>
    <definedName name="__TAB2" localSheetId="55">#REF!</definedName>
    <definedName name="__TAB2" localSheetId="5">#REF!</definedName>
    <definedName name="__TAB2" localSheetId="60">#REF!</definedName>
    <definedName name="__TAB2">#REF!</definedName>
    <definedName name="__Tab20" localSheetId="15">#REF!</definedName>
    <definedName name="__Tab20" localSheetId="16">#REF!</definedName>
    <definedName name="__Tab20" localSheetId="22">#REF!</definedName>
    <definedName name="__Tab20" localSheetId="26">#REF!</definedName>
    <definedName name="__Tab20" localSheetId="28">#REF!</definedName>
    <definedName name="__Tab20" localSheetId="29">#REF!</definedName>
    <definedName name="__Tab20" localSheetId="30">#REF!</definedName>
    <definedName name="__Tab20" localSheetId="38">#REF!</definedName>
    <definedName name="__Tab20" localSheetId="41">#REF!</definedName>
    <definedName name="__Tab20" localSheetId="42">#REF!</definedName>
    <definedName name="__Tab20" localSheetId="45">#REF!</definedName>
    <definedName name="__Tab20" localSheetId="8">#REF!</definedName>
    <definedName name="__Tab20" localSheetId="9">#REF!</definedName>
    <definedName name="__Tab20" localSheetId="25">#REF!</definedName>
    <definedName name="__Tab20" localSheetId="35">#REF!</definedName>
    <definedName name="__Tab20" localSheetId="51">#REF!</definedName>
    <definedName name="__Tab20" localSheetId="55">#REF!</definedName>
    <definedName name="__Tab20" localSheetId="5">#REF!</definedName>
    <definedName name="__Tab20" localSheetId="60">#REF!</definedName>
    <definedName name="__Tab20">#REF!</definedName>
    <definedName name="__Tab21" localSheetId="15">#REF!</definedName>
    <definedName name="__Tab21" localSheetId="16">#REF!</definedName>
    <definedName name="__Tab21" localSheetId="22">#REF!</definedName>
    <definedName name="__Tab21" localSheetId="26">#REF!</definedName>
    <definedName name="__Tab21" localSheetId="28">#REF!</definedName>
    <definedName name="__Tab21" localSheetId="29">#REF!</definedName>
    <definedName name="__Tab21" localSheetId="30">#REF!</definedName>
    <definedName name="__Tab21" localSheetId="38">#REF!</definedName>
    <definedName name="__Tab21" localSheetId="41">#REF!</definedName>
    <definedName name="__Tab21" localSheetId="42">#REF!</definedName>
    <definedName name="__Tab21" localSheetId="45">#REF!</definedName>
    <definedName name="__Tab21" localSheetId="8">#REF!</definedName>
    <definedName name="__Tab21" localSheetId="9">#REF!</definedName>
    <definedName name="__Tab21" localSheetId="25">#REF!</definedName>
    <definedName name="__Tab21" localSheetId="35">#REF!</definedName>
    <definedName name="__Tab21" localSheetId="51">#REF!</definedName>
    <definedName name="__Tab21" localSheetId="55">#REF!</definedName>
    <definedName name="__Tab21" localSheetId="5">#REF!</definedName>
    <definedName name="__Tab21" localSheetId="60">#REF!</definedName>
    <definedName name="__Tab21">#REF!</definedName>
    <definedName name="__Tab22" localSheetId="15">#REF!</definedName>
    <definedName name="__Tab22" localSheetId="16">#REF!</definedName>
    <definedName name="__Tab22" localSheetId="22">#REF!</definedName>
    <definedName name="__Tab22" localSheetId="26">#REF!</definedName>
    <definedName name="__Tab22" localSheetId="28">#REF!</definedName>
    <definedName name="__Tab22" localSheetId="29">#REF!</definedName>
    <definedName name="__Tab22" localSheetId="30">#REF!</definedName>
    <definedName name="__Tab22" localSheetId="38">#REF!</definedName>
    <definedName name="__Tab22" localSheetId="41">#REF!</definedName>
    <definedName name="__Tab22" localSheetId="42">#REF!</definedName>
    <definedName name="__Tab22" localSheetId="45">#REF!</definedName>
    <definedName name="__Tab22" localSheetId="8">#REF!</definedName>
    <definedName name="__Tab22" localSheetId="9">#REF!</definedName>
    <definedName name="__Tab22" localSheetId="25">#REF!</definedName>
    <definedName name="__Tab22" localSheetId="35">#REF!</definedName>
    <definedName name="__Tab22" localSheetId="51">#REF!</definedName>
    <definedName name="__Tab22" localSheetId="55">#REF!</definedName>
    <definedName name="__Tab22" localSheetId="5">#REF!</definedName>
    <definedName name="__Tab22" localSheetId="60">#REF!</definedName>
    <definedName name="__Tab22">#REF!</definedName>
    <definedName name="__Tab23" localSheetId="15">#REF!</definedName>
    <definedName name="__Tab23" localSheetId="16">#REF!</definedName>
    <definedName name="__Tab23" localSheetId="22">#REF!</definedName>
    <definedName name="__Tab23" localSheetId="26">#REF!</definedName>
    <definedName name="__Tab23" localSheetId="28">#REF!</definedName>
    <definedName name="__Tab23" localSheetId="29">#REF!</definedName>
    <definedName name="__Tab23" localSheetId="30">#REF!</definedName>
    <definedName name="__Tab23" localSheetId="38">#REF!</definedName>
    <definedName name="__Tab23" localSheetId="41">#REF!</definedName>
    <definedName name="__Tab23" localSheetId="42">#REF!</definedName>
    <definedName name="__Tab23" localSheetId="45">#REF!</definedName>
    <definedName name="__Tab23" localSheetId="8">#REF!</definedName>
    <definedName name="__Tab23" localSheetId="9">#REF!</definedName>
    <definedName name="__Tab23" localSheetId="25">#REF!</definedName>
    <definedName name="__Tab23" localSheetId="35">#REF!</definedName>
    <definedName name="__Tab23" localSheetId="51">#REF!</definedName>
    <definedName name="__Tab23" localSheetId="55">#REF!</definedName>
    <definedName name="__Tab23" localSheetId="5">#REF!</definedName>
    <definedName name="__Tab23" localSheetId="60">#REF!</definedName>
    <definedName name="__Tab23">#REF!</definedName>
    <definedName name="__Tab24" localSheetId="15">#REF!</definedName>
    <definedName name="__Tab24" localSheetId="16">#REF!</definedName>
    <definedName name="__Tab24" localSheetId="22">#REF!</definedName>
    <definedName name="__Tab24" localSheetId="26">#REF!</definedName>
    <definedName name="__Tab24" localSheetId="28">#REF!</definedName>
    <definedName name="__Tab24" localSheetId="29">#REF!</definedName>
    <definedName name="__Tab24" localSheetId="30">#REF!</definedName>
    <definedName name="__Tab24" localSheetId="38">#REF!</definedName>
    <definedName name="__Tab24" localSheetId="41">#REF!</definedName>
    <definedName name="__Tab24" localSheetId="42">#REF!</definedName>
    <definedName name="__Tab24" localSheetId="45">#REF!</definedName>
    <definedName name="__Tab24" localSheetId="8">#REF!</definedName>
    <definedName name="__Tab24" localSheetId="9">#REF!</definedName>
    <definedName name="__Tab24" localSheetId="25">#REF!</definedName>
    <definedName name="__Tab24" localSheetId="35">#REF!</definedName>
    <definedName name="__Tab24" localSheetId="51">#REF!</definedName>
    <definedName name="__Tab24" localSheetId="55">#REF!</definedName>
    <definedName name="__Tab24" localSheetId="5">#REF!</definedName>
    <definedName name="__Tab24" localSheetId="60">#REF!</definedName>
    <definedName name="__Tab24">#REF!</definedName>
    <definedName name="__Tab26" localSheetId="15">#REF!</definedName>
    <definedName name="__Tab26" localSheetId="16">#REF!</definedName>
    <definedName name="__Tab26" localSheetId="22">#REF!</definedName>
    <definedName name="__Tab26" localSheetId="26">#REF!</definedName>
    <definedName name="__Tab26" localSheetId="28">#REF!</definedName>
    <definedName name="__Tab26" localSheetId="29">#REF!</definedName>
    <definedName name="__Tab26" localSheetId="30">#REF!</definedName>
    <definedName name="__Tab26" localSheetId="38">#REF!</definedName>
    <definedName name="__Tab26" localSheetId="41">#REF!</definedName>
    <definedName name="__Tab26" localSheetId="42">#REF!</definedName>
    <definedName name="__Tab26" localSheetId="45">#REF!</definedName>
    <definedName name="__Tab26" localSheetId="8">#REF!</definedName>
    <definedName name="__Tab26" localSheetId="9">#REF!</definedName>
    <definedName name="__Tab26" localSheetId="25">#REF!</definedName>
    <definedName name="__Tab26" localSheetId="35">#REF!</definedName>
    <definedName name="__Tab26" localSheetId="51">#REF!</definedName>
    <definedName name="__Tab26" localSheetId="55">#REF!</definedName>
    <definedName name="__Tab26" localSheetId="5">#REF!</definedName>
    <definedName name="__Tab26" localSheetId="60">#REF!</definedName>
    <definedName name="__Tab26">#REF!</definedName>
    <definedName name="__Tab27" localSheetId="15">#REF!</definedName>
    <definedName name="__Tab27" localSheetId="16">#REF!</definedName>
    <definedName name="__Tab27" localSheetId="22">#REF!</definedName>
    <definedName name="__Tab27" localSheetId="26">#REF!</definedName>
    <definedName name="__Tab27" localSheetId="28">#REF!</definedName>
    <definedName name="__Tab27" localSheetId="29">#REF!</definedName>
    <definedName name="__Tab27" localSheetId="30">#REF!</definedName>
    <definedName name="__Tab27" localSheetId="38">#REF!</definedName>
    <definedName name="__Tab27" localSheetId="41">#REF!</definedName>
    <definedName name="__Tab27" localSheetId="42">#REF!</definedName>
    <definedName name="__Tab27" localSheetId="45">#REF!</definedName>
    <definedName name="__Tab27" localSheetId="8">#REF!</definedName>
    <definedName name="__Tab27" localSheetId="9">#REF!</definedName>
    <definedName name="__Tab27" localSheetId="25">#REF!</definedName>
    <definedName name="__Tab27" localSheetId="35">#REF!</definedName>
    <definedName name="__Tab27" localSheetId="51">#REF!</definedName>
    <definedName name="__Tab27" localSheetId="55">#REF!</definedName>
    <definedName name="__Tab27" localSheetId="5">#REF!</definedName>
    <definedName name="__Tab27" localSheetId="60">#REF!</definedName>
    <definedName name="__Tab27">#REF!</definedName>
    <definedName name="__Tab28" localSheetId="15">#REF!</definedName>
    <definedName name="__Tab28" localSheetId="16">#REF!</definedName>
    <definedName name="__Tab28" localSheetId="22">#REF!</definedName>
    <definedName name="__Tab28" localSheetId="26">#REF!</definedName>
    <definedName name="__Tab28" localSheetId="28">#REF!</definedName>
    <definedName name="__Tab28" localSheetId="29">#REF!</definedName>
    <definedName name="__Tab28" localSheetId="30">#REF!</definedName>
    <definedName name="__Tab28" localSheetId="38">#REF!</definedName>
    <definedName name="__Tab28" localSheetId="41">#REF!</definedName>
    <definedName name="__Tab28" localSheetId="42">#REF!</definedName>
    <definedName name="__Tab28" localSheetId="45">#REF!</definedName>
    <definedName name="__Tab28" localSheetId="8">#REF!</definedName>
    <definedName name="__Tab28" localSheetId="9">#REF!</definedName>
    <definedName name="__Tab28" localSheetId="25">#REF!</definedName>
    <definedName name="__Tab28" localSheetId="35">#REF!</definedName>
    <definedName name="__Tab28" localSheetId="51">#REF!</definedName>
    <definedName name="__Tab28" localSheetId="55">#REF!</definedName>
    <definedName name="__Tab28" localSheetId="5">#REF!</definedName>
    <definedName name="__Tab28" localSheetId="60">#REF!</definedName>
    <definedName name="__Tab28">#REF!</definedName>
    <definedName name="__Tab29" localSheetId="15">#REF!</definedName>
    <definedName name="__Tab29" localSheetId="16">#REF!</definedName>
    <definedName name="__Tab29" localSheetId="22">#REF!</definedName>
    <definedName name="__Tab29" localSheetId="26">#REF!</definedName>
    <definedName name="__Tab29" localSheetId="28">#REF!</definedName>
    <definedName name="__Tab29" localSheetId="29">#REF!</definedName>
    <definedName name="__Tab29" localSheetId="30">#REF!</definedName>
    <definedName name="__Tab29" localSheetId="38">#REF!</definedName>
    <definedName name="__Tab29" localSheetId="41">#REF!</definedName>
    <definedName name="__Tab29" localSheetId="42">#REF!</definedName>
    <definedName name="__Tab29" localSheetId="45">#REF!</definedName>
    <definedName name="__Tab29" localSheetId="8">#REF!</definedName>
    <definedName name="__Tab29" localSheetId="9">#REF!</definedName>
    <definedName name="__Tab29" localSheetId="25">#REF!</definedName>
    <definedName name="__Tab29" localSheetId="35">#REF!</definedName>
    <definedName name="__Tab29" localSheetId="51">#REF!</definedName>
    <definedName name="__Tab29" localSheetId="55">#REF!</definedName>
    <definedName name="__Tab29" localSheetId="5">#REF!</definedName>
    <definedName name="__Tab29" localSheetId="60">#REF!</definedName>
    <definedName name="__Tab29">#REF!</definedName>
    <definedName name="__TAB3" localSheetId="15">#REF!</definedName>
    <definedName name="__TAB3" localSheetId="16">#REF!</definedName>
    <definedName name="__TAB3" localSheetId="22">#REF!</definedName>
    <definedName name="__TAB3" localSheetId="26">#REF!</definedName>
    <definedName name="__TAB3" localSheetId="28">#REF!</definedName>
    <definedName name="__TAB3" localSheetId="29">#REF!</definedName>
    <definedName name="__TAB3" localSheetId="30">#REF!</definedName>
    <definedName name="__TAB3" localSheetId="38">#REF!</definedName>
    <definedName name="__TAB3" localSheetId="41">#REF!</definedName>
    <definedName name="__TAB3" localSheetId="42">#REF!</definedName>
    <definedName name="__TAB3" localSheetId="45">#REF!</definedName>
    <definedName name="__TAB3" localSheetId="8">#REF!</definedName>
    <definedName name="__TAB3" localSheetId="9">#REF!</definedName>
    <definedName name="__TAB3" localSheetId="25">#REF!</definedName>
    <definedName name="__TAB3" localSheetId="35">#REF!</definedName>
    <definedName name="__TAB3" localSheetId="51">#REF!</definedName>
    <definedName name="__TAB3" localSheetId="55">#REF!</definedName>
    <definedName name="__TAB3" localSheetId="5">#REF!</definedName>
    <definedName name="__TAB3" localSheetId="60">#REF!</definedName>
    <definedName name="__TAB3">#REF!</definedName>
    <definedName name="__Tab30" localSheetId="15">#REF!</definedName>
    <definedName name="__Tab30" localSheetId="16">#REF!</definedName>
    <definedName name="__Tab30" localSheetId="22">#REF!</definedName>
    <definedName name="__Tab30" localSheetId="26">#REF!</definedName>
    <definedName name="__Tab30" localSheetId="28">#REF!</definedName>
    <definedName name="__Tab30" localSheetId="29">#REF!</definedName>
    <definedName name="__Tab30" localSheetId="30">#REF!</definedName>
    <definedName name="__Tab30" localSheetId="38">#REF!</definedName>
    <definedName name="__Tab30" localSheetId="41">#REF!</definedName>
    <definedName name="__Tab30" localSheetId="42">#REF!</definedName>
    <definedName name="__Tab30" localSheetId="45">#REF!</definedName>
    <definedName name="__Tab30" localSheetId="8">#REF!</definedName>
    <definedName name="__Tab30" localSheetId="9">#REF!</definedName>
    <definedName name="__Tab30" localSheetId="25">#REF!</definedName>
    <definedName name="__Tab30" localSheetId="35">#REF!</definedName>
    <definedName name="__Tab30" localSheetId="51">#REF!</definedName>
    <definedName name="__Tab30" localSheetId="55">#REF!</definedName>
    <definedName name="__Tab30" localSheetId="5">#REF!</definedName>
    <definedName name="__Tab30" localSheetId="60">#REF!</definedName>
    <definedName name="__Tab30">#REF!</definedName>
    <definedName name="__Tab31" localSheetId="15">#REF!</definedName>
    <definedName name="__Tab31" localSheetId="16">#REF!</definedName>
    <definedName name="__Tab31" localSheetId="22">#REF!</definedName>
    <definedName name="__Tab31" localSheetId="26">#REF!</definedName>
    <definedName name="__Tab31" localSheetId="28">#REF!</definedName>
    <definedName name="__Tab31" localSheetId="29">#REF!</definedName>
    <definedName name="__Tab31" localSheetId="30">#REF!</definedName>
    <definedName name="__Tab31" localSheetId="38">#REF!</definedName>
    <definedName name="__Tab31" localSheetId="41">#REF!</definedName>
    <definedName name="__Tab31" localSheetId="42">#REF!</definedName>
    <definedName name="__Tab31" localSheetId="45">#REF!</definedName>
    <definedName name="__Tab31" localSheetId="8">#REF!</definedName>
    <definedName name="__Tab31" localSheetId="9">#REF!</definedName>
    <definedName name="__Tab31" localSheetId="25">#REF!</definedName>
    <definedName name="__Tab31" localSheetId="35">#REF!</definedName>
    <definedName name="__Tab31" localSheetId="51">#REF!</definedName>
    <definedName name="__Tab31" localSheetId="55">#REF!</definedName>
    <definedName name="__Tab31" localSheetId="5">#REF!</definedName>
    <definedName name="__Tab31" localSheetId="60">#REF!</definedName>
    <definedName name="__Tab31">#REF!</definedName>
    <definedName name="__Tab32" localSheetId="15">#REF!</definedName>
    <definedName name="__Tab32" localSheetId="16">#REF!</definedName>
    <definedName name="__Tab32" localSheetId="22">#REF!</definedName>
    <definedName name="__Tab32" localSheetId="26">#REF!</definedName>
    <definedName name="__Tab32" localSheetId="28">#REF!</definedName>
    <definedName name="__Tab32" localSheetId="29">#REF!</definedName>
    <definedName name="__Tab32" localSheetId="30">#REF!</definedName>
    <definedName name="__Tab32" localSheetId="38">#REF!</definedName>
    <definedName name="__Tab32" localSheetId="41">#REF!</definedName>
    <definedName name="__Tab32" localSheetId="42">#REF!</definedName>
    <definedName name="__Tab32" localSheetId="45">#REF!</definedName>
    <definedName name="__Tab32" localSheetId="8">#REF!</definedName>
    <definedName name="__Tab32" localSheetId="9">#REF!</definedName>
    <definedName name="__Tab32" localSheetId="25">#REF!</definedName>
    <definedName name="__Tab32" localSheetId="35">#REF!</definedName>
    <definedName name="__Tab32" localSheetId="51">#REF!</definedName>
    <definedName name="__Tab32" localSheetId="55">#REF!</definedName>
    <definedName name="__Tab32" localSheetId="5">#REF!</definedName>
    <definedName name="__Tab32" localSheetId="60">#REF!</definedName>
    <definedName name="__Tab32">#REF!</definedName>
    <definedName name="__Tab33" localSheetId="15">#REF!</definedName>
    <definedName name="__Tab33" localSheetId="16">#REF!</definedName>
    <definedName name="__Tab33" localSheetId="22">#REF!</definedName>
    <definedName name="__Tab33" localSheetId="26">#REF!</definedName>
    <definedName name="__Tab33" localSheetId="28">#REF!</definedName>
    <definedName name="__Tab33" localSheetId="29">#REF!</definedName>
    <definedName name="__Tab33" localSheetId="30">#REF!</definedName>
    <definedName name="__Tab33" localSheetId="38">#REF!</definedName>
    <definedName name="__Tab33" localSheetId="41">#REF!</definedName>
    <definedName name="__Tab33" localSheetId="42">#REF!</definedName>
    <definedName name="__Tab33" localSheetId="45">#REF!</definedName>
    <definedName name="__Tab33" localSheetId="8">#REF!</definedName>
    <definedName name="__Tab33" localSheetId="9">#REF!</definedName>
    <definedName name="__Tab33" localSheetId="25">#REF!</definedName>
    <definedName name="__Tab33" localSheetId="35">#REF!</definedName>
    <definedName name="__Tab33" localSheetId="51">#REF!</definedName>
    <definedName name="__Tab33" localSheetId="55">#REF!</definedName>
    <definedName name="__Tab33" localSheetId="5">#REF!</definedName>
    <definedName name="__Tab33" localSheetId="60">#REF!</definedName>
    <definedName name="__Tab33">#REF!</definedName>
    <definedName name="__Tab34" localSheetId="15">#REF!</definedName>
    <definedName name="__Tab34" localSheetId="16">#REF!</definedName>
    <definedName name="__Tab34" localSheetId="22">#REF!</definedName>
    <definedName name="__Tab34" localSheetId="26">#REF!</definedName>
    <definedName name="__Tab34" localSheetId="28">#REF!</definedName>
    <definedName name="__Tab34" localSheetId="29">#REF!</definedName>
    <definedName name="__Tab34" localSheetId="30">#REF!</definedName>
    <definedName name="__Tab34" localSheetId="38">#REF!</definedName>
    <definedName name="__Tab34" localSheetId="41">#REF!</definedName>
    <definedName name="__Tab34" localSheetId="42">#REF!</definedName>
    <definedName name="__Tab34" localSheetId="45">#REF!</definedName>
    <definedName name="__Tab34" localSheetId="8">#REF!</definedName>
    <definedName name="__Tab34" localSheetId="9">#REF!</definedName>
    <definedName name="__Tab34" localSheetId="25">#REF!</definedName>
    <definedName name="__Tab34" localSheetId="35">#REF!</definedName>
    <definedName name="__Tab34" localSheetId="51">#REF!</definedName>
    <definedName name="__Tab34" localSheetId="55">#REF!</definedName>
    <definedName name="__Tab34" localSheetId="5">#REF!</definedName>
    <definedName name="__Tab34" localSheetId="60">#REF!</definedName>
    <definedName name="__Tab34">#REF!</definedName>
    <definedName name="__Tab35" localSheetId="15">#REF!</definedName>
    <definedName name="__Tab35" localSheetId="16">#REF!</definedName>
    <definedName name="__Tab35" localSheetId="22">#REF!</definedName>
    <definedName name="__Tab35" localSheetId="26">#REF!</definedName>
    <definedName name="__Tab35" localSheetId="28">#REF!</definedName>
    <definedName name="__Tab35" localSheetId="29">#REF!</definedName>
    <definedName name="__Tab35" localSheetId="30">#REF!</definedName>
    <definedName name="__Tab35" localSheetId="38">#REF!</definedName>
    <definedName name="__Tab35" localSheetId="41">#REF!</definedName>
    <definedName name="__Tab35" localSheetId="42">#REF!</definedName>
    <definedName name="__Tab35" localSheetId="45">#REF!</definedName>
    <definedName name="__Tab35" localSheetId="8">#REF!</definedName>
    <definedName name="__Tab35" localSheetId="9">#REF!</definedName>
    <definedName name="__Tab35" localSheetId="25">#REF!</definedName>
    <definedName name="__Tab35" localSheetId="35">#REF!</definedName>
    <definedName name="__Tab35" localSheetId="51">#REF!</definedName>
    <definedName name="__Tab35" localSheetId="55">#REF!</definedName>
    <definedName name="__Tab35" localSheetId="5">#REF!</definedName>
    <definedName name="__Tab35" localSheetId="60">#REF!</definedName>
    <definedName name="__Tab35">#REF!</definedName>
    <definedName name="__TAB4" localSheetId="15">#REF!</definedName>
    <definedName name="__TAB4" localSheetId="16">#REF!</definedName>
    <definedName name="__TAB4" localSheetId="22">#REF!</definedName>
    <definedName name="__TAB4" localSheetId="26">#REF!</definedName>
    <definedName name="__TAB4" localSheetId="28">#REF!</definedName>
    <definedName name="__TAB4" localSheetId="29">#REF!</definedName>
    <definedName name="__TAB4" localSheetId="30">#REF!</definedName>
    <definedName name="__TAB4" localSheetId="38">#REF!</definedName>
    <definedName name="__TAB4" localSheetId="41">#REF!</definedName>
    <definedName name="__TAB4" localSheetId="42">#REF!</definedName>
    <definedName name="__TAB4" localSheetId="45">#REF!</definedName>
    <definedName name="__TAB4" localSheetId="8">#REF!</definedName>
    <definedName name="__TAB4" localSheetId="9">#REF!</definedName>
    <definedName name="__TAB4" localSheetId="25">#REF!</definedName>
    <definedName name="__TAB4" localSheetId="35">#REF!</definedName>
    <definedName name="__TAB4" localSheetId="51">#REF!</definedName>
    <definedName name="__TAB4" localSheetId="55">#REF!</definedName>
    <definedName name="__TAB4" localSheetId="5">#REF!</definedName>
    <definedName name="__TAB4" localSheetId="60">#REF!</definedName>
    <definedName name="__TAB4">#REF!</definedName>
    <definedName name="__TAB5" localSheetId="15">#REF!</definedName>
    <definedName name="__TAB5" localSheetId="16">#REF!</definedName>
    <definedName name="__TAB5" localSheetId="22">#REF!</definedName>
    <definedName name="__TAB5" localSheetId="26">#REF!</definedName>
    <definedName name="__TAB5" localSheetId="28">#REF!</definedName>
    <definedName name="__TAB5" localSheetId="29">#REF!</definedName>
    <definedName name="__TAB5" localSheetId="30">#REF!</definedName>
    <definedName name="__TAB5" localSheetId="38">#REF!</definedName>
    <definedName name="__TAB5" localSheetId="41">#REF!</definedName>
    <definedName name="__TAB5" localSheetId="42">#REF!</definedName>
    <definedName name="__TAB5" localSheetId="45">#REF!</definedName>
    <definedName name="__TAB5" localSheetId="8">#REF!</definedName>
    <definedName name="__TAB5" localSheetId="9">#REF!</definedName>
    <definedName name="__TAB5" localSheetId="25">#REF!</definedName>
    <definedName name="__TAB5" localSheetId="35">#REF!</definedName>
    <definedName name="__TAB5" localSheetId="51">#REF!</definedName>
    <definedName name="__TAB5" localSheetId="55">#REF!</definedName>
    <definedName name="__TAB5" localSheetId="5">#REF!</definedName>
    <definedName name="__TAB5" localSheetId="60">#REF!</definedName>
    <definedName name="__TAB5">#REF!</definedName>
    <definedName name="__tab6" localSheetId="15">#REF!</definedName>
    <definedName name="__tab6" localSheetId="16">#REF!</definedName>
    <definedName name="__tab6" localSheetId="22">#REF!</definedName>
    <definedName name="__tab6" localSheetId="26">#REF!</definedName>
    <definedName name="__tab6" localSheetId="28">#REF!</definedName>
    <definedName name="__tab6" localSheetId="29">#REF!</definedName>
    <definedName name="__tab6" localSheetId="30">#REF!</definedName>
    <definedName name="__tab6" localSheetId="38">#REF!</definedName>
    <definedName name="__tab6" localSheetId="41">#REF!</definedName>
    <definedName name="__tab6" localSheetId="42">#REF!</definedName>
    <definedName name="__tab6" localSheetId="45">#REF!</definedName>
    <definedName name="__tab6" localSheetId="8">#REF!</definedName>
    <definedName name="__tab6" localSheetId="9">#REF!</definedName>
    <definedName name="__tab6" localSheetId="25">#REF!</definedName>
    <definedName name="__tab6" localSheetId="35">#REF!</definedName>
    <definedName name="__tab6" localSheetId="51">#REF!</definedName>
    <definedName name="__tab6" localSheetId="55">#REF!</definedName>
    <definedName name="__tab6" localSheetId="5">#REF!</definedName>
    <definedName name="__tab6" localSheetId="60">#REF!</definedName>
    <definedName name="__tab6">#REF!</definedName>
    <definedName name="__TAB7" localSheetId="15">#REF!</definedName>
    <definedName name="__TAB7" localSheetId="16">#REF!</definedName>
    <definedName name="__TAB7" localSheetId="22">#REF!</definedName>
    <definedName name="__TAB7" localSheetId="26">#REF!</definedName>
    <definedName name="__TAB7" localSheetId="28">#REF!</definedName>
    <definedName name="__TAB7" localSheetId="29">#REF!</definedName>
    <definedName name="__TAB7" localSheetId="30">#REF!</definedName>
    <definedName name="__TAB7" localSheetId="38">#REF!</definedName>
    <definedName name="__TAB7" localSheetId="41">#REF!</definedName>
    <definedName name="__TAB7" localSheetId="42">#REF!</definedName>
    <definedName name="__TAB7" localSheetId="45">#REF!</definedName>
    <definedName name="__TAB7" localSheetId="8">#REF!</definedName>
    <definedName name="__TAB7" localSheetId="9">#REF!</definedName>
    <definedName name="__TAB7" localSheetId="25">#REF!</definedName>
    <definedName name="__TAB7" localSheetId="35">#REF!</definedName>
    <definedName name="__TAB7" localSheetId="51">#REF!</definedName>
    <definedName name="__TAB7" localSheetId="55">#REF!</definedName>
    <definedName name="__TAB7" localSheetId="5">#REF!</definedName>
    <definedName name="__TAB7" localSheetId="60">#REF!</definedName>
    <definedName name="__TAB7">#REF!</definedName>
    <definedName name="__TAB8" localSheetId="15">#REF!</definedName>
    <definedName name="__TAB8" localSheetId="16">#REF!</definedName>
    <definedName name="__TAB8" localSheetId="22">#REF!</definedName>
    <definedName name="__TAB8" localSheetId="26">#REF!</definedName>
    <definedName name="__TAB8" localSheetId="28">#REF!</definedName>
    <definedName name="__TAB8" localSheetId="29">#REF!</definedName>
    <definedName name="__TAB8" localSheetId="30">#REF!</definedName>
    <definedName name="__TAB8" localSheetId="38">#REF!</definedName>
    <definedName name="__TAB8" localSheetId="41">#REF!</definedName>
    <definedName name="__TAB8" localSheetId="42">#REF!</definedName>
    <definedName name="__TAB8" localSheetId="45">#REF!</definedName>
    <definedName name="__TAB8" localSheetId="8">#REF!</definedName>
    <definedName name="__TAB8" localSheetId="9">#REF!</definedName>
    <definedName name="__TAB8" localSheetId="25">#REF!</definedName>
    <definedName name="__TAB8" localSheetId="35">#REF!</definedName>
    <definedName name="__TAB8" localSheetId="51">#REF!</definedName>
    <definedName name="__TAB8" localSheetId="55">#REF!</definedName>
    <definedName name="__TAB8" localSheetId="5">#REF!</definedName>
    <definedName name="__TAB8" localSheetId="60">#REF!</definedName>
    <definedName name="__TAB8">#REF!</definedName>
    <definedName name="__tab9" localSheetId="15">#REF!</definedName>
    <definedName name="__tab9" localSheetId="16">#REF!</definedName>
    <definedName name="__tab9" localSheetId="22">#REF!</definedName>
    <definedName name="__tab9" localSheetId="26">#REF!</definedName>
    <definedName name="__tab9" localSheetId="28">#REF!</definedName>
    <definedName name="__tab9" localSheetId="29">#REF!</definedName>
    <definedName name="__tab9" localSheetId="30">#REF!</definedName>
    <definedName name="__tab9" localSheetId="38">#REF!</definedName>
    <definedName name="__tab9" localSheetId="41">#REF!</definedName>
    <definedName name="__tab9" localSheetId="42">#REF!</definedName>
    <definedName name="__tab9" localSheetId="45">#REF!</definedName>
    <definedName name="__tab9" localSheetId="8">#REF!</definedName>
    <definedName name="__tab9" localSheetId="9">#REF!</definedName>
    <definedName name="__tab9" localSheetId="25">#REF!</definedName>
    <definedName name="__tab9" localSheetId="35">#REF!</definedName>
    <definedName name="__tab9" localSheetId="51">#REF!</definedName>
    <definedName name="__tab9" localSheetId="55">#REF!</definedName>
    <definedName name="__tab9" localSheetId="5">#REF!</definedName>
    <definedName name="__tab9" localSheetId="60">#REF!</definedName>
    <definedName name="__tab9">#REF!</definedName>
    <definedName name="__TB41" localSheetId="15">#REF!</definedName>
    <definedName name="__TB41" localSheetId="16">#REF!</definedName>
    <definedName name="__TB41" localSheetId="22">#REF!</definedName>
    <definedName name="__TB41" localSheetId="26">#REF!</definedName>
    <definedName name="__TB41" localSheetId="28">#REF!</definedName>
    <definedName name="__TB41" localSheetId="29">#REF!</definedName>
    <definedName name="__TB41" localSheetId="30">#REF!</definedName>
    <definedName name="__TB41" localSheetId="38">#REF!</definedName>
    <definedName name="__TB41" localSheetId="41">#REF!</definedName>
    <definedName name="__TB41" localSheetId="42">#REF!</definedName>
    <definedName name="__TB41" localSheetId="45">#REF!</definedName>
    <definedName name="__TB41" localSheetId="8">#REF!</definedName>
    <definedName name="__TB41" localSheetId="9">#REF!</definedName>
    <definedName name="__TB41" localSheetId="25">#REF!</definedName>
    <definedName name="__TB41" localSheetId="35">#REF!</definedName>
    <definedName name="__TB41" localSheetId="51">#REF!</definedName>
    <definedName name="__TB41" localSheetId="55">#REF!</definedName>
    <definedName name="__TB41" localSheetId="5">#REF!</definedName>
    <definedName name="__TB41" localSheetId="60">#REF!</definedName>
    <definedName name="__TB41">#REF!</definedName>
    <definedName name="__WEO1" localSheetId="15">#REF!</definedName>
    <definedName name="__WEO1" localSheetId="16">#REF!</definedName>
    <definedName name="__WEO1" localSheetId="22">#REF!</definedName>
    <definedName name="__WEO1" localSheetId="26">#REF!</definedName>
    <definedName name="__WEO1" localSheetId="28">#REF!</definedName>
    <definedName name="__WEO1" localSheetId="29">#REF!</definedName>
    <definedName name="__WEO1" localSheetId="30">#REF!</definedName>
    <definedName name="__WEO1" localSheetId="38">#REF!</definedName>
    <definedName name="__WEO1" localSheetId="41">#REF!</definedName>
    <definedName name="__WEO1" localSheetId="42">#REF!</definedName>
    <definedName name="__WEO1" localSheetId="45">#REF!</definedName>
    <definedName name="__WEO1" localSheetId="8">#REF!</definedName>
    <definedName name="__WEO1" localSheetId="9">#REF!</definedName>
    <definedName name="__WEO1" localSheetId="25">#REF!</definedName>
    <definedName name="__WEO1" localSheetId="35">#REF!</definedName>
    <definedName name="__WEO1" localSheetId="51">#REF!</definedName>
    <definedName name="__WEO1" localSheetId="55">#REF!</definedName>
    <definedName name="__WEO1" localSheetId="5">#REF!</definedName>
    <definedName name="__WEO1" localSheetId="60">#REF!</definedName>
    <definedName name="__WEO1">#REF!</definedName>
    <definedName name="__WEO2" localSheetId="15">#REF!</definedName>
    <definedName name="__WEO2" localSheetId="16">#REF!</definedName>
    <definedName name="__WEO2" localSheetId="22">#REF!</definedName>
    <definedName name="__WEO2" localSheetId="26">#REF!</definedName>
    <definedName name="__WEO2" localSheetId="28">#REF!</definedName>
    <definedName name="__WEO2" localSheetId="29">#REF!</definedName>
    <definedName name="__WEO2" localSheetId="30">#REF!</definedName>
    <definedName name="__WEO2" localSheetId="38">#REF!</definedName>
    <definedName name="__WEO2" localSheetId="41">#REF!</definedName>
    <definedName name="__WEO2" localSheetId="42">#REF!</definedName>
    <definedName name="__WEO2" localSheetId="45">#REF!</definedName>
    <definedName name="__WEO2" localSheetId="8">#REF!</definedName>
    <definedName name="__WEO2" localSheetId="9">#REF!</definedName>
    <definedName name="__WEO2" localSheetId="25">#REF!</definedName>
    <definedName name="__WEO2" localSheetId="35">#REF!</definedName>
    <definedName name="__WEO2" localSheetId="51">#REF!</definedName>
    <definedName name="__WEO2" localSheetId="55">#REF!</definedName>
    <definedName name="__WEO2" localSheetId="5">#REF!</definedName>
    <definedName name="__WEO2" localSheetId="60">#REF!</definedName>
    <definedName name="__WEO2">#REF!</definedName>
    <definedName name="_1__123Graph_AChart_1" localSheetId="22" hidden="1">'[13]Table 1'!#REF!</definedName>
    <definedName name="_1__123Graph_AChart_1" localSheetId="28" hidden="1">'[13]Table 1'!#REF!</definedName>
    <definedName name="_1__123Graph_AChart_1" localSheetId="29" hidden="1">'[13]Table 1'!#REF!</definedName>
    <definedName name="_1__123Graph_AChart_1" localSheetId="30" hidden="1">'[13]Table 1'!#REF!</definedName>
    <definedName name="_1__123Graph_AChart_1" localSheetId="38" hidden="1">'[13]Table 1'!#REF!</definedName>
    <definedName name="_1__123Graph_AChart_1" localSheetId="41" hidden="1">'[13]Table 1'!#REF!</definedName>
    <definedName name="_1__123Graph_AChart_1" localSheetId="42" hidden="1">'[13]Table 1'!#REF!</definedName>
    <definedName name="_1__123Graph_AChart_1" localSheetId="46" hidden="1">'[13]Table 1'!#REF!</definedName>
    <definedName name="_1__123Graph_AChart_1" localSheetId="48" hidden="1">'[13]Table 1'!#REF!</definedName>
    <definedName name="_1__123Graph_AChart_1" localSheetId="25" hidden="1">'[13]Table 1'!#REF!</definedName>
    <definedName name="_1__123Graph_AChart_1" localSheetId="35" hidden="1">'[13]Table 1'!#REF!</definedName>
    <definedName name="_1__123Graph_AChart_1" localSheetId="51" hidden="1">'[13]Table 1'!#REF!</definedName>
    <definedName name="_1__123Graph_AChart_1" localSheetId="55" hidden="1">'[13]Table 1'!#REF!</definedName>
    <definedName name="_1__123Graph_AChart_1" localSheetId="5" hidden="1">'[13]Table 1'!#REF!</definedName>
    <definedName name="_1__123Graph_AChart_1" hidden="1">'[13]Table 1'!#REF!</definedName>
    <definedName name="_1_123Graph_A" localSheetId="15" hidden="1">#REF!</definedName>
    <definedName name="_1_123Graph_A" localSheetId="16" hidden="1">#REF!</definedName>
    <definedName name="_1_123Graph_A" localSheetId="22" hidden="1">#REF!</definedName>
    <definedName name="_1_123Graph_A" localSheetId="26" hidden="1">#REF!</definedName>
    <definedName name="_1_123Graph_A" localSheetId="28" hidden="1">#REF!</definedName>
    <definedName name="_1_123Graph_A" localSheetId="29" hidden="1">#REF!</definedName>
    <definedName name="_1_123Graph_A" localSheetId="30" hidden="1">#REF!</definedName>
    <definedName name="_1_123Graph_A" localSheetId="38" hidden="1">#REF!</definedName>
    <definedName name="_1_123Graph_A" localSheetId="41" hidden="1">#REF!</definedName>
    <definedName name="_1_123Graph_A" localSheetId="42" hidden="1">#REF!</definedName>
    <definedName name="_1_123Graph_A" localSheetId="45" hidden="1">#REF!</definedName>
    <definedName name="_1_123Graph_A" localSheetId="46" hidden="1">#REF!</definedName>
    <definedName name="_1_123Graph_A" localSheetId="8" hidden="1">#REF!</definedName>
    <definedName name="_1_123Graph_A" localSheetId="9" hidden="1">#REF!</definedName>
    <definedName name="_1_123Graph_A" localSheetId="48" hidden="1">#REF!</definedName>
    <definedName name="_1_123Graph_A" localSheetId="25" hidden="1">#REF!</definedName>
    <definedName name="_1_123Graph_A" localSheetId="35" hidden="1">#REF!</definedName>
    <definedName name="_1_123Graph_A" localSheetId="51" hidden="1">#REF!</definedName>
    <definedName name="_1_123Graph_A" localSheetId="55" hidden="1">#REF!</definedName>
    <definedName name="_1_123Graph_A" localSheetId="5" hidden="1">#REF!</definedName>
    <definedName name="_1_123Graph_A" localSheetId="60" hidden="1">#REF!</definedName>
    <definedName name="_1_123Graph_A" hidden="1">#REF!</definedName>
    <definedName name="_10__123Graph_ACHART_2" localSheetId="13" hidden="1">'[14]Employment Data Sectors (wages)'!$A$8173:$A$8184</definedName>
    <definedName name="_10__123Graph_ACHART_2" localSheetId="15" hidden="1">'[14]Employment Data Sectors (wages)'!$A$8173:$A$8184</definedName>
    <definedName name="_10__123Graph_ACHART_2" localSheetId="16" hidden="1">'[14]Employment Data Sectors (wages)'!$A$8173:$A$8184</definedName>
    <definedName name="_10__123Graph_ACHART_2" localSheetId="46" hidden="1">'[14]Employment Data Sectors (wages)'!$A$8173:$A$8184</definedName>
    <definedName name="_10__123Graph_ACHART_2" localSheetId="54" hidden="1">'[14]Employment Data Sectors (wages)'!$A$8173:$A$8184</definedName>
    <definedName name="_10__123Graph_ACHART_2" localSheetId="48" hidden="1">'[14]Employment Data Sectors (wages)'!$A$8173:$A$8184</definedName>
    <definedName name="_10__123Graph_ACHART_2" localSheetId="60" hidden="1">'[15]Employment Data Sectors (wages)'!$A$8173:$A$8184</definedName>
    <definedName name="_10__123Graph_ACHART_2" hidden="1">'[14]Employment Data Sectors (wages)'!$A$8173:$A$8184</definedName>
    <definedName name="_10__123Graph_ACHART_8" hidden="1">'[16]Employment Data Sectors (wages)'!$W$8175:$W$8186</definedName>
    <definedName name="_10__123Graph_BCHART_1" hidden="1">'[17]Employment Data Sectors (wages)'!$B$8173:$B$8184</definedName>
    <definedName name="_100__123Graph_BCHART_8" hidden="1">'[15]Employment Data Sectors (wages)'!$W$13:$W$8187</definedName>
    <definedName name="_105__123Graph_CCHART_1" hidden="1">'[15]Employment Data Sectors (wages)'!$C$8173:$C$8184</definedName>
    <definedName name="_11__123Graph_BCHART_1" hidden="1">'[16]Employment Data Sectors (wages)'!$B$8173:$B$8184</definedName>
    <definedName name="_11__123Graph_BCHART_2" hidden="1">'[17]Employment Data Sectors (wages)'!$B$8173:$B$8184</definedName>
    <definedName name="_110__123Graph_CCHART_2" hidden="1">'[15]Employment Data Sectors (wages)'!$C$8173:$C$8184</definedName>
    <definedName name="_115__123Graph_CCHART_3" hidden="1">'[15]Employment Data Sectors (wages)'!$C$11:$C$8185</definedName>
    <definedName name="_12__123Graph_ACHART_3" localSheetId="13" hidden="1">'[14]Employment Data Sectors (wages)'!$A$11:$A$8185</definedName>
    <definedName name="_12__123Graph_ACHART_3" localSheetId="15" hidden="1">'[14]Employment Data Sectors (wages)'!$A$11:$A$8185</definedName>
    <definedName name="_12__123Graph_ACHART_3" localSheetId="16" hidden="1">'[14]Employment Data Sectors (wages)'!$A$11:$A$8185</definedName>
    <definedName name="_12__123Graph_ACHART_3" localSheetId="46" hidden="1">'[14]Employment Data Sectors (wages)'!$A$11:$A$8185</definedName>
    <definedName name="_12__123Graph_ACHART_3" localSheetId="54" hidden="1">'[14]Employment Data Sectors (wages)'!$A$11:$A$8185</definedName>
    <definedName name="_12__123Graph_ACHART_3" localSheetId="48" hidden="1">'[14]Employment Data Sectors (wages)'!$A$11:$A$8185</definedName>
    <definedName name="_12__123Graph_ACHART_3" localSheetId="60" hidden="1">'[15]Employment Data Sectors (wages)'!$A$11:$A$8185</definedName>
    <definedName name="_12__123Graph_ACHART_3" hidden="1">'[14]Employment Data Sectors (wages)'!$A$11:$A$8185</definedName>
    <definedName name="_12__123Graph_BCHART_2" hidden="1">'[16]Employment Data Sectors (wages)'!$B$8173:$B$8184</definedName>
    <definedName name="_12__123Graph_BCHART_3" hidden="1">'[17]Employment Data Sectors (wages)'!$B$11:$B$8185</definedName>
    <definedName name="_120__123Graph_CCHART_4" hidden="1">'[15]Employment Data Sectors (wages)'!$C$12:$C$23</definedName>
    <definedName name="_123Graph_AB" localSheetId="15" hidden="1">#REF!</definedName>
    <definedName name="_123Graph_AB" localSheetId="16" hidden="1">#REF!</definedName>
    <definedName name="_123Graph_AB" localSheetId="22" hidden="1">#REF!</definedName>
    <definedName name="_123Graph_AB" localSheetId="26" hidden="1">#REF!</definedName>
    <definedName name="_123Graph_AB" localSheetId="28" hidden="1">#REF!</definedName>
    <definedName name="_123Graph_AB" localSheetId="29" hidden="1">#REF!</definedName>
    <definedName name="_123Graph_AB" localSheetId="30" hidden="1">#REF!</definedName>
    <definedName name="_123Graph_AB" localSheetId="38" hidden="1">#REF!</definedName>
    <definedName name="_123Graph_AB" localSheetId="41" hidden="1">#REF!</definedName>
    <definedName name="_123Graph_AB" localSheetId="42" hidden="1">#REF!</definedName>
    <definedName name="_123Graph_AB" localSheetId="45" hidden="1">#REF!</definedName>
    <definedName name="_123Graph_AB" localSheetId="46" hidden="1">#REF!</definedName>
    <definedName name="_123Graph_AB" localSheetId="54" hidden="1">#REF!</definedName>
    <definedName name="_123Graph_AB" localSheetId="8" hidden="1">#REF!</definedName>
    <definedName name="_123Graph_AB" localSheetId="9" hidden="1">#REF!</definedName>
    <definedName name="_123Graph_AB" localSheetId="48" hidden="1">#REF!</definedName>
    <definedName name="_123Graph_AB" localSheetId="25" hidden="1">#REF!</definedName>
    <definedName name="_123Graph_AB" localSheetId="35" hidden="1">#REF!</definedName>
    <definedName name="_123Graph_AB" localSheetId="51" hidden="1">#REF!</definedName>
    <definedName name="_123Graph_AB" localSheetId="55" hidden="1">#REF!</definedName>
    <definedName name="_123Graph_AB" localSheetId="5" hidden="1">#REF!</definedName>
    <definedName name="_123Graph_AB" localSheetId="60" hidden="1">#REF!</definedName>
    <definedName name="_123Graph_AB" hidden="1">#REF!</definedName>
    <definedName name="_123Graph_B" localSheetId="15" hidden="1">#REF!</definedName>
    <definedName name="_123Graph_B" localSheetId="16" hidden="1">#REF!</definedName>
    <definedName name="_123Graph_B" localSheetId="22" hidden="1">#REF!</definedName>
    <definedName name="_123Graph_B" localSheetId="26" hidden="1">#REF!</definedName>
    <definedName name="_123Graph_B" localSheetId="28" hidden="1">#REF!</definedName>
    <definedName name="_123Graph_B" localSheetId="29" hidden="1">#REF!</definedName>
    <definedName name="_123Graph_B" localSheetId="30" hidden="1">#REF!</definedName>
    <definedName name="_123Graph_B" localSheetId="38" hidden="1">#REF!</definedName>
    <definedName name="_123Graph_B" localSheetId="41" hidden="1">#REF!</definedName>
    <definedName name="_123Graph_B" localSheetId="42" hidden="1">#REF!</definedName>
    <definedName name="_123Graph_B" localSheetId="45" hidden="1">#REF!</definedName>
    <definedName name="_123Graph_B" localSheetId="46" hidden="1">#REF!</definedName>
    <definedName name="_123Graph_B" localSheetId="8" hidden="1">#REF!</definedName>
    <definedName name="_123Graph_B" localSheetId="9" hidden="1">#REF!</definedName>
    <definedName name="_123Graph_B" localSheetId="48" hidden="1">#REF!</definedName>
    <definedName name="_123Graph_B" localSheetId="25" hidden="1">#REF!</definedName>
    <definedName name="_123Graph_B" localSheetId="35" hidden="1">#REF!</definedName>
    <definedName name="_123Graph_B" localSheetId="51" hidden="1">#REF!</definedName>
    <definedName name="_123Graph_B" localSheetId="55" hidden="1">#REF!</definedName>
    <definedName name="_123Graph_B" localSheetId="5" hidden="1">#REF!</definedName>
    <definedName name="_123Graph_B" localSheetId="60" hidden="1">#REF!</definedName>
    <definedName name="_123Graph_B" hidden="1">#REF!</definedName>
    <definedName name="_123Graph_DB" localSheetId="15" hidden="1">#REF!</definedName>
    <definedName name="_123Graph_DB" localSheetId="16" hidden="1">#REF!</definedName>
    <definedName name="_123Graph_DB" localSheetId="22" hidden="1">#REF!</definedName>
    <definedName name="_123Graph_DB" localSheetId="26" hidden="1">#REF!</definedName>
    <definedName name="_123Graph_DB" localSheetId="28" hidden="1">#REF!</definedName>
    <definedName name="_123Graph_DB" localSheetId="29" hidden="1">#REF!</definedName>
    <definedName name="_123Graph_DB" localSheetId="30" hidden="1">#REF!</definedName>
    <definedName name="_123Graph_DB" localSheetId="38" hidden="1">#REF!</definedName>
    <definedName name="_123Graph_DB" localSheetId="41" hidden="1">#REF!</definedName>
    <definedName name="_123Graph_DB" localSheetId="42" hidden="1">#REF!</definedName>
    <definedName name="_123Graph_DB" localSheetId="45" hidden="1">#REF!</definedName>
    <definedName name="_123Graph_DB" localSheetId="46" hidden="1">#REF!</definedName>
    <definedName name="_123Graph_DB" localSheetId="8" hidden="1">#REF!</definedName>
    <definedName name="_123Graph_DB" localSheetId="9" hidden="1">#REF!</definedName>
    <definedName name="_123Graph_DB" localSheetId="48" hidden="1">#REF!</definedName>
    <definedName name="_123Graph_DB" localSheetId="25" hidden="1">#REF!</definedName>
    <definedName name="_123Graph_DB" localSheetId="35" hidden="1">#REF!</definedName>
    <definedName name="_123Graph_DB" localSheetId="51" hidden="1">#REF!</definedName>
    <definedName name="_123Graph_DB" localSheetId="55" hidden="1">#REF!</definedName>
    <definedName name="_123Graph_DB" localSheetId="5" hidden="1">#REF!</definedName>
    <definedName name="_123Graph_DB" localSheetId="60" hidden="1">#REF!</definedName>
    <definedName name="_123Graph_DB" hidden="1">#REF!</definedName>
    <definedName name="_123Graph_EB" localSheetId="15" hidden="1">#REF!</definedName>
    <definedName name="_123Graph_EB" localSheetId="16" hidden="1">#REF!</definedName>
    <definedName name="_123Graph_EB" localSheetId="22" hidden="1">#REF!</definedName>
    <definedName name="_123Graph_EB" localSheetId="26" hidden="1">#REF!</definedName>
    <definedName name="_123Graph_EB" localSheetId="28" hidden="1">#REF!</definedName>
    <definedName name="_123Graph_EB" localSheetId="29" hidden="1">#REF!</definedName>
    <definedName name="_123Graph_EB" localSheetId="30" hidden="1">#REF!</definedName>
    <definedName name="_123Graph_EB" localSheetId="38" hidden="1">#REF!</definedName>
    <definedName name="_123Graph_EB" localSheetId="41" hidden="1">#REF!</definedName>
    <definedName name="_123Graph_EB" localSheetId="42" hidden="1">#REF!</definedName>
    <definedName name="_123Graph_EB" localSheetId="45" hidden="1">#REF!</definedName>
    <definedName name="_123Graph_EB" localSheetId="46" hidden="1">#REF!</definedName>
    <definedName name="_123Graph_EB" localSheetId="8" hidden="1">#REF!</definedName>
    <definedName name="_123Graph_EB" localSheetId="9" hidden="1">#REF!</definedName>
    <definedName name="_123Graph_EB" localSheetId="48" hidden="1">#REF!</definedName>
    <definedName name="_123Graph_EB" localSheetId="25" hidden="1">#REF!</definedName>
    <definedName name="_123Graph_EB" localSheetId="35" hidden="1">#REF!</definedName>
    <definedName name="_123Graph_EB" localSheetId="51" hidden="1">#REF!</definedName>
    <definedName name="_123Graph_EB" localSheetId="55" hidden="1">#REF!</definedName>
    <definedName name="_123Graph_EB" localSheetId="5" hidden="1">#REF!</definedName>
    <definedName name="_123Graph_EB" localSheetId="60" hidden="1">#REF!</definedName>
    <definedName name="_123Graph_EB" hidden="1">#REF!</definedName>
    <definedName name="_123Graph_FB" localSheetId="15" hidden="1">#REF!</definedName>
    <definedName name="_123Graph_FB" localSheetId="16" hidden="1">#REF!</definedName>
    <definedName name="_123Graph_FB" localSheetId="22" hidden="1">#REF!</definedName>
    <definedName name="_123Graph_FB" localSheetId="26" hidden="1">#REF!</definedName>
    <definedName name="_123Graph_FB" localSheetId="28" hidden="1">#REF!</definedName>
    <definedName name="_123Graph_FB" localSheetId="29" hidden="1">#REF!</definedName>
    <definedName name="_123Graph_FB" localSheetId="30" hidden="1">#REF!</definedName>
    <definedName name="_123Graph_FB" localSheetId="38" hidden="1">#REF!</definedName>
    <definedName name="_123Graph_FB" localSheetId="41" hidden="1">#REF!</definedName>
    <definedName name="_123Graph_FB" localSheetId="42" hidden="1">#REF!</definedName>
    <definedName name="_123Graph_FB" localSheetId="45" hidden="1">#REF!</definedName>
    <definedName name="_123Graph_FB" localSheetId="46" hidden="1">#REF!</definedName>
    <definedName name="_123Graph_FB" localSheetId="8" hidden="1">#REF!</definedName>
    <definedName name="_123Graph_FB" localSheetId="9" hidden="1">#REF!</definedName>
    <definedName name="_123Graph_FB" localSheetId="48" hidden="1">#REF!</definedName>
    <definedName name="_123Graph_FB" localSheetId="25" hidden="1">#REF!</definedName>
    <definedName name="_123Graph_FB" localSheetId="35" hidden="1">#REF!</definedName>
    <definedName name="_123Graph_FB" localSheetId="51" hidden="1">#REF!</definedName>
    <definedName name="_123Graph_FB" localSheetId="55" hidden="1">#REF!</definedName>
    <definedName name="_123Graph_FB" localSheetId="5" hidden="1">#REF!</definedName>
    <definedName name="_123Graph_FB" localSheetId="60" hidden="1">#REF!</definedName>
    <definedName name="_123Graph_FB" hidden="1">#REF!</definedName>
    <definedName name="_125__123Graph_CCHART_5" hidden="1">'[15]Employment Data Sectors (wages)'!$C$24:$C$35</definedName>
    <definedName name="_13__123Graph_BCHART_3" hidden="1">'[16]Employment Data Sectors (wages)'!$B$11:$B$8185</definedName>
    <definedName name="_13__123Graph_BCHART_4" hidden="1">'[17]Employment Data Sectors (wages)'!$B$12:$B$23</definedName>
    <definedName name="_130__123Graph_CCHART_6" hidden="1">'[15]Employment Data Sectors (wages)'!$U$49:$U$8103</definedName>
    <definedName name="_132Graph_CB" localSheetId="15" hidden="1">#REF!</definedName>
    <definedName name="_132Graph_CB" localSheetId="16" hidden="1">#REF!</definedName>
    <definedName name="_132Graph_CB" localSheetId="22" hidden="1">#REF!</definedName>
    <definedName name="_132Graph_CB" localSheetId="26" hidden="1">#REF!</definedName>
    <definedName name="_132Graph_CB" localSheetId="28" hidden="1">#REF!</definedName>
    <definedName name="_132Graph_CB" localSheetId="29" hidden="1">#REF!</definedName>
    <definedName name="_132Graph_CB" localSheetId="30" hidden="1">#REF!</definedName>
    <definedName name="_132Graph_CB" localSheetId="38" hidden="1">#REF!</definedName>
    <definedName name="_132Graph_CB" localSheetId="41" hidden="1">#REF!</definedName>
    <definedName name="_132Graph_CB" localSheetId="42" hidden="1">#REF!</definedName>
    <definedName name="_132Graph_CB" localSheetId="45" hidden="1">#REF!</definedName>
    <definedName name="_132Graph_CB" localSheetId="46" hidden="1">#REF!</definedName>
    <definedName name="_132Graph_CB" localSheetId="54" hidden="1">#REF!</definedName>
    <definedName name="_132Graph_CB" localSheetId="8" hidden="1">#REF!</definedName>
    <definedName name="_132Graph_CB" localSheetId="9" hidden="1">#REF!</definedName>
    <definedName name="_132Graph_CB" localSheetId="48" hidden="1">#REF!</definedName>
    <definedName name="_132Graph_CB" localSheetId="25" hidden="1">#REF!</definedName>
    <definedName name="_132Graph_CB" localSheetId="35" hidden="1">#REF!</definedName>
    <definedName name="_132Graph_CB" localSheetId="51" hidden="1">#REF!</definedName>
    <definedName name="_132Graph_CB" localSheetId="55" hidden="1">#REF!</definedName>
    <definedName name="_132Graph_CB" localSheetId="5" hidden="1">#REF!</definedName>
    <definedName name="_132Graph_CB" localSheetId="60" hidden="1">#REF!</definedName>
    <definedName name="_132Graph_CB" hidden="1">#REF!</definedName>
    <definedName name="_135__123Graph_CCHART_7" hidden="1">'[15]Employment Data Sectors (wages)'!$Y$14:$Y$25</definedName>
    <definedName name="_14__123Graph_ACHART_4" localSheetId="13" hidden="1">'[14]Employment Data Sectors (wages)'!$A$12:$A$23</definedName>
    <definedName name="_14__123Graph_ACHART_4" localSheetId="15" hidden="1">'[14]Employment Data Sectors (wages)'!$A$12:$A$23</definedName>
    <definedName name="_14__123Graph_ACHART_4" localSheetId="16" hidden="1">'[14]Employment Data Sectors (wages)'!$A$12:$A$23</definedName>
    <definedName name="_14__123Graph_ACHART_4" localSheetId="46" hidden="1">'[14]Employment Data Sectors (wages)'!$A$12:$A$23</definedName>
    <definedName name="_14__123Graph_ACHART_4" localSheetId="54" hidden="1">'[14]Employment Data Sectors (wages)'!$A$12:$A$23</definedName>
    <definedName name="_14__123Graph_ACHART_4" localSheetId="48" hidden="1">'[14]Employment Data Sectors (wages)'!$A$12:$A$23</definedName>
    <definedName name="_14__123Graph_ACHART_4" localSheetId="60" hidden="1">'[15]Employment Data Sectors (wages)'!$A$12:$A$23</definedName>
    <definedName name="_14__123Graph_ACHART_4" hidden="1">'[14]Employment Data Sectors (wages)'!$A$12:$A$23</definedName>
    <definedName name="_14__123Graph_BCHART_4" hidden="1">'[16]Employment Data Sectors (wages)'!$B$12:$B$23</definedName>
    <definedName name="_14__123Graph_BCHART_5" hidden="1">'[17]Employment Data Sectors (wages)'!$B$24:$B$35</definedName>
    <definedName name="_140__123Graph_CCHART_8" hidden="1">'[15]Employment Data Sectors (wages)'!$W$14:$W$25</definedName>
    <definedName name="_145__123Graph_DCHART_7" hidden="1">'[15]Employment Data Sectors (wages)'!$Y$26:$Y$37</definedName>
    <definedName name="_15__123Graph_BCHART_5" hidden="1">'[16]Employment Data Sectors (wages)'!$B$24:$B$35</definedName>
    <definedName name="_15__123Graph_BCHART_6" hidden="1">'[17]Employment Data Sectors (wages)'!$AS$49:$AS$8103</definedName>
    <definedName name="_150__123Graph_DCHART_8" hidden="1">'[15]Employment Data Sectors (wages)'!$W$26:$W$37</definedName>
    <definedName name="_155__123Graph_ECHART_7" hidden="1">'[15]Employment Data Sectors (wages)'!$Y$38:$Y$49</definedName>
    <definedName name="_16__123Graph_ACHART_5" localSheetId="13" hidden="1">'[14]Employment Data Sectors (wages)'!$A$24:$A$35</definedName>
    <definedName name="_16__123Graph_ACHART_5" localSheetId="15" hidden="1">'[14]Employment Data Sectors (wages)'!$A$24:$A$35</definedName>
    <definedName name="_16__123Graph_ACHART_5" localSheetId="16" hidden="1">'[14]Employment Data Sectors (wages)'!$A$24:$A$35</definedName>
    <definedName name="_16__123Graph_ACHART_5" localSheetId="46" hidden="1">'[14]Employment Data Sectors (wages)'!$A$24:$A$35</definedName>
    <definedName name="_16__123Graph_ACHART_5" localSheetId="54" hidden="1">'[14]Employment Data Sectors (wages)'!$A$24:$A$35</definedName>
    <definedName name="_16__123Graph_ACHART_5" localSheetId="48" hidden="1">'[14]Employment Data Sectors (wages)'!$A$24:$A$35</definedName>
    <definedName name="_16__123Graph_ACHART_5" localSheetId="60" hidden="1">'[15]Employment Data Sectors (wages)'!$A$24:$A$35</definedName>
    <definedName name="_16__123Graph_ACHART_5" hidden="1">'[14]Employment Data Sectors (wages)'!$A$24:$A$35</definedName>
    <definedName name="_16__123Graph_BCHART_6" hidden="1">'[16]Employment Data Sectors (wages)'!$AS$49:$AS$8103</definedName>
    <definedName name="_16__123Graph_BCHART_7" hidden="1">'[17]Employment Data Sectors (wages)'!$Y$13:$Y$8187</definedName>
    <definedName name="_160__123Graph_ECHART_8" hidden="1">'[15]Employment Data Sectors (wages)'!$H$86:$H$99</definedName>
    <definedName name="_165__123Graph_FCHART_8" hidden="1">'[15]Employment Data Sectors (wages)'!$H$6:$H$17</definedName>
    <definedName name="_17__123Graph_BCHART_7" hidden="1">'[16]Employment Data Sectors (wages)'!$Y$13:$Y$8187</definedName>
    <definedName name="_17__123Graph_BCHART_8" hidden="1">'[17]Employment Data Sectors (wages)'!$W$13:$W$8187</definedName>
    <definedName name="_18__123Graph_ACHART_6" localSheetId="13" hidden="1">'[14]Employment Data Sectors (wages)'!$Y$49:$Y$8103</definedName>
    <definedName name="_18__123Graph_ACHART_6" localSheetId="15" hidden="1">'[14]Employment Data Sectors (wages)'!$Y$49:$Y$8103</definedName>
    <definedName name="_18__123Graph_ACHART_6" localSheetId="16" hidden="1">'[14]Employment Data Sectors (wages)'!$Y$49:$Y$8103</definedName>
    <definedName name="_18__123Graph_ACHART_6" localSheetId="46" hidden="1">'[14]Employment Data Sectors (wages)'!$Y$49:$Y$8103</definedName>
    <definedName name="_18__123Graph_ACHART_6" localSheetId="54" hidden="1">'[14]Employment Data Sectors (wages)'!$Y$49:$Y$8103</definedName>
    <definedName name="_18__123Graph_ACHART_6" localSheetId="48" hidden="1">'[14]Employment Data Sectors (wages)'!$Y$49:$Y$8103</definedName>
    <definedName name="_18__123Graph_ACHART_6" localSheetId="60" hidden="1">'[15]Employment Data Sectors (wages)'!$Y$49:$Y$8103</definedName>
    <definedName name="_18__123Graph_ACHART_6" hidden="1">'[14]Employment Data Sectors (wages)'!$Y$49:$Y$8103</definedName>
    <definedName name="_18__123Graph_BCHART_8" hidden="1">'[16]Employment Data Sectors (wages)'!$W$13:$W$8187</definedName>
    <definedName name="_18__123Graph_CCHART_1" hidden="1">'[17]Employment Data Sectors (wages)'!$C$8173:$C$8184</definedName>
    <definedName name="_19__123Graph_CCHART_1" hidden="1">'[16]Employment Data Sectors (wages)'!$C$8173:$C$8184</definedName>
    <definedName name="_19__123Graph_CCHART_2" hidden="1">'[17]Employment Data Sectors (wages)'!$C$8173:$C$8184</definedName>
    <definedName name="_1992BOPB" localSheetId="15">#REF!</definedName>
    <definedName name="_1992BOPB" localSheetId="16">#REF!</definedName>
    <definedName name="_1992BOPB" localSheetId="22">#REF!</definedName>
    <definedName name="_1992BOPB" localSheetId="26">#REF!</definedName>
    <definedName name="_1992BOPB" localSheetId="28">#REF!</definedName>
    <definedName name="_1992BOPB" localSheetId="29">#REF!</definedName>
    <definedName name="_1992BOPB" localSheetId="30">#REF!</definedName>
    <definedName name="_1992BOPB" localSheetId="38">#REF!</definedName>
    <definedName name="_1992BOPB" localSheetId="41">#REF!</definedName>
    <definedName name="_1992BOPB" localSheetId="42">#REF!</definedName>
    <definedName name="_1992BOPB" localSheetId="45">#REF!</definedName>
    <definedName name="_1992BOPB" localSheetId="49">#REF!</definedName>
    <definedName name="_1992BOPB" localSheetId="54">#REF!</definedName>
    <definedName name="_1992BOPB" localSheetId="8">#REF!</definedName>
    <definedName name="_1992BOPB" localSheetId="9">#REF!</definedName>
    <definedName name="_1992BOPB" localSheetId="25">#REF!</definedName>
    <definedName name="_1992BOPB" localSheetId="35">#REF!</definedName>
    <definedName name="_1992BOPB" localSheetId="51">#REF!</definedName>
    <definedName name="_1992BOPB" localSheetId="55">#REF!</definedName>
    <definedName name="_1992BOPB" localSheetId="5">#REF!</definedName>
    <definedName name="_1992BOPB" localSheetId="60">#REF!</definedName>
    <definedName name="_1992BOPB">#REF!</definedName>
    <definedName name="_1Macros_Import_.qbop" localSheetId="15">[18]!'[Macros Import].qbop'</definedName>
    <definedName name="_1Macros_Import_.qbop" localSheetId="16">[18]!'[Macros Import].qbop'</definedName>
    <definedName name="_1Macros_Import_.qbop" localSheetId="22">[18]!'[Macros Import].qbop'</definedName>
    <definedName name="_1Macros_Import_.qbop" localSheetId="28">[18]!'[Macros Import].qbop'</definedName>
    <definedName name="_1Macros_Import_.qbop" localSheetId="29">[18]!'[Macros Import].qbop'</definedName>
    <definedName name="_1Macros_Import_.qbop" localSheetId="30">[18]!'[Macros Import].qbop'</definedName>
    <definedName name="_1Macros_Import_.qbop" localSheetId="38">[18]!'[Macros Import].qbop'</definedName>
    <definedName name="_1Macros_Import_.qbop" localSheetId="41">[18]!'[Macros Import].qbop'</definedName>
    <definedName name="_1Macros_Import_.qbop" localSheetId="42">[18]!'[Macros Import].qbop'</definedName>
    <definedName name="_1Macros_Import_.qbop" localSheetId="25">[18]!'[Macros Import].qbop'</definedName>
    <definedName name="_1Macros_Import_.qbop" localSheetId="35">[18]!'[Macros Import].qbop'</definedName>
    <definedName name="_1Macros_Import_.qbop" localSheetId="51">[18]!'[Macros Import].qbop'</definedName>
    <definedName name="_1Macros_Import_.qbop" localSheetId="55">[18]!'[Macros Import].qbop'</definedName>
    <definedName name="_1Macros_Import_.qbop" localSheetId="5">[18]!'[Macros Import].qbop'</definedName>
    <definedName name="_1Macros_Import_.qbop" localSheetId="60">[18]!'[Macros Import].qbop'</definedName>
    <definedName name="_1Macros_Import_.qbop">[18]!'[Macros Import].qbop'</definedName>
    <definedName name="_2__123Graph_ADEV_EMPL" localSheetId="22" hidden="1">'[5]Time series'!#REF!</definedName>
    <definedName name="_2__123Graph_ADEV_EMPL" localSheetId="28" hidden="1">'[5]Time series'!#REF!</definedName>
    <definedName name="_2__123Graph_ADEV_EMPL" localSheetId="29" hidden="1">'[5]Time series'!#REF!</definedName>
    <definedName name="_2__123Graph_ADEV_EMPL" localSheetId="30" hidden="1">'[5]Time series'!#REF!</definedName>
    <definedName name="_2__123Graph_ADEV_EMPL" localSheetId="38" hidden="1">'[5]Time series'!#REF!</definedName>
    <definedName name="_2__123Graph_ADEV_EMPL" localSheetId="41" hidden="1">'[5]Time series'!#REF!</definedName>
    <definedName name="_2__123Graph_ADEV_EMPL" localSheetId="42" hidden="1">'[5]Time series'!#REF!</definedName>
    <definedName name="_2__123Graph_ADEV_EMPL" localSheetId="46" hidden="1">'[5]Time series'!#REF!</definedName>
    <definedName name="_2__123Graph_ADEV_EMPL" localSheetId="48" hidden="1">'[5]Time series'!#REF!</definedName>
    <definedName name="_2__123Graph_ADEV_EMPL" localSheetId="25" hidden="1">'[5]Time series'!#REF!</definedName>
    <definedName name="_2__123Graph_ADEV_EMPL" localSheetId="35" hidden="1">'[5]Time series'!#REF!</definedName>
    <definedName name="_2__123Graph_ADEV_EMPL" localSheetId="51" hidden="1">'[5]Time series'!#REF!</definedName>
    <definedName name="_2__123Graph_ADEV_EMPL" localSheetId="55" hidden="1">'[5]Time series'!#REF!</definedName>
    <definedName name="_2__123Graph_ADEV_EMPL" localSheetId="5" hidden="1">'[5]Time series'!#REF!</definedName>
    <definedName name="_2__123Graph_ADEV_EMPL" hidden="1">'[5]Time series'!#REF!</definedName>
    <definedName name="_2__123Graph_ACHART_1" hidden="1">'[17]Employment Data Sectors (wages)'!$A$8173:$A$8184</definedName>
    <definedName name="_20__123Graph_ACHART_7" localSheetId="13" hidden="1">'[14]Employment Data Sectors (wages)'!$Y$8175:$Y$8186</definedName>
    <definedName name="_20__123Graph_ACHART_7" localSheetId="15" hidden="1">'[14]Employment Data Sectors (wages)'!$Y$8175:$Y$8186</definedName>
    <definedName name="_20__123Graph_ACHART_7" localSheetId="16" hidden="1">'[14]Employment Data Sectors (wages)'!$Y$8175:$Y$8186</definedName>
    <definedName name="_20__123Graph_ACHART_7" localSheetId="46" hidden="1">'[14]Employment Data Sectors (wages)'!$Y$8175:$Y$8186</definedName>
    <definedName name="_20__123Graph_ACHART_7" localSheetId="54" hidden="1">'[14]Employment Data Sectors (wages)'!$Y$8175:$Y$8186</definedName>
    <definedName name="_20__123Graph_ACHART_7" localSheetId="48" hidden="1">'[14]Employment Data Sectors (wages)'!$Y$8175:$Y$8186</definedName>
    <definedName name="_20__123Graph_ACHART_7" localSheetId="60" hidden="1">'[15]Employment Data Sectors (wages)'!$Y$8175:$Y$8186</definedName>
    <definedName name="_20__123Graph_ACHART_7" hidden="1">'[14]Employment Data Sectors (wages)'!$Y$8175:$Y$8186</definedName>
    <definedName name="_20__123Graph_CCHART_2" hidden="1">'[16]Employment Data Sectors (wages)'!$C$8173:$C$8184</definedName>
    <definedName name="_20__123Graph_CCHART_3" hidden="1">'[17]Employment Data Sectors (wages)'!$C$11:$C$8185</definedName>
    <definedName name="_20Macros_Import_.qbop" localSheetId="15">[18]!'[Macros Import].qbop'</definedName>
    <definedName name="_20Macros_Import_.qbop" localSheetId="16">[18]!'[Macros Import].qbop'</definedName>
    <definedName name="_20Macros_Import_.qbop" localSheetId="22">[18]!'[Macros Import].qbop'</definedName>
    <definedName name="_20Macros_Import_.qbop" localSheetId="28">[18]!'[Macros Import].qbop'</definedName>
    <definedName name="_20Macros_Import_.qbop" localSheetId="29">[18]!'[Macros Import].qbop'</definedName>
    <definedName name="_20Macros_Import_.qbop" localSheetId="30">[18]!'[Macros Import].qbop'</definedName>
    <definedName name="_20Macros_Import_.qbop" localSheetId="38">[18]!'[Macros Import].qbop'</definedName>
    <definedName name="_20Macros_Import_.qbop" localSheetId="41">[18]!'[Macros Import].qbop'</definedName>
    <definedName name="_20Macros_Import_.qbop" localSheetId="42">[18]!'[Macros Import].qbop'</definedName>
    <definedName name="_20Macros_Import_.qbop" localSheetId="25">[18]!'[Macros Import].qbop'</definedName>
    <definedName name="_20Macros_Import_.qbop" localSheetId="35">[18]!'[Macros Import].qbop'</definedName>
    <definedName name="_20Macros_Import_.qbop" localSheetId="51">[18]!'[Macros Import].qbop'</definedName>
    <definedName name="_20Macros_Import_.qbop" localSheetId="55">[18]!'[Macros Import].qbop'</definedName>
    <definedName name="_20Macros_Import_.qbop" localSheetId="5">[18]!'[Macros Import].qbop'</definedName>
    <definedName name="_20Macros_Import_.qbop">[18]!'[Macros Import].qbop'</definedName>
    <definedName name="_21__123Graph_CCHART_3" hidden="1">'[16]Employment Data Sectors (wages)'!$C$11:$C$8185</definedName>
    <definedName name="_21__123Graph_CCHART_4" hidden="1">'[17]Employment Data Sectors (wages)'!$C$12:$C$23</definedName>
    <definedName name="_22__123Graph_ACHART_8" localSheetId="13" hidden="1">'[14]Employment Data Sectors (wages)'!$W$8175:$W$8186</definedName>
    <definedName name="_22__123Graph_ACHART_8" localSheetId="15" hidden="1">'[14]Employment Data Sectors (wages)'!$W$8175:$W$8186</definedName>
    <definedName name="_22__123Graph_ACHART_8" localSheetId="16" hidden="1">'[14]Employment Data Sectors (wages)'!$W$8175:$W$8186</definedName>
    <definedName name="_22__123Graph_ACHART_8" localSheetId="46" hidden="1">'[14]Employment Data Sectors (wages)'!$W$8175:$W$8186</definedName>
    <definedName name="_22__123Graph_ACHART_8" localSheetId="54" hidden="1">'[14]Employment Data Sectors (wages)'!$W$8175:$W$8186</definedName>
    <definedName name="_22__123Graph_ACHART_8" localSheetId="48" hidden="1">'[14]Employment Data Sectors (wages)'!$W$8175:$W$8186</definedName>
    <definedName name="_22__123Graph_ACHART_8" localSheetId="60" hidden="1">'[15]Employment Data Sectors (wages)'!$W$8175:$W$8186</definedName>
    <definedName name="_22__123Graph_ACHART_8" hidden="1">'[14]Employment Data Sectors (wages)'!$W$8175:$W$8186</definedName>
    <definedName name="_22__123Graph_CCHART_4" hidden="1">'[16]Employment Data Sectors (wages)'!$C$12:$C$23</definedName>
    <definedName name="_22__123Graph_CCHART_5" hidden="1">'[17]Employment Data Sectors (wages)'!$C$24:$C$35</definedName>
    <definedName name="_23__123Graph_CCHART_5" hidden="1">'[16]Employment Data Sectors (wages)'!$C$24:$C$35</definedName>
    <definedName name="_23__123Graph_CCHART_6" hidden="1">'[17]Employment Data Sectors (wages)'!$U$49:$U$8103</definedName>
    <definedName name="_24__123Graph_BCHART_1" localSheetId="13" hidden="1">'[14]Employment Data Sectors (wages)'!$B$8173:$B$8184</definedName>
    <definedName name="_24__123Graph_BCHART_1" localSheetId="15" hidden="1">'[14]Employment Data Sectors (wages)'!$B$8173:$B$8184</definedName>
    <definedName name="_24__123Graph_BCHART_1" localSheetId="16" hidden="1">'[14]Employment Data Sectors (wages)'!$B$8173:$B$8184</definedName>
    <definedName name="_24__123Graph_BCHART_1" localSheetId="46" hidden="1">'[14]Employment Data Sectors (wages)'!$B$8173:$B$8184</definedName>
    <definedName name="_24__123Graph_BCHART_1" localSheetId="54" hidden="1">'[14]Employment Data Sectors (wages)'!$B$8173:$B$8184</definedName>
    <definedName name="_24__123Graph_BCHART_1" localSheetId="48" hidden="1">'[14]Employment Data Sectors (wages)'!$B$8173:$B$8184</definedName>
    <definedName name="_24__123Graph_BCHART_1" localSheetId="60" hidden="1">'[15]Employment Data Sectors (wages)'!$B$8173:$B$8184</definedName>
    <definedName name="_24__123Graph_BCHART_1" hidden="1">'[14]Employment Data Sectors (wages)'!$B$8173:$B$8184</definedName>
    <definedName name="_24__123Graph_CCHART_6" hidden="1">'[16]Employment Data Sectors (wages)'!$U$49:$U$8103</definedName>
    <definedName name="_24__123Graph_CCHART_7" hidden="1">'[17]Employment Data Sectors (wages)'!$Y$14:$Y$25</definedName>
    <definedName name="_25__123Graph_ACHART_1" hidden="1">'[15]Employment Data Sectors (wages)'!$A$8173:$A$8184</definedName>
    <definedName name="_25__123Graph_CCHART_7" hidden="1">'[16]Employment Data Sectors (wages)'!$Y$14:$Y$25</definedName>
    <definedName name="_25__123Graph_CCHART_8" hidden="1">'[17]Employment Data Sectors (wages)'!$W$14:$W$25</definedName>
    <definedName name="_26__123Graph_BCHART_2" localSheetId="13" hidden="1">'[14]Employment Data Sectors (wages)'!$B$8173:$B$8184</definedName>
    <definedName name="_26__123Graph_BCHART_2" localSheetId="15" hidden="1">'[14]Employment Data Sectors (wages)'!$B$8173:$B$8184</definedName>
    <definedName name="_26__123Graph_BCHART_2" localSheetId="16" hidden="1">'[14]Employment Data Sectors (wages)'!$B$8173:$B$8184</definedName>
    <definedName name="_26__123Graph_BCHART_2" localSheetId="46" hidden="1">'[14]Employment Data Sectors (wages)'!$B$8173:$B$8184</definedName>
    <definedName name="_26__123Graph_BCHART_2" localSheetId="54" hidden="1">'[14]Employment Data Sectors (wages)'!$B$8173:$B$8184</definedName>
    <definedName name="_26__123Graph_BCHART_2" localSheetId="48" hidden="1">'[14]Employment Data Sectors (wages)'!$B$8173:$B$8184</definedName>
    <definedName name="_26__123Graph_BCHART_2" localSheetId="60" hidden="1">'[15]Employment Data Sectors (wages)'!$B$8173:$B$8184</definedName>
    <definedName name="_26__123Graph_BCHART_2" hidden="1">'[14]Employment Data Sectors (wages)'!$B$8173:$B$8184</definedName>
    <definedName name="_26__123Graph_CCHART_8" hidden="1">'[16]Employment Data Sectors (wages)'!$W$14:$W$25</definedName>
    <definedName name="_26__123Graph_DCHART_7" hidden="1">'[17]Employment Data Sectors (wages)'!$Y$26:$Y$37</definedName>
    <definedName name="_27__123Graph_DCHART_7" hidden="1">'[16]Employment Data Sectors (wages)'!$Y$26:$Y$37</definedName>
    <definedName name="_27__123Graph_DCHART_8" hidden="1">'[17]Employment Data Sectors (wages)'!$W$26:$W$37</definedName>
    <definedName name="_28__123Graph_BCHART_3" localSheetId="13" hidden="1">'[14]Employment Data Sectors (wages)'!$B$11:$B$8185</definedName>
    <definedName name="_28__123Graph_BCHART_3" localSheetId="15" hidden="1">'[14]Employment Data Sectors (wages)'!$B$11:$B$8185</definedName>
    <definedName name="_28__123Graph_BCHART_3" localSheetId="16" hidden="1">'[14]Employment Data Sectors (wages)'!$B$11:$B$8185</definedName>
    <definedName name="_28__123Graph_BCHART_3" localSheetId="46" hidden="1">'[14]Employment Data Sectors (wages)'!$B$11:$B$8185</definedName>
    <definedName name="_28__123Graph_BCHART_3" localSheetId="54" hidden="1">'[14]Employment Data Sectors (wages)'!$B$11:$B$8185</definedName>
    <definedName name="_28__123Graph_BCHART_3" localSheetId="48" hidden="1">'[14]Employment Data Sectors (wages)'!$B$11:$B$8185</definedName>
    <definedName name="_28__123Graph_BCHART_3" localSheetId="60" hidden="1">'[15]Employment Data Sectors (wages)'!$B$11:$B$8185</definedName>
    <definedName name="_28__123Graph_BCHART_3" hidden="1">'[14]Employment Data Sectors (wages)'!$B$11:$B$8185</definedName>
    <definedName name="_28__123Graph_DCHART_8" hidden="1">'[16]Employment Data Sectors (wages)'!$W$26:$W$37</definedName>
    <definedName name="_28__123Graph_ECHART_7" hidden="1">'[17]Employment Data Sectors (wages)'!$Y$38:$Y$49</definedName>
    <definedName name="_29__123Graph_ECHART_7" hidden="1">'[16]Employment Data Sectors (wages)'!$Y$38:$Y$49</definedName>
    <definedName name="_29__123Graph_ECHART_8" hidden="1">'[17]Employment Data Sectors (wages)'!$H$86:$H$99</definedName>
    <definedName name="_2Macros_Import_.qbop" localSheetId="15">[18]!'[Macros Import].qbop'</definedName>
    <definedName name="_2Macros_Import_.qbop" localSheetId="16">[18]!'[Macros Import].qbop'</definedName>
    <definedName name="_2Macros_Import_.qbop" localSheetId="22">[18]!'[Macros Import].qbop'</definedName>
    <definedName name="_2Macros_Import_.qbop" localSheetId="28">[18]!'[Macros Import].qbop'</definedName>
    <definedName name="_2Macros_Import_.qbop" localSheetId="29">[18]!'[Macros Import].qbop'</definedName>
    <definedName name="_2Macros_Import_.qbop" localSheetId="30">[18]!'[Macros Import].qbop'</definedName>
    <definedName name="_2Macros_Import_.qbop" localSheetId="38">[18]!'[Macros Import].qbop'</definedName>
    <definedName name="_2Macros_Import_.qbop" localSheetId="41">[18]!'[Macros Import].qbop'</definedName>
    <definedName name="_2Macros_Import_.qbop" localSheetId="42">[18]!'[Macros Import].qbop'</definedName>
    <definedName name="_2Macros_Import_.qbop" localSheetId="25">[18]!'[Macros Import].qbop'</definedName>
    <definedName name="_2Macros_Import_.qbop" localSheetId="35">[18]!'[Macros Import].qbop'</definedName>
    <definedName name="_2Macros_Import_.qbop" localSheetId="51">[18]!'[Macros Import].qbop'</definedName>
    <definedName name="_2Macros_Import_.qbop" localSheetId="55">[18]!'[Macros Import].qbop'</definedName>
    <definedName name="_2Macros_Import_.qbop" localSheetId="5">[18]!'[Macros Import].qbop'</definedName>
    <definedName name="_2Macros_Import_.qbop" localSheetId="60">[18]!'[Macros Import].qbop'</definedName>
    <definedName name="_2Macros_Import_.qbop">[18]!'[Macros Import].qbop'</definedName>
    <definedName name="_3__123Graph_ACHART_1" hidden="1">'[16]Employment Data Sectors (wages)'!$A$8173:$A$8184</definedName>
    <definedName name="_3__123Graph_ACHART_2" hidden="1">'[17]Employment Data Sectors (wages)'!$A$8173:$A$8184</definedName>
    <definedName name="_3__123Graph_BDEV_EMPL" localSheetId="22" hidden="1">'[5]Time series'!#REF!</definedName>
    <definedName name="_3__123Graph_BDEV_EMPL" localSheetId="28" hidden="1">'[5]Time series'!#REF!</definedName>
    <definedName name="_3__123Graph_BDEV_EMPL" localSheetId="29" hidden="1">'[5]Time series'!#REF!</definedName>
    <definedName name="_3__123Graph_BDEV_EMPL" localSheetId="30" hidden="1">'[5]Time series'!#REF!</definedName>
    <definedName name="_3__123Graph_BDEV_EMPL" localSheetId="38" hidden="1">'[5]Time series'!#REF!</definedName>
    <definedName name="_3__123Graph_BDEV_EMPL" localSheetId="41" hidden="1">'[5]Time series'!#REF!</definedName>
    <definedName name="_3__123Graph_BDEV_EMPL" localSheetId="42" hidden="1">'[5]Time series'!#REF!</definedName>
    <definedName name="_3__123Graph_BDEV_EMPL" localSheetId="46" hidden="1">'[5]Time series'!#REF!</definedName>
    <definedName name="_3__123Graph_BDEV_EMPL" localSheetId="48" hidden="1">'[5]Time series'!#REF!</definedName>
    <definedName name="_3__123Graph_BDEV_EMPL" localSheetId="25" hidden="1">'[5]Time series'!#REF!</definedName>
    <definedName name="_3__123Graph_BDEV_EMPL" localSheetId="35" hidden="1">'[5]Time series'!#REF!</definedName>
    <definedName name="_3__123Graph_BDEV_EMPL" localSheetId="51" hidden="1">'[5]Time series'!#REF!</definedName>
    <definedName name="_3__123Graph_BDEV_EMPL" localSheetId="55" hidden="1">'[5]Time series'!#REF!</definedName>
    <definedName name="_3__123Graph_BDEV_EMPL" localSheetId="5" hidden="1">'[5]Time series'!#REF!</definedName>
    <definedName name="_3__123Graph_BDEV_EMPL" hidden="1">'[5]Time series'!#REF!</definedName>
    <definedName name="_30__123Graph_ACHART_2" hidden="1">'[15]Employment Data Sectors (wages)'!$A$8173:$A$8184</definedName>
    <definedName name="_30__123Graph_BCHART_4" localSheetId="13" hidden="1">'[14]Employment Data Sectors (wages)'!$B$12:$B$23</definedName>
    <definedName name="_30__123Graph_BCHART_4" localSheetId="15" hidden="1">'[14]Employment Data Sectors (wages)'!$B$12:$B$23</definedName>
    <definedName name="_30__123Graph_BCHART_4" localSheetId="16" hidden="1">'[14]Employment Data Sectors (wages)'!$B$12:$B$23</definedName>
    <definedName name="_30__123Graph_BCHART_4" localSheetId="46" hidden="1">'[14]Employment Data Sectors (wages)'!$B$12:$B$23</definedName>
    <definedName name="_30__123Graph_BCHART_4" localSheetId="54" hidden="1">'[14]Employment Data Sectors (wages)'!$B$12:$B$23</definedName>
    <definedName name="_30__123Graph_BCHART_4" localSheetId="48" hidden="1">'[14]Employment Data Sectors (wages)'!$B$12:$B$23</definedName>
    <definedName name="_30__123Graph_BCHART_4" localSheetId="60" hidden="1">'[15]Employment Data Sectors (wages)'!$B$12:$B$23</definedName>
    <definedName name="_30__123Graph_BCHART_4" hidden="1">'[14]Employment Data Sectors (wages)'!$B$12:$B$23</definedName>
    <definedName name="_30__123Graph_ECHART_8" hidden="1">'[16]Employment Data Sectors (wages)'!$H$86:$H$99</definedName>
    <definedName name="_30__123Graph_FCHART_8" hidden="1">'[17]Employment Data Sectors (wages)'!$H$6:$H$17</definedName>
    <definedName name="_31__123Graph_FCHART_8" hidden="1">'[16]Employment Data Sectors (wages)'!$H$6:$H$17</definedName>
    <definedName name="_32__123Graph_BCHART_5" localSheetId="13" hidden="1">'[14]Employment Data Sectors (wages)'!$B$24:$B$35</definedName>
    <definedName name="_32__123Graph_BCHART_5" localSheetId="15" hidden="1">'[14]Employment Data Sectors (wages)'!$B$24:$B$35</definedName>
    <definedName name="_32__123Graph_BCHART_5" localSheetId="16" hidden="1">'[14]Employment Data Sectors (wages)'!$B$24:$B$35</definedName>
    <definedName name="_32__123Graph_BCHART_5" localSheetId="46" hidden="1">'[14]Employment Data Sectors (wages)'!$B$24:$B$35</definedName>
    <definedName name="_32__123Graph_BCHART_5" localSheetId="54" hidden="1">'[14]Employment Data Sectors (wages)'!$B$24:$B$35</definedName>
    <definedName name="_32__123Graph_BCHART_5" localSheetId="48" hidden="1">'[14]Employment Data Sectors (wages)'!$B$24:$B$35</definedName>
    <definedName name="_32__123Graph_BCHART_5" localSheetId="60" hidden="1">'[15]Employment Data Sectors (wages)'!$B$24:$B$35</definedName>
    <definedName name="_32__123Graph_BCHART_5" hidden="1">'[14]Employment Data Sectors (wages)'!$B$24:$B$35</definedName>
    <definedName name="_34__123Graph_BCHART_6" localSheetId="13" hidden="1">'[14]Employment Data Sectors (wages)'!$AS$49:$AS$8103</definedName>
    <definedName name="_34__123Graph_BCHART_6" localSheetId="15" hidden="1">'[14]Employment Data Sectors (wages)'!$AS$49:$AS$8103</definedName>
    <definedName name="_34__123Graph_BCHART_6" localSheetId="16" hidden="1">'[14]Employment Data Sectors (wages)'!$AS$49:$AS$8103</definedName>
    <definedName name="_34__123Graph_BCHART_6" localSheetId="46" hidden="1">'[14]Employment Data Sectors (wages)'!$AS$49:$AS$8103</definedName>
    <definedName name="_34__123Graph_BCHART_6" localSheetId="54" hidden="1">'[14]Employment Data Sectors (wages)'!$AS$49:$AS$8103</definedName>
    <definedName name="_34__123Graph_BCHART_6" localSheetId="48" hidden="1">'[14]Employment Data Sectors (wages)'!$AS$49:$AS$8103</definedName>
    <definedName name="_34__123Graph_BCHART_6" localSheetId="60" hidden="1">'[15]Employment Data Sectors (wages)'!$AS$49:$AS$8103</definedName>
    <definedName name="_34__123Graph_BCHART_6" hidden="1">'[14]Employment Data Sectors (wages)'!$AS$49:$AS$8103</definedName>
    <definedName name="_35__123Graph_ACHART_3" hidden="1">'[15]Employment Data Sectors (wages)'!$A$11:$A$8185</definedName>
    <definedName name="_36__123Graph_BCHART_7" localSheetId="13" hidden="1">'[14]Employment Data Sectors (wages)'!$Y$13:$Y$8187</definedName>
    <definedName name="_36__123Graph_BCHART_7" localSheetId="15" hidden="1">'[14]Employment Data Sectors (wages)'!$Y$13:$Y$8187</definedName>
    <definedName name="_36__123Graph_BCHART_7" localSheetId="16" hidden="1">'[14]Employment Data Sectors (wages)'!$Y$13:$Y$8187</definedName>
    <definedName name="_36__123Graph_BCHART_7" localSheetId="46" hidden="1">'[14]Employment Data Sectors (wages)'!$Y$13:$Y$8187</definedName>
    <definedName name="_36__123Graph_BCHART_7" localSheetId="54" hidden="1">'[14]Employment Data Sectors (wages)'!$Y$13:$Y$8187</definedName>
    <definedName name="_36__123Graph_BCHART_7" localSheetId="48" hidden="1">'[14]Employment Data Sectors (wages)'!$Y$13:$Y$8187</definedName>
    <definedName name="_36__123Graph_BCHART_7" localSheetId="60" hidden="1">'[15]Employment Data Sectors (wages)'!$Y$13:$Y$8187</definedName>
    <definedName name="_36__123Graph_BCHART_7" hidden="1">'[14]Employment Data Sectors (wages)'!$Y$13:$Y$8187</definedName>
    <definedName name="_38__123Graph_BCHART_8" localSheetId="13" hidden="1">'[14]Employment Data Sectors (wages)'!$W$13:$W$8187</definedName>
    <definedName name="_38__123Graph_BCHART_8" localSheetId="15" hidden="1">'[14]Employment Data Sectors (wages)'!$W$13:$W$8187</definedName>
    <definedName name="_38__123Graph_BCHART_8" localSheetId="16" hidden="1">'[14]Employment Data Sectors (wages)'!$W$13:$W$8187</definedName>
    <definedName name="_38__123Graph_BCHART_8" localSheetId="46" hidden="1">'[14]Employment Data Sectors (wages)'!$W$13:$W$8187</definedName>
    <definedName name="_38__123Graph_BCHART_8" localSheetId="54" hidden="1">'[14]Employment Data Sectors (wages)'!$W$13:$W$8187</definedName>
    <definedName name="_38__123Graph_BCHART_8" localSheetId="48" hidden="1">'[14]Employment Data Sectors (wages)'!$W$13:$W$8187</definedName>
    <definedName name="_38__123Graph_BCHART_8" localSheetId="60" hidden="1">'[15]Employment Data Sectors (wages)'!$W$13:$W$8187</definedName>
    <definedName name="_38__123Graph_BCHART_8" hidden="1">'[14]Employment Data Sectors (wages)'!$W$13:$W$8187</definedName>
    <definedName name="_4__123Graph_ACHART_2" hidden="1">'[16]Employment Data Sectors (wages)'!$A$8173:$A$8184</definedName>
    <definedName name="_4__123Graph_ACHART_3" hidden="1">'[17]Employment Data Sectors (wages)'!$A$11:$A$8185</definedName>
    <definedName name="_4__123Graph_CDEV_EMPL" localSheetId="22" hidden="1">'[5]Time series'!#REF!</definedName>
    <definedName name="_4__123Graph_CDEV_EMPL" localSheetId="28" hidden="1">'[5]Time series'!#REF!</definedName>
    <definedName name="_4__123Graph_CDEV_EMPL" localSheetId="29" hidden="1">'[5]Time series'!#REF!</definedName>
    <definedName name="_4__123Graph_CDEV_EMPL" localSheetId="30" hidden="1">'[5]Time series'!#REF!</definedName>
    <definedName name="_4__123Graph_CDEV_EMPL" localSheetId="38" hidden="1">'[5]Time series'!#REF!</definedName>
    <definedName name="_4__123Graph_CDEV_EMPL" localSheetId="41" hidden="1">'[5]Time series'!#REF!</definedName>
    <definedName name="_4__123Graph_CDEV_EMPL" localSheetId="42" hidden="1">'[5]Time series'!#REF!</definedName>
    <definedName name="_4__123Graph_CDEV_EMPL" localSheetId="46" hidden="1">'[5]Time series'!#REF!</definedName>
    <definedName name="_4__123Graph_CDEV_EMPL" localSheetId="48" hidden="1">'[5]Time series'!#REF!</definedName>
    <definedName name="_4__123Graph_CDEV_EMPL" localSheetId="25" hidden="1">'[5]Time series'!#REF!</definedName>
    <definedName name="_4__123Graph_CDEV_EMPL" localSheetId="35" hidden="1">'[5]Time series'!#REF!</definedName>
    <definedName name="_4__123Graph_CDEV_EMPL" localSheetId="51" hidden="1">'[5]Time series'!#REF!</definedName>
    <definedName name="_4__123Graph_CDEV_EMPL" localSheetId="55" hidden="1">'[5]Time series'!#REF!</definedName>
    <definedName name="_4__123Graph_CDEV_EMPL" localSheetId="5" hidden="1">'[5]Time series'!#REF!</definedName>
    <definedName name="_4__123Graph_CDEV_EMPL" hidden="1">'[5]Time series'!#REF!</definedName>
    <definedName name="_40__123Graph_ACHART_4" hidden="1">'[15]Employment Data Sectors (wages)'!$A$12:$A$23</definedName>
    <definedName name="_40__123Graph_CCHART_1" localSheetId="13" hidden="1">'[14]Employment Data Sectors (wages)'!$C$8173:$C$8184</definedName>
    <definedName name="_40__123Graph_CCHART_1" localSheetId="15" hidden="1">'[14]Employment Data Sectors (wages)'!$C$8173:$C$8184</definedName>
    <definedName name="_40__123Graph_CCHART_1" localSheetId="16" hidden="1">'[14]Employment Data Sectors (wages)'!$C$8173:$C$8184</definedName>
    <definedName name="_40__123Graph_CCHART_1" localSheetId="46" hidden="1">'[14]Employment Data Sectors (wages)'!$C$8173:$C$8184</definedName>
    <definedName name="_40__123Graph_CCHART_1" localSheetId="54" hidden="1">'[14]Employment Data Sectors (wages)'!$C$8173:$C$8184</definedName>
    <definedName name="_40__123Graph_CCHART_1" localSheetId="48" hidden="1">'[14]Employment Data Sectors (wages)'!$C$8173:$C$8184</definedName>
    <definedName name="_40__123Graph_CCHART_1" localSheetId="60" hidden="1">'[15]Employment Data Sectors (wages)'!$C$8173:$C$8184</definedName>
    <definedName name="_40__123Graph_CCHART_1" hidden="1">'[14]Employment Data Sectors (wages)'!$C$8173:$C$8184</definedName>
    <definedName name="_42__123Graph_CCHART_2" localSheetId="13" hidden="1">'[14]Employment Data Sectors (wages)'!$C$8173:$C$8184</definedName>
    <definedName name="_42__123Graph_CCHART_2" localSheetId="15" hidden="1">'[14]Employment Data Sectors (wages)'!$C$8173:$C$8184</definedName>
    <definedName name="_42__123Graph_CCHART_2" localSheetId="16" hidden="1">'[14]Employment Data Sectors (wages)'!$C$8173:$C$8184</definedName>
    <definedName name="_42__123Graph_CCHART_2" localSheetId="46" hidden="1">'[14]Employment Data Sectors (wages)'!$C$8173:$C$8184</definedName>
    <definedName name="_42__123Graph_CCHART_2" localSheetId="54" hidden="1">'[14]Employment Data Sectors (wages)'!$C$8173:$C$8184</definedName>
    <definedName name="_42__123Graph_CCHART_2" localSheetId="48" hidden="1">'[14]Employment Data Sectors (wages)'!$C$8173:$C$8184</definedName>
    <definedName name="_42__123Graph_CCHART_2" localSheetId="60" hidden="1">'[15]Employment Data Sectors (wages)'!$C$8173:$C$8184</definedName>
    <definedName name="_42__123Graph_CCHART_2" hidden="1">'[14]Employment Data Sectors (wages)'!$C$8173:$C$8184</definedName>
    <definedName name="_44__123Graph_CCHART_3" localSheetId="13" hidden="1">'[14]Employment Data Sectors (wages)'!$C$11:$C$8185</definedName>
    <definedName name="_44__123Graph_CCHART_3" localSheetId="15" hidden="1">'[14]Employment Data Sectors (wages)'!$C$11:$C$8185</definedName>
    <definedName name="_44__123Graph_CCHART_3" localSheetId="16" hidden="1">'[14]Employment Data Sectors (wages)'!$C$11:$C$8185</definedName>
    <definedName name="_44__123Graph_CCHART_3" localSheetId="46" hidden="1">'[14]Employment Data Sectors (wages)'!$C$11:$C$8185</definedName>
    <definedName name="_44__123Graph_CCHART_3" localSheetId="54" hidden="1">'[14]Employment Data Sectors (wages)'!$C$11:$C$8185</definedName>
    <definedName name="_44__123Graph_CCHART_3" localSheetId="48" hidden="1">'[14]Employment Data Sectors (wages)'!$C$11:$C$8185</definedName>
    <definedName name="_44__123Graph_CCHART_3" localSheetId="60" hidden="1">'[15]Employment Data Sectors (wages)'!$C$11:$C$8185</definedName>
    <definedName name="_44__123Graph_CCHART_3" hidden="1">'[14]Employment Data Sectors (wages)'!$C$11:$C$8185</definedName>
    <definedName name="_45__123Graph_ACHART_5" hidden="1">'[15]Employment Data Sectors (wages)'!$A$24:$A$35</definedName>
    <definedName name="_46__123Graph_CCHART_4" localSheetId="13" hidden="1">'[14]Employment Data Sectors (wages)'!$C$12:$C$23</definedName>
    <definedName name="_46__123Graph_CCHART_4" localSheetId="15" hidden="1">'[14]Employment Data Sectors (wages)'!$C$12:$C$23</definedName>
    <definedName name="_46__123Graph_CCHART_4" localSheetId="16" hidden="1">'[14]Employment Data Sectors (wages)'!$C$12:$C$23</definedName>
    <definedName name="_46__123Graph_CCHART_4" localSheetId="46" hidden="1">'[14]Employment Data Sectors (wages)'!$C$12:$C$23</definedName>
    <definedName name="_46__123Graph_CCHART_4" localSheetId="54" hidden="1">'[14]Employment Data Sectors (wages)'!$C$12:$C$23</definedName>
    <definedName name="_46__123Graph_CCHART_4" localSheetId="48" hidden="1">'[14]Employment Data Sectors (wages)'!$C$12:$C$23</definedName>
    <definedName name="_46__123Graph_CCHART_4" localSheetId="60" hidden="1">'[15]Employment Data Sectors (wages)'!$C$12:$C$23</definedName>
    <definedName name="_46__123Graph_CCHART_4" hidden="1">'[14]Employment Data Sectors (wages)'!$C$12:$C$23</definedName>
    <definedName name="_48__123Graph_CCHART_5" localSheetId="13" hidden="1">'[14]Employment Data Sectors (wages)'!$C$24:$C$35</definedName>
    <definedName name="_48__123Graph_CCHART_5" localSheetId="15" hidden="1">'[14]Employment Data Sectors (wages)'!$C$24:$C$35</definedName>
    <definedName name="_48__123Graph_CCHART_5" localSheetId="16" hidden="1">'[14]Employment Data Sectors (wages)'!$C$24:$C$35</definedName>
    <definedName name="_48__123Graph_CCHART_5" localSheetId="46" hidden="1">'[14]Employment Data Sectors (wages)'!$C$24:$C$35</definedName>
    <definedName name="_48__123Graph_CCHART_5" localSheetId="54" hidden="1">'[14]Employment Data Sectors (wages)'!$C$24:$C$35</definedName>
    <definedName name="_48__123Graph_CCHART_5" localSheetId="48" hidden="1">'[14]Employment Data Sectors (wages)'!$C$24:$C$35</definedName>
    <definedName name="_48__123Graph_CCHART_5" localSheetId="60" hidden="1">'[15]Employment Data Sectors (wages)'!$C$24:$C$35</definedName>
    <definedName name="_48__123Graph_CCHART_5" hidden="1">'[14]Employment Data Sectors (wages)'!$C$24:$C$35</definedName>
    <definedName name="_5__123Graph_ACHART_3" hidden="1">'[16]Employment Data Sectors (wages)'!$A$11:$A$8185</definedName>
    <definedName name="_5__123Graph_ACHART_4" hidden="1">'[17]Employment Data Sectors (wages)'!$A$12:$A$23</definedName>
    <definedName name="_5__123Graph_CSWE_EMPL" localSheetId="22" hidden="1">'[5]Time series'!#REF!</definedName>
    <definedName name="_5__123Graph_CSWE_EMPL" localSheetId="28" hidden="1">'[5]Time series'!#REF!</definedName>
    <definedName name="_5__123Graph_CSWE_EMPL" localSheetId="29" hidden="1">'[5]Time series'!#REF!</definedName>
    <definedName name="_5__123Graph_CSWE_EMPL" localSheetId="30" hidden="1">'[5]Time series'!#REF!</definedName>
    <definedName name="_5__123Graph_CSWE_EMPL" localSheetId="38" hidden="1">'[5]Time series'!#REF!</definedName>
    <definedName name="_5__123Graph_CSWE_EMPL" localSheetId="41" hidden="1">'[5]Time series'!#REF!</definedName>
    <definedName name="_5__123Graph_CSWE_EMPL" localSheetId="42" hidden="1">'[5]Time series'!#REF!</definedName>
    <definedName name="_5__123Graph_CSWE_EMPL" localSheetId="46" hidden="1">'[5]Time series'!#REF!</definedName>
    <definedName name="_5__123Graph_CSWE_EMPL" localSheetId="48" hidden="1">'[5]Time series'!#REF!</definedName>
    <definedName name="_5__123Graph_CSWE_EMPL" localSheetId="25" hidden="1">'[5]Time series'!#REF!</definedName>
    <definedName name="_5__123Graph_CSWE_EMPL" localSheetId="35" hidden="1">'[5]Time series'!#REF!</definedName>
    <definedName name="_5__123Graph_CSWE_EMPL" localSheetId="51" hidden="1">'[5]Time series'!#REF!</definedName>
    <definedName name="_5__123Graph_CSWE_EMPL" localSheetId="55" hidden="1">'[5]Time series'!#REF!</definedName>
    <definedName name="_5__123Graph_CSWE_EMPL" localSheetId="5" hidden="1">'[5]Time series'!#REF!</definedName>
    <definedName name="_5__123Graph_CSWE_EMPL" hidden="1">'[5]Time series'!#REF!</definedName>
    <definedName name="_50__123Graph_ACHART_6" hidden="1">'[15]Employment Data Sectors (wages)'!$Y$49:$Y$8103</definedName>
    <definedName name="_50__123Graph_CCHART_6" localSheetId="13" hidden="1">'[14]Employment Data Sectors (wages)'!$U$49:$U$8103</definedName>
    <definedName name="_50__123Graph_CCHART_6" localSheetId="15" hidden="1">'[14]Employment Data Sectors (wages)'!$U$49:$U$8103</definedName>
    <definedName name="_50__123Graph_CCHART_6" localSheetId="16" hidden="1">'[14]Employment Data Sectors (wages)'!$U$49:$U$8103</definedName>
    <definedName name="_50__123Graph_CCHART_6" localSheetId="46" hidden="1">'[14]Employment Data Sectors (wages)'!$U$49:$U$8103</definedName>
    <definedName name="_50__123Graph_CCHART_6" localSheetId="54" hidden="1">'[14]Employment Data Sectors (wages)'!$U$49:$U$8103</definedName>
    <definedName name="_50__123Graph_CCHART_6" localSheetId="48" hidden="1">'[14]Employment Data Sectors (wages)'!$U$49:$U$8103</definedName>
    <definedName name="_50__123Graph_CCHART_6" localSheetId="60" hidden="1">'[15]Employment Data Sectors (wages)'!$U$49:$U$8103</definedName>
    <definedName name="_50__123Graph_CCHART_6" hidden="1">'[14]Employment Data Sectors (wages)'!$U$49:$U$8103</definedName>
    <definedName name="_52__123Graph_CCHART_7" localSheetId="13" hidden="1">'[14]Employment Data Sectors (wages)'!$Y$14:$Y$25</definedName>
    <definedName name="_52__123Graph_CCHART_7" localSheetId="15" hidden="1">'[14]Employment Data Sectors (wages)'!$Y$14:$Y$25</definedName>
    <definedName name="_52__123Graph_CCHART_7" localSheetId="16" hidden="1">'[14]Employment Data Sectors (wages)'!$Y$14:$Y$25</definedName>
    <definedName name="_52__123Graph_CCHART_7" localSheetId="46" hidden="1">'[14]Employment Data Sectors (wages)'!$Y$14:$Y$25</definedName>
    <definedName name="_52__123Graph_CCHART_7" localSheetId="54" hidden="1">'[14]Employment Data Sectors (wages)'!$Y$14:$Y$25</definedName>
    <definedName name="_52__123Graph_CCHART_7" localSheetId="48" hidden="1">'[14]Employment Data Sectors (wages)'!$Y$14:$Y$25</definedName>
    <definedName name="_52__123Graph_CCHART_7" localSheetId="60" hidden="1">'[15]Employment Data Sectors (wages)'!$Y$14:$Y$25</definedName>
    <definedName name="_52__123Graph_CCHART_7" hidden="1">'[14]Employment Data Sectors (wages)'!$Y$14:$Y$25</definedName>
    <definedName name="_54__123Graph_CCHART_8" localSheetId="13" hidden="1">'[14]Employment Data Sectors (wages)'!$W$14:$W$25</definedName>
    <definedName name="_54__123Graph_CCHART_8" localSheetId="15" hidden="1">'[14]Employment Data Sectors (wages)'!$W$14:$W$25</definedName>
    <definedName name="_54__123Graph_CCHART_8" localSheetId="16" hidden="1">'[14]Employment Data Sectors (wages)'!$W$14:$W$25</definedName>
    <definedName name="_54__123Graph_CCHART_8" localSheetId="46" hidden="1">'[14]Employment Data Sectors (wages)'!$W$14:$W$25</definedName>
    <definedName name="_54__123Graph_CCHART_8" localSheetId="54" hidden="1">'[14]Employment Data Sectors (wages)'!$W$14:$W$25</definedName>
    <definedName name="_54__123Graph_CCHART_8" localSheetId="48" hidden="1">'[14]Employment Data Sectors (wages)'!$W$14:$W$25</definedName>
    <definedName name="_54__123Graph_CCHART_8" localSheetId="60" hidden="1">'[15]Employment Data Sectors (wages)'!$W$14:$W$25</definedName>
    <definedName name="_54__123Graph_CCHART_8" hidden="1">'[14]Employment Data Sectors (wages)'!$W$14:$W$25</definedName>
    <definedName name="_55__123Graph_ACHART_7" hidden="1">'[15]Employment Data Sectors (wages)'!$Y$8175:$Y$8186</definedName>
    <definedName name="_56__123Graph_DCHART_7" localSheetId="13" hidden="1">'[14]Employment Data Sectors (wages)'!$Y$26:$Y$37</definedName>
    <definedName name="_56__123Graph_DCHART_7" localSheetId="15" hidden="1">'[14]Employment Data Sectors (wages)'!$Y$26:$Y$37</definedName>
    <definedName name="_56__123Graph_DCHART_7" localSheetId="16" hidden="1">'[14]Employment Data Sectors (wages)'!$Y$26:$Y$37</definedName>
    <definedName name="_56__123Graph_DCHART_7" localSheetId="46" hidden="1">'[14]Employment Data Sectors (wages)'!$Y$26:$Y$37</definedName>
    <definedName name="_56__123Graph_DCHART_7" localSheetId="54" hidden="1">'[14]Employment Data Sectors (wages)'!$Y$26:$Y$37</definedName>
    <definedName name="_56__123Graph_DCHART_7" localSheetId="48" hidden="1">'[14]Employment Data Sectors (wages)'!$Y$26:$Y$37</definedName>
    <definedName name="_56__123Graph_DCHART_7" localSheetId="60" hidden="1">'[15]Employment Data Sectors (wages)'!$Y$26:$Y$37</definedName>
    <definedName name="_56__123Graph_DCHART_7" hidden="1">'[14]Employment Data Sectors (wages)'!$Y$26:$Y$37</definedName>
    <definedName name="_58__123Graph_DCHART_8" localSheetId="13" hidden="1">'[14]Employment Data Sectors (wages)'!$W$26:$W$37</definedName>
    <definedName name="_58__123Graph_DCHART_8" localSheetId="15" hidden="1">'[14]Employment Data Sectors (wages)'!$W$26:$W$37</definedName>
    <definedName name="_58__123Graph_DCHART_8" localSheetId="16" hidden="1">'[14]Employment Data Sectors (wages)'!$W$26:$W$37</definedName>
    <definedName name="_58__123Graph_DCHART_8" localSheetId="46" hidden="1">'[14]Employment Data Sectors (wages)'!$W$26:$W$37</definedName>
    <definedName name="_58__123Graph_DCHART_8" localSheetId="54" hidden="1">'[14]Employment Data Sectors (wages)'!$W$26:$W$37</definedName>
    <definedName name="_58__123Graph_DCHART_8" localSheetId="48" hidden="1">'[14]Employment Data Sectors (wages)'!$W$26:$W$37</definedName>
    <definedName name="_58__123Graph_DCHART_8" localSheetId="60" hidden="1">'[15]Employment Data Sectors (wages)'!$W$26:$W$37</definedName>
    <definedName name="_58__123Graph_DCHART_8" hidden="1">'[14]Employment Data Sectors (wages)'!$W$26:$W$37</definedName>
    <definedName name="_6__123Graph_ACHART_4" hidden="1">'[16]Employment Data Sectors (wages)'!$A$12:$A$23</definedName>
    <definedName name="_6__123Graph_ACHART_5" hidden="1">'[17]Employment Data Sectors (wages)'!$A$24:$A$35</definedName>
    <definedName name="_60__123Graph_ACHART_8" hidden="1">'[15]Employment Data Sectors (wages)'!$W$8175:$W$8186</definedName>
    <definedName name="_60__123Graph_ECHART_7" localSheetId="13" hidden="1">'[14]Employment Data Sectors (wages)'!$Y$38:$Y$49</definedName>
    <definedName name="_60__123Graph_ECHART_7" localSheetId="15" hidden="1">'[14]Employment Data Sectors (wages)'!$Y$38:$Y$49</definedName>
    <definedName name="_60__123Graph_ECHART_7" localSheetId="16" hidden="1">'[14]Employment Data Sectors (wages)'!$Y$38:$Y$49</definedName>
    <definedName name="_60__123Graph_ECHART_7" localSheetId="46" hidden="1">'[14]Employment Data Sectors (wages)'!$Y$38:$Y$49</definedName>
    <definedName name="_60__123Graph_ECHART_7" localSheetId="54" hidden="1">'[14]Employment Data Sectors (wages)'!$Y$38:$Y$49</definedName>
    <definedName name="_60__123Graph_ECHART_7" localSheetId="48" hidden="1">'[14]Employment Data Sectors (wages)'!$Y$38:$Y$49</definedName>
    <definedName name="_60__123Graph_ECHART_7" localSheetId="60" hidden="1">'[15]Employment Data Sectors (wages)'!$Y$38:$Y$49</definedName>
    <definedName name="_60__123Graph_ECHART_7" hidden="1">'[14]Employment Data Sectors (wages)'!$Y$38:$Y$49</definedName>
    <definedName name="_62__123Graph_ECHART_8" localSheetId="13" hidden="1">'[14]Employment Data Sectors (wages)'!$H$86:$H$99</definedName>
    <definedName name="_62__123Graph_ECHART_8" localSheetId="15" hidden="1">'[14]Employment Data Sectors (wages)'!$H$86:$H$99</definedName>
    <definedName name="_62__123Graph_ECHART_8" localSheetId="16" hidden="1">'[14]Employment Data Sectors (wages)'!$H$86:$H$99</definedName>
    <definedName name="_62__123Graph_ECHART_8" localSheetId="46" hidden="1">'[14]Employment Data Sectors (wages)'!$H$86:$H$99</definedName>
    <definedName name="_62__123Graph_ECHART_8" localSheetId="54" hidden="1">'[14]Employment Data Sectors (wages)'!$H$86:$H$99</definedName>
    <definedName name="_62__123Graph_ECHART_8" localSheetId="48" hidden="1">'[14]Employment Data Sectors (wages)'!$H$86:$H$99</definedName>
    <definedName name="_62__123Graph_ECHART_8" localSheetId="60" hidden="1">'[15]Employment Data Sectors (wages)'!$H$86:$H$99</definedName>
    <definedName name="_62__123Graph_ECHART_8" hidden="1">'[14]Employment Data Sectors (wages)'!$H$86:$H$99</definedName>
    <definedName name="_64__123Graph_FCHART_8" localSheetId="13" hidden="1">'[14]Employment Data Sectors (wages)'!$H$6:$H$17</definedName>
    <definedName name="_64__123Graph_FCHART_8" localSheetId="15" hidden="1">'[14]Employment Data Sectors (wages)'!$H$6:$H$17</definedName>
    <definedName name="_64__123Graph_FCHART_8" localSheetId="16" hidden="1">'[14]Employment Data Sectors (wages)'!$H$6:$H$17</definedName>
    <definedName name="_64__123Graph_FCHART_8" localSheetId="46" hidden="1">'[14]Employment Data Sectors (wages)'!$H$6:$H$17</definedName>
    <definedName name="_64__123Graph_FCHART_8" localSheetId="54" hidden="1">'[14]Employment Data Sectors (wages)'!$H$6:$H$17</definedName>
    <definedName name="_64__123Graph_FCHART_8" localSheetId="48" hidden="1">'[14]Employment Data Sectors (wages)'!$H$6:$H$17</definedName>
    <definedName name="_64__123Graph_FCHART_8" localSheetId="60" hidden="1">'[15]Employment Data Sectors (wages)'!$H$6:$H$17</definedName>
    <definedName name="_64__123Graph_FCHART_8" hidden="1">'[14]Employment Data Sectors (wages)'!$H$6:$H$17</definedName>
    <definedName name="_65__123Graph_BCHART_1" hidden="1">'[15]Employment Data Sectors (wages)'!$B$8173:$B$8184</definedName>
    <definedName name="_6Macros_Import_.qbop" localSheetId="15">[18]!'[Macros Import].qbop'</definedName>
    <definedName name="_6Macros_Import_.qbop" localSheetId="16">[18]!'[Macros Import].qbop'</definedName>
    <definedName name="_6Macros_Import_.qbop" localSheetId="22">[18]!'[Macros Import].qbop'</definedName>
    <definedName name="_6Macros_Import_.qbop" localSheetId="28">[18]!'[Macros Import].qbop'</definedName>
    <definedName name="_6Macros_Import_.qbop" localSheetId="29">[18]!'[Macros Import].qbop'</definedName>
    <definedName name="_6Macros_Import_.qbop" localSheetId="30">[18]!'[Macros Import].qbop'</definedName>
    <definedName name="_6Macros_Import_.qbop" localSheetId="38">[18]!'[Macros Import].qbop'</definedName>
    <definedName name="_6Macros_Import_.qbop" localSheetId="41">[18]!'[Macros Import].qbop'</definedName>
    <definedName name="_6Macros_Import_.qbop" localSheetId="42">[18]!'[Macros Import].qbop'</definedName>
    <definedName name="_6Macros_Import_.qbop" localSheetId="25">[18]!'[Macros Import].qbop'</definedName>
    <definedName name="_6Macros_Import_.qbop" localSheetId="35">[18]!'[Macros Import].qbop'</definedName>
    <definedName name="_6Macros_Import_.qbop" localSheetId="51">[18]!'[Macros Import].qbop'</definedName>
    <definedName name="_6Macros_Import_.qbop" localSheetId="55">[18]!'[Macros Import].qbop'</definedName>
    <definedName name="_6Macros_Import_.qbop" localSheetId="5">[18]!'[Macros Import].qbop'</definedName>
    <definedName name="_6Macros_Import_.qbop" localSheetId="60">[18]!'[Macros Import].qbop'</definedName>
    <definedName name="_6Macros_Import_.qbop">[18]!'[Macros Import].qbop'</definedName>
    <definedName name="_7__123Graph_ACHART_5" hidden="1">'[16]Employment Data Sectors (wages)'!$A$24:$A$35</definedName>
    <definedName name="_7__123Graph_ACHART_6" hidden="1">'[17]Employment Data Sectors (wages)'!$Y$49:$Y$8103</definedName>
    <definedName name="_70__123Graph_BCHART_2" hidden="1">'[15]Employment Data Sectors (wages)'!$B$8173:$B$8184</definedName>
    <definedName name="_75__123Graph_BCHART_3" hidden="1">'[15]Employment Data Sectors (wages)'!$B$11:$B$8185</definedName>
    <definedName name="_8__123Graph_ACHART_1" localSheetId="13" hidden="1">'[14]Employment Data Sectors (wages)'!$A$8173:$A$8184</definedName>
    <definedName name="_8__123Graph_ACHART_1" localSheetId="15" hidden="1">'[14]Employment Data Sectors (wages)'!$A$8173:$A$8184</definedName>
    <definedName name="_8__123Graph_ACHART_1" localSheetId="16" hidden="1">'[14]Employment Data Sectors (wages)'!$A$8173:$A$8184</definedName>
    <definedName name="_8__123Graph_ACHART_1" localSheetId="46" hidden="1">'[14]Employment Data Sectors (wages)'!$A$8173:$A$8184</definedName>
    <definedName name="_8__123Graph_ACHART_1" localSheetId="54" hidden="1">'[14]Employment Data Sectors (wages)'!$A$8173:$A$8184</definedName>
    <definedName name="_8__123Graph_ACHART_1" localSheetId="48" hidden="1">'[14]Employment Data Sectors (wages)'!$A$8173:$A$8184</definedName>
    <definedName name="_8__123Graph_ACHART_1" localSheetId="60" hidden="1">'[15]Employment Data Sectors (wages)'!$A$8173:$A$8184</definedName>
    <definedName name="_8__123Graph_ACHART_1" hidden="1">'[14]Employment Data Sectors (wages)'!$A$8173:$A$8184</definedName>
    <definedName name="_8__123Graph_ACHART_6" hidden="1">'[16]Employment Data Sectors (wages)'!$Y$49:$Y$8103</definedName>
    <definedName name="_8__123Graph_ACHART_7" hidden="1">'[17]Employment Data Sectors (wages)'!$Y$8175:$Y$8186</definedName>
    <definedName name="_80__123Graph_BCHART_4" hidden="1">'[15]Employment Data Sectors (wages)'!$B$12:$B$23</definedName>
    <definedName name="_85__123Graph_BCHART_5" hidden="1">'[15]Employment Data Sectors (wages)'!$B$24:$B$35</definedName>
    <definedName name="_9__123Graph_ACHART_7" hidden="1">'[16]Employment Data Sectors (wages)'!$Y$8175:$Y$8186</definedName>
    <definedName name="_9__123Graph_ACHART_8" hidden="1">'[17]Employment Data Sectors (wages)'!$W$8175:$W$8186</definedName>
    <definedName name="_90__123Graph_BCHART_6" hidden="1">'[15]Employment Data Sectors (wages)'!$AS$49:$AS$8103</definedName>
    <definedName name="_95__123Graph_BCHART_7" hidden="1">'[15]Employment Data Sectors (wages)'!$Y$13:$Y$8187</definedName>
    <definedName name="_AMO_ContentDefinition_909831962" hidden="1">"'Partitions:10'"</definedName>
    <definedName name="_AMO_ContentDefinition_909831962.0" hidden="1">"'&lt;ContentDefinition name=""P:\Staat_ESVG\ESVG2010\Steuereinnahmen\SAS\DATA\Ergebnistabellen\steuern_klass.sas7bdat"" rsid=""909831962"" type=""DataSet"" format=""ReportXml"" imgfmt=""ActiveX"" created=""09/29/2014 13:23:49"" modifed=""09/27/2016 16:5'"</definedName>
    <definedName name="_AMO_ContentDefinition_909831962.1" hidden="1">"'7:08"" user=""HELPERSTORFER Christian"" apply=""False"" css=""C:\Program Files (x86)\SASHome\x86\SASAddinforMicrosoftOffice\6.1\Styles\AMODefault.css"" range=""P__Staat_ESVG_ESVG2010_Steuereinnahmen_SAS_DATA_Ergebnistabellen_steuern_klass_sas7bdat"" '"</definedName>
    <definedName name="_AMO_ContentDefinition_909831962.2" hidden="1">"'auto=""False"" xTime=""00:00:00"" rTime=""00:00:06.1464788"" bgnew=""False"" nFmt=""False"" grphSet=""False"" imgY=""0"" imgX=""0"" redirect=""False""&gt;_x000D_
  &lt;files /&gt;_x000D_
  &lt;parents /&gt;_x000D_
  &lt;children /&gt;_x000D_
  &lt;param n=""AMO_Version"" v=""6.1"" /&gt;_x000D_
  &lt;param n'"</definedName>
    <definedName name="_AMO_ContentDefinition_909831962.3" hidden="1">"'=""DisplayName"" v=""P:\Staat_ESVG\ESVG2010\Steuereinnahmen\SAS\DATA\Ergebnistabellen\steuern_klass.sas7bdat"" /&gt;_x000D_
  &lt;param n=""DisplayType"" v=""Datei"" /&gt;_x000D_
  &lt;param n=""DataSourceType"" v=""SAS DATASET"" /&gt;_x000D_
  &lt;param n=""SASFilter"" v="""" /&gt;_x000D_
  &lt;p'"</definedName>
    <definedName name="_AMO_ContentDefinition_909831962.4" hidden="1">"'aram n=""MoreSheetsForRows"" v=""True"" /&gt;_x000D_
  &lt;param n=""PageSize"" v=""500"" /&gt;_x000D_
  &lt;param n=""ShowRowNumbers"" v=""False"" /&gt;_x000D_
  &lt;param n=""ShowInfoInSheet"" v=""False"" /&gt;_x000D_
  &lt;param n=""CredKey"" v=""P:\Staat_ESVG\ESVG2010\Steuereinnahmen\SAS\DATA\E'"</definedName>
    <definedName name="_AMO_ContentDefinition_909831962.5" hidden="1">"'rgebnistabellen\steuern_klass.sas7bdat"" /&gt;_x000D_
  &lt;param n=""ClassName"" v=""SAS.OfficeAddin.DataViewItem"" /&gt;_x000D_
  &lt;param n=""ServerName"" v="""" /&gt;_x000D_
  &lt;param n=""DataSource"" v=""&amp;lt;SasDataSource Version=&amp;quot;4.2&amp;quot; Type=&amp;quot;SAS.Servers.Dataset&amp;qu'"</definedName>
    <definedName name="_AMO_ContentDefinition_909831962.6" hidden="1">"'ot; FilterDS=&amp;quot;&amp;amp;lt;?xml version=&amp;amp;quot;1.0&amp;amp;quot; encoding=&amp;amp;quot;utf-16&amp;amp;quot;?&amp;amp;gt;&amp;amp;lt;FilterTree&amp;amp;gt;&amp;amp;lt;TreeRoot /&amp;amp;gt;&amp;amp;lt;/FilterTree&amp;amp;gt;&amp;quot; ColSelFlg=&amp;quot;0&amp;quot; Name=&amp;quot;P:\Staat_ESVG\ESVG2010'"</definedName>
    <definedName name="_AMO_ContentDefinition_909831962.7" hidden="1">"'\Steuereinnahmen\SAS\DATA\Ergebnistabellen\steuern_klass.sas7bdat&amp;quot; /&amp;gt;"" /&gt;_x000D_
  &lt;param n=""ExcelTableColumnCount"" v=""27"" /&gt;_x000D_
  &lt;param n=""ExcelTableRowCount"" v=""7580"" /&gt;_x000D_
  &lt;param n=""DataRowCount"" v=""7580"" /&gt;_x000D_
  &lt;param n=""DataColCo'"</definedName>
    <definedName name="_AMO_ContentDefinition_909831962.8" hidden="1">"'unt"" v=""27"" /&gt;_x000D_
  &lt;param n=""ObsColumn"" v=""false"" /&gt;_x000D_
  &lt;param n=""ExcelFormattingHash"" v=""-614629894"" /&gt;_x000D_
  &lt;param n=""ExcelFormatting"" v=""Automatic"" /&gt;_x000D_
  &lt;ExcelXMLOptions AdjColWidths=""True"" RowOpt=""InsertCells"" ColOpt=""InsertCell'"</definedName>
    <definedName name="_AMO_ContentDefinition_909831962.9" hidden="1">"'s"" /&gt;_x000D_
&lt;/ContentDefinition&gt;'"</definedName>
    <definedName name="_AMO_ContentLocation_909831962__A1" hidden="1">"'Partitions:2'"</definedName>
    <definedName name="_AMO_ContentLocation_909831962__A1.0" hidden="1">"'&lt;ContentLocation path=""A1"" rsid=""909831962"" tag="""" fid=""0""&gt;_x000D_
  &lt;param n=""_NumRows"" v=""7581"" /&gt;_x000D_
  &lt;param n=""_NumCols"" v=""27"" /&gt;_x000D_
  &lt;param n=""SASDataState"" v=""none"" /&gt;_x000D_
  &lt;param n=""SASDataStart"" v=""1"" /&gt;_x000D_
  &lt;param n=""SASData'"</definedName>
    <definedName name="_AMO_ContentLocation_909831962__A1.1" hidden="1">"'End"" v=""7580"" /&gt;_x000D_
&lt;/ContentLocation&gt;'"</definedName>
    <definedName name="_AMO_SingleObject_909831962__A1" localSheetId="22" hidden="1">#REF!</definedName>
    <definedName name="_AMO_SingleObject_909831962__A1" localSheetId="28" hidden="1">#REF!</definedName>
    <definedName name="_AMO_SingleObject_909831962__A1" localSheetId="29" hidden="1">#REF!</definedName>
    <definedName name="_AMO_SingleObject_909831962__A1" localSheetId="30" hidden="1">#REF!</definedName>
    <definedName name="_AMO_SingleObject_909831962__A1" localSheetId="38" hidden="1">#REF!</definedName>
    <definedName name="_AMO_SingleObject_909831962__A1" localSheetId="41" hidden="1">#REF!</definedName>
    <definedName name="_AMO_SingleObject_909831962__A1" localSheetId="42" hidden="1">#REF!</definedName>
    <definedName name="_AMO_SingleObject_909831962__A1" localSheetId="46" hidden="1">#REF!</definedName>
    <definedName name="_AMO_SingleObject_909831962__A1" localSheetId="48" hidden="1">#REF!</definedName>
    <definedName name="_AMO_SingleObject_909831962__A1" localSheetId="25" hidden="1">#REF!</definedName>
    <definedName name="_AMO_SingleObject_909831962__A1" localSheetId="35" hidden="1">#REF!</definedName>
    <definedName name="_AMO_SingleObject_909831962__A1" localSheetId="51" hidden="1">#REF!</definedName>
    <definedName name="_AMO_SingleObject_909831962__A1" localSheetId="55" hidden="1">#REF!</definedName>
    <definedName name="_AMO_SingleObject_909831962__A1" localSheetId="5" hidden="1">#REF!</definedName>
    <definedName name="_AMO_SingleObject_909831962__A1" hidden="1">#REF!</definedName>
    <definedName name="_AMO_XmlVersion" hidden="1">"'1'"</definedName>
    <definedName name="_BOP1" localSheetId="15">#REF!</definedName>
    <definedName name="_BOP1" localSheetId="16">#REF!</definedName>
    <definedName name="_BOP1" localSheetId="22">#REF!</definedName>
    <definedName name="_BOP1" localSheetId="26">#REF!</definedName>
    <definedName name="_BOP1" localSheetId="28">#REF!</definedName>
    <definedName name="_BOP1" localSheetId="29">#REF!</definedName>
    <definedName name="_BOP1" localSheetId="30">#REF!</definedName>
    <definedName name="_BOP1" localSheetId="38">#REF!</definedName>
    <definedName name="_BOP1" localSheetId="41">#REF!</definedName>
    <definedName name="_BOP1" localSheetId="42">#REF!</definedName>
    <definedName name="_BOP1" localSheetId="45">#REF!</definedName>
    <definedName name="_BOP1" localSheetId="49">#REF!</definedName>
    <definedName name="_BOP1" localSheetId="54">#REF!</definedName>
    <definedName name="_BOP1" localSheetId="8">#REF!</definedName>
    <definedName name="_BOP1" localSheetId="9">#REF!</definedName>
    <definedName name="_BOP1" localSheetId="25">#REF!</definedName>
    <definedName name="_BOP1" localSheetId="35">#REF!</definedName>
    <definedName name="_BOP1" localSheetId="51">#REF!</definedName>
    <definedName name="_BOP1" localSheetId="55">#REF!</definedName>
    <definedName name="_BOP1" localSheetId="5">#REF!</definedName>
    <definedName name="_BOP1" localSheetId="60">#REF!</definedName>
    <definedName name="_BOP1">#REF!</definedName>
    <definedName name="_BOP2" localSheetId="15">[1]BoP!#REF!</definedName>
    <definedName name="_BOP2" localSheetId="16">[1]BoP!#REF!</definedName>
    <definedName name="_BOP2" localSheetId="22">[1]BoP!#REF!</definedName>
    <definedName name="_BOP2" localSheetId="26">[1]BoP!#REF!</definedName>
    <definedName name="_BOP2" localSheetId="28">[1]BoP!#REF!</definedName>
    <definedName name="_BOP2" localSheetId="29">[1]BoP!#REF!</definedName>
    <definedName name="_BOP2" localSheetId="30">[1]BoP!#REF!</definedName>
    <definedName name="_BOP2" localSheetId="38">[1]BoP!#REF!</definedName>
    <definedName name="_BOP2" localSheetId="41">[1]BoP!#REF!</definedName>
    <definedName name="_BOP2" localSheetId="42">[1]BoP!#REF!</definedName>
    <definedName name="_BOP2" localSheetId="45">[1]BoP!#REF!</definedName>
    <definedName name="_BOP2" localSheetId="49">[1]BoP!#REF!</definedName>
    <definedName name="_BOP2" localSheetId="54">[1]BoP!#REF!</definedName>
    <definedName name="_BOP2" localSheetId="25">[1]BoP!#REF!</definedName>
    <definedName name="_BOP2" localSheetId="35">[1]BoP!#REF!</definedName>
    <definedName name="_BOP2" localSheetId="51">[1]BoP!#REF!</definedName>
    <definedName name="_BOP2" localSheetId="55">[1]BoP!#REF!</definedName>
    <definedName name="_BOP2" localSheetId="5">[1]BoP!#REF!</definedName>
    <definedName name="_BOP2" localSheetId="60">[1]BoP!#REF!</definedName>
    <definedName name="_BOP2">[1]BoP!#REF!</definedName>
    <definedName name="_dat1" localSheetId="15">'[2]work Q real'!#REF!</definedName>
    <definedName name="_dat1" localSheetId="16">'[2]work Q real'!#REF!</definedName>
    <definedName name="_dat1" localSheetId="22">'[2]work Q real'!#REF!</definedName>
    <definedName name="_dat1" localSheetId="28">'[2]work Q real'!#REF!</definedName>
    <definedName name="_dat1" localSheetId="29">'[2]work Q real'!#REF!</definedName>
    <definedName name="_dat1" localSheetId="30">'[2]work Q real'!#REF!</definedName>
    <definedName name="_dat1" localSheetId="38">'[2]work Q real'!#REF!</definedName>
    <definedName name="_dat1" localSheetId="41">'[2]work Q real'!#REF!</definedName>
    <definedName name="_dat1" localSheetId="42">'[2]work Q real'!#REF!</definedName>
    <definedName name="_dat1" localSheetId="45">'[2]work Q real'!#REF!</definedName>
    <definedName name="_dat1" localSheetId="49">'[2]work Q real'!#REF!</definedName>
    <definedName name="_dat1" localSheetId="54">'[2]work Q real'!#REF!</definedName>
    <definedName name="_dat1" localSheetId="25">'[2]work Q real'!#REF!</definedName>
    <definedName name="_dat1" localSheetId="35">'[2]work Q real'!#REF!</definedName>
    <definedName name="_dat1" localSheetId="51">'[2]work Q real'!#REF!</definedName>
    <definedName name="_dat1" localSheetId="55">'[2]work Q real'!#REF!</definedName>
    <definedName name="_dat1" localSheetId="5">'[2]work Q real'!#REF!</definedName>
    <definedName name="_dat1" localSheetId="60">'[2]work Q real'!#REF!</definedName>
    <definedName name="_dat1">'[2]work Q real'!#REF!</definedName>
    <definedName name="_dat2" localSheetId="15">#REF!</definedName>
    <definedName name="_dat2" localSheetId="16">#REF!</definedName>
    <definedName name="_dat2" localSheetId="22">#REF!</definedName>
    <definedName name="_dat2" localSheetId="26">#REF!</definedName>
    <definedName name="_dat2" localSheetId="28">#REF!</definedName>
    <definedName name="_dat2" localSheetId="29">#REF!</definedName>
    <definedName name="_dat2" localSheetId="30">#REF!</definedName>
    <definedName name="_dat2" localSheetId="38">#REF!</definedName>
    <definedName name="_dat2" localSheetId="41">#REF!</definedName>
    <definedName name="_dat2" localSheetId="42">#REF!</definedName>
    <definedName name="_dat2" localSheetId="45">#REF!</definedName>
    <definedName name="_dat2" localSheetId="49">#REF!</definedName>
    <definedName name="_dat2" localSheetId="54">#REF!</definedName>
    <definedName name="_dat2" localSheetId="8">#REF!</definedName>
    <definedName name="_dat2" localSheetId="9">#REF!</definedName>
    <definedName name="_dat2" localSheetId="25">#REF!</definedName>
    <definedName name="_dat2" localSheetId="35">#REF!</definedName>
    <definedName name="_dat2" localSheetId="51">#REF!</definedName>
    <definedName name="_dat2" localSheetId="55">#REF!</definedName>
    <definedName name="_dat2" localSheetId="5">#REF!</definedName>
    <definedName name="_dat2" localSheetId="60">#REF!</definedName>
    <definedName name="_dat2">#REF!</definedName>
    <definedName name="_EXP5" localSheetId="15">#REF!</definedName>
    <definedName name="_EXP5" localSheetId="16">#REF!</definedName>
    <definedName name="_EXP5" localSheetId="22">#REF!</definedName>
    <definedName name="_EXP5" localSheetId="26">#REF!</definedName>
    <definedName name="_EXP5" localSheetId="28">#REF!</definedName>
    <definedName name="_EXP5" localSheetId="29">#REF!</definedName>
    <definedName name="_EXP5" localSheetId="30">#REF!</definedName>
    <definedName name="_EXP5" localSheetId="38">#REF!</definedName>
    <definedName name="_EXP5" localSheetId="41">#REF!</definedName>
    <definedName name="_EXP5" localSheetId="42">#REF!</definedName>
    <definedName name="_EXP5" localSheetId="45">#REF!</definedName>
    <definedName name="_EXP5" localSheetId="49">#REF!</definedName>
    <definedName name="_EXP5" localSheetId="8">#REF!</definedName>
    <definedName name="_EXP5" localSheetId="9">#REF!</definedName>
    <definedName name="_EXP5" localSheetId="25">#REF!</definedName>
    <definedName name="_EXP5" localSheetId="35">#REF!</definedName>
    <definedName name="_EXP5" localSheetId="51">#REF!</definedName>
    <definedName name="_EXP5" localSheetId="55">#REF!</definedName>
    <definedName name="_EXP5" localSheetId="5">#REF!</definedName>
    <definedName name="_EXP5" localSheetId="60">#REF!</definedName>
    <definedName name="_EXP5">#REF!</definedName>
    <definedName name="_EXP6" localSheetId="15">#REF!</definedName>
    <definedName name="_EXP6" localSheetId="16">#REF!</definedName>
    <definedName name="_EXP6" localSheetId="22">#REF!</definedName>
    <definedName name="_EXP6" localSheetId="26">#REF!</definedName>
    <definedName name="_EXP6" localSheetId="28">#REF!</definedName>
    <definedName name="_EXP6" localSheetId="29">#REF!</definedName>
    <definedName name="_EXP6" localSheetId="30">#REF!</definedName>
    <definedName name="_EXP6" localSheetId="38">#REF!</definedName>
    <definedName name="_EXP6" localSheetId="41">#REF!</definedName>
    <definedName name="_EXP6" localSheetId="42">#REF!</definedName>
    <definedName name="_EXP6" localSheetId="45">#REF!</definedName>
    <definedName name="_EXP6" localSheetId="49">#REF!</definedName>
    <definedName name="_EXP6" localSheetId="8">#REF!</definedName>
    <definedName name="_EXP6" localSheetId="9">#REF!</definedName>
    <definedName name="_EXP6" localSheetId="25">#REF!</definedName>
    <definedName name="_EXP6" localSheetId="35">#REF!</definedName>
    <definedName name="_EXP6" localSheetId="51">#REF!</definedName>
    <definedName name="_EXP6" localSheetId="55">#REF!</definedName>
    <definedName name="_EXP6" localSheetId="5">#REF!</definedName>
    <definedName name="_EXP6" localSheetId="60">#REF!</definedName>
    <definedName name="_EXP6">#REF!</definedName>
    <definedName name="_EXP7" localSheetId="15">#REF!</definedName>
    <definedName name="_EXP7" localSheetId="16">#REF!</definedName>
    <definedName name="_EXP7" localSheetId="22">#REF!</definedName>
    <definedName name="_EXP7" localSheetId="26">#REF!</definedName>
    <definedName name="_EXP7" localSheetId="28">#REF!</definedName>
    <definedName name="_EXP7" localSheetId="29">#REF!</definedName>
    <definedName name="_EXP7" localSheetId="30">#REF!</definedName>
    <definedName name="_EXP7" localSheetId="38">#REF!</definedName>
    <definedName name="_EXP7" localSheetId="41">#REF!</definedName>
    <definedName name="_EXP7" localSheetId="42">#REF!</definedName>
    <definedName name="_EXP7" localSheetId="45">#REF!</definedName>
    <definedName name="_EXP7" localSheetId="8">#REF!</definedName>
    <definedName name="_EXP7" localSheetId="9">#REF!</definedName>
    <definedName name="_EXP7" localSheetId="25">#REF!</definedName>
    <definedName name="_EXP7" localSheetId="35">#REF!</definedName>
    <definedName name="_EXP7" localSheetId="51">#REF!</definedName>
    <definedName name="_EXP7" localSheetId="55">#REF!</definedName>
    <definedName name="_EXP7" localSheetId="5">#REF!</definedName>
    <definedName name="_EXP7" localSheetId="60">#REF!</definedName>
    <definedName name="_EXP7">#REF!</definedName>
    <definedName name="_EXP9" localSheetId="15">#REF!</definedName>
    <definedName name="_EXP9" localSheetId="16">#REF!</definedName>
    <definedName name="_EXP9" localSheetId="22">#REF!</definedName>
    <definedName name="_EXP9" localSheetId="26">#REF!</definedName>
    <definedName name="_EXP9" localSheetId="28">#REF!</definedName>
    <definedName name="_EXP9" localSheetId="29">#REF!</definedName>
    <definedName name="_EXP9" localSheetId="30">#REF!</definedName>
    <definedName name="_EXP9" localSheetId="38">#REF!</definedName>
    <definedName name="_EXP9" localSheetId="41">#REF!</definedName>
    <definedName name="_EXP9" localSheetId="42">#REF!</definedName>
    <definedName name="_EXP9" localSheetId="45">#REF!</definedName>
    <definedName name="_EXP9" localSheetId="8">#REF!</definedName>
    <definedName name="_EXP9" localSheetId="9">#REF!</definedName>
    <definedName name="_EXP9" localSheetId="25">#REF!</definedName>
    <definedName name="_EXP9" localSheetId="35">#REF!</definedName>
    <definedName name="_EXP9" localSheetId="51">#REF!</definedName>
    <definedName name="_EXP9" localSheetId="55">#REF!</definedName>
    <definedName name="_EXP9" localSheetId="5">#REF!</definedName>
    <definedName name="_EXP9" localSheetId="60">#REF!</definedName>
    <definedName name="_EXP9">#REF!</definedName>
    <definedName name="_Fill" localSheetId="15" hidden="1">#REF!</definedName>
    <definedName name="_Fill" localSheetId="16" hidden="1">#REF!</definedName>
    <definedName name="_Fill" localSheetId="22" hidden="1">#REF!</definedName>
    <definedName name="_Fill" localSheetId="26" hidden="1">#REF!</definedName>
    <definedName name="_Fill" localSheetId="28" hidden="1">#REF!</definedName>
    <definedName name="_Fill" localSheetId="29" hidden="1">#REF!</definedName>
    <definedName name="_Fill" localSheetId="30" hidden="1">#REF!</definedName>
    <definedName name="_Fill" localSheetId="38" hidden="1">#REF!</definedName>
    <definedName name="_Fill" localSheetId="41" hidden="1">#REF!</definedName>
    <definedName name="_Fill" localSheetId="42" hidden="1">#REF!</definedName>
    <definedName name="_Fill" localSheetId="45" hidden="1">#REF!</definedName>
    <definedName name="_Fill" localSheetId="46" hidden="1">#REF!</definedName>
    <definedName name="_Fill" localSheetId="8" hidden="1">#REF!</definedName>
    <definedName name="_Fill" localSheetId="9" hidden="1">#REF!</definedName>
    <definedName name="_Fill" localSheetId="48" hidden="1">#REF!</definedName>
    <definedName name="_Fill" localSheetId="25" hidden="1">#REF!</definedName>
    <definedName name="_Fill" localSheetId="35" hidden="1">#REF!</definedName>
    <definedName name="_Fill" localSheetId="51" hidden="1">#REF!</definedName>
    <definedName name="_Fill" localSheetId="55" hidden="1">#REF!</definedName>
    <definedName name="_Fill" localSheetId="5" hidden="1">#REF!</definedName>
    <definedName name="_Fill" localSheetId="60" hidden="1">#REF!</definedName>
    <definedName name="_Fill" hidden="1">#REF!</definedName>
    <definedName name="_xlnm._FilterDatabase" localSheetId="15" hidden="1">'Graf 12'!#REF!</definedName>
    <definedName name="_xlnm._FilterDatabase" localSheetId="16" hidden="1">'Graf 13'!#REF!</definedName>
    <definedName name="_xlnm._FilterDatabase" localSheetId="49" hidden="1">'Graf 45'!#REF!</definedName>
    <definedName name="_xlnm._FilterDatabase" localSheetId="52" hidden="1">'Graf 47'!$A$9:$R$9</definedName>
    <definedName name="_ftn1" localSheetId="3">'Tab 1'!$A$24</definedName>
    <definedName name="_ftnref1" localSheetId="3">'Tab 1'!$B$9</definedName>
    <definedName name="_IMP10" localSheetId="15">#REF!</definedName>
    <definedName name="_IMP10" localSheetId="16">#REF!</definedName>
    <definedName name="_IMP10" localSheetId="19">#REF!</definedName>
    <definedName name="_IMP10" localSheetId="22">#REF!</definedName>
    <definedName name="_IMP10" localSheetId="26">#REF!</definedName>
    <definedName name="_IMP10" localSheetId="28">#REF!</definedName>
    <definedName name="_IMP10" localSheetId="29">#REF!</definedName>
    <definedName name="_IMP10" localSheetId="30">#REF!</definedName>
    <definedName name="_IMP10" localSheetId="38">#REF!</definedName>
    <definedName name="_IMP10" localSheetId="41">#REF!</definedName>
    <definedName name="_IMP10" localSheetId="42">#REF!</definedName>
    <definedName name="_IMP10" localSheetId="45">#REF!</definedName>
    <definedName name="_IMP10" localSheetId="49">#REF!</definedName>
    <definedName name="_IMP10" localSheetId="8">#REF!</definedName>
    <definedName name="_IMP10" localSheetId="9">#REF!</definedName>
    <definedName name="_IMP10" localSheetId="25">#REF!</definedName>
    <definedName name="_IMP10" localSheetId="35">#REF!</definedName>
    <definedName name="_IMP10" localSheetId="51">#REF!</definedName>
    <definedName name="_IMP10" localSheetId="55">#REF!</definedName>
    <definedName name="_IMP10" localSheetId="5">#REF!</definedName>
    <definedName name="_IMP10" localSheetId="60">#REF!</definedName>
    <definedName name="_IMP10">#REF!</definedName>
    <definedName name="_IMP2" localSheetId="15">#REF!</definedName>
    <definedName name="_IMP2" localSheetId="16">#REF!</definedName>
    <definedName name="_IMP2" localSheetId="22">#REF!</definedName>
    <definedName name="_IMP2" localSheetId="26">#REF!</definedName>
    <definedName name="_IMP2" localSheetId="28">#REF!</definedName>
    <definedName name="_IMP2" localSheetId="29">#REF!</definedName>
    <definedName name="_IMP2" localSheetId="30">#REF!</definedName>
    <definedName name="_IMP2" localSheetId="38">#REF!</definedName>
    <definedName name="_IMP2" localSheetId="41">#REF!</definedName>
    <definedName name="_IMP2" localSheetId="42">#REF!</definedName>
    <definedName name="_IMP2" localSheetId="45">#REF!</definedName>
    <definedName name="_IMP2" localSheetId="8">#REF!</definedName>
    <definedName name="_IMP2" localSheetId="9">#REF!</definedName>
    <definedName name="_IMP2" localSheetId="25">#REF!</definedName>
    <definedName name="_IMP2" localSheetId="35">#REF!</definedName>
    <definedName name="_IMP2" localSheetId="51">#REF!</definedName>
    <definedName name="_IMP2" localSheetId="55">#REF!</definedName>
    <definedName name="_IMP2" localSheetId="5">#REF!</definedName>
    <definedName name="_IMP2" localSheetId="60">#REF!</definedName>
    <definedName name="_IMP2">#REF!</definedName>
    <definedName name="_IMP4" localSheetId="15">#REF!</definedName>
    <definedName name="_IMP4" localSheetId="16">#REF!</definedName>
    <definedName name="_IMP4" localSheetId="22">#REF!</definedName>
    <definedName name="_IMP4" localSheetId="26">#REF!</definedName>
    <definedName name="_IMP4" localSheetId="28">#REF!</definedName>
    <definedName name="_IMP4" localSheetId="29">#REF!</definedName>
    <definedName name="_IMP4" localSheetId="30">#REF!</definedName>
    <definedName name="_IMP4" localSheetId="38">#REF!</definedName>
    <definedName name="_IMP4" localSheetId="41">#REF!</definedName>
    <definedName name="_IMP4" localSheetId="42">#REF!</definedName>
    <definedName name="_IMP4" localSheetId="45">#REF!</definedName>
    <definedName name="_IMP4" localSheetId="8">#REF!</definedName>
    <definedName name="_IMP4" localSheetId="9">#REF!</definedName>
    <definedName name="_IMP4" localSheetId="25">#REF!</definedName>
    <definedName name="_IMP4" localSheetId="35">#REF!</definedName>
    <definedName name="_IMP4" localSheetId="51">#REF!</definedName>
    <definedName name="_IMP4" localSheetId="55">#REF!</definedName>
    <definedName name="_IMP4" localSheetId="5">#REF!</definedName>
    <definedName name="_IMP4" localSheetId="60">#REF!</definedName>
    <definedName name="_IMP4">#REF!</definedName>
    <definedName name="_IMP6" localSheetId="15">#REF!</definedName>
    <definedName name="_IMP6" localSheetId="16">#REF!</definedName>
    <definedName name="_IMP6" localSheetId="22">#REF!</definedName>
    <definedName name="_IMP6" localSheetId="26">#REF!</definedName>
    <definedName name="_IMP6" localSheetId="28">#REF!</definedName>
    <definedName name="_IMP6" localSheetId="29">#REF!</definedName>
    <definedName name="_IMP6" localSheetId="30">#REF!</definedName>
    <definedName name="_IMP6" localSheetId="38">#REF!</definedName>
    <definedName name="_IMP6" localSheetId="41">#REF!</definedName>
    <definedName name="_IMP6" localSheetId="42">#REF!</definedName>
    <definedName name="_IMP6" localSheetId="45">#REF!</definedName>
    <definedName name="_IMP6" localSheetId="8">#REF!</definedName>
    <definedName name="_IMP6" localSheetId="9">#REF!</definedName>
    <definedName name="_IMP6" localSheetId="25">#REF!</definedName>
    <definedName name="_IMP6" localSheetId="35">#REF!</definedName>
    <definedName name="_IMP6" localSheetId="51">#REF!</definedName>
    <definedName name="_IMP6" localSheetId="55">#REF!</definedName>
    <definedName name="_IMP6" localSheetId="5">#REF!</definedName>
    <definedName name="_IMP6" localSheetId="60">#REF!</definedName>
    <definedName name="_IMP6">#REF!</definedName>
    <definedName name="_IMP7" localSheetId="15">#REF!</definedName>
    <definedName name="_IMP7" localSheetId="16">#REF!</definedName>
    <definedName name="_IMP7" localSheetId="22">#REF!</definedName>
    <definedName name="_IMP7" localSheetId="26">#REF!</definedName>
    <definedName name="_IMP7" localSheetId="28">#REF!</definedName>
    <definedName name="_IMP7" localSheetId="29">#REF!</definedName>
    <definedName name="_IMP7" localSheetId="30">#REF!</definedName>
    <definedName name="_IMP7" localSheetId="38">#REF!</definedName>
    <definedName name="_IMP7" localSheetId="41">#REF!</definedName>
    <definedName name="_IMP7" localSheetId="42">#REF!</definedName>
    <definedName name="_IMP7" localSheetId="45">#REF!</definedName>
    <definedName name="_IMP7" localSheetId="8">#REF!</definedName>
    <definedName name="_IMP7" localSheetId="9">#REF!</definedName>
    <definedName name="_IMP7" localSheetId="25">#REF!</definedName>
    <definedName name="_IMP7" localSheetId="35">#REF!</definedName>
    <definedName name="_IMP7" localSheetId="51">#REF!</definedName>
    <definedName name="_IMP7" localSheetId="55">#REF!</definedName>
    <definedName name="_IMP7" localSheetId="5">#REF!</definedName>
    <definedName name="_IMP7" localSheetId="60">#REF!</definedName>
    <definedName name="_IMP7">#REF!</definedName>
    <definedName name="_IMP8" localSheetId="15">#REF!</definedName>
    <definedName name="_IMP8" localSheetId="16">#REF!</definedName>
    <definedName name="_IMP8" localSheetId="22">#REF!</definedName>
    <definedName name="_IMP8" localSheetId="26">#REF!</definedName>
    <definedName name="_IMP8" localSheetId="28">#REF!</definedName>
    <definedName name="_IMP8" localSheetId="29">#REF!</definedName>
    <definedName name="_IMP8" localSheetId="30">#REF!</definedName>
    <definedName name="_IMP8" localSheetId="38">#REF!</definedName>
    <definedName name="_IMP8" localSheetId="41">#REF!</definedName>
    <definedName name="_IMP8" localSheetId="42">#REF!</definedName>
    <definedName name="_IMP8" localSheetId="45">#REF!</definedName>
    <definedName name="_IMP8" localSheetId="8">#REF!</definedName>
    <definedName name="_IMP8" localSheetId="9">#REF!</definedName>
    <definedName name="_IMP8" localSheetId="25">#REF!</definedName>
    <definedName name="_IMP8" localSheetId="35">#REF!</definedName>
    <definedName name="_IMP8" localSheetId="51">#REF!</definedName>
    <definedName name="_IMP8" localSheetId="55">#REF!</definedName>
    <definedName name="_IMP8" localSheetId="5">#REF!</definedName>
    <definedName name="_IMP8" localSheetId="60">#REF!</definedName>
    <definedName name="_IMP8">#REF!</definedName>
    <definedName name="_MTS2" localSheetId="15">'[3]Annual Tables'!#REF!</definedName>
    <definedName name="_MTS2" localSheetId="16">'[3]Annual Tables'!#REF!</definedName>
    <definedName name="_MTS2" localSheetId="22">'[3]Annual Tables'!#REF!</definedName>
    <definedName name="_MTS2" localSheetId="26">'[3]Annual Tables'!#REF!</definedName>
    <definedName name="_MTS2" localSheetId="28">'[3]Annual Tables'!#REF!</definedName>
    <definedName name="_MTS2" localSheetId="29">'[3]Annual Tables'!#REF!</definedName>
    <definedName name="_MTS2" localSheetId="30">'[3]Annual Tables'!#REF!</definedName>
    <definedName name="_MTS2" localSheetId="38">'[3]Annual Tables'!#REF!</definedName>
    <definedName name="_MTS2" localSheetId="41">'[3]Annual Tables'!#REF!</definedName>
    <definedName name="_MTS2" localSheetId="42">'[3]Annual Tables'!#REF!</definedName>
    <definedName name="_MTS2" localSheetId="45">'[3]Annual Tables'!#REF!</definedName>
    <definedName name="_MTS2" localSheetId="25">'[3]Annual Tables'!#REF!</definedName>
    <definedName name="_MTS2" localSheetId="35">'[3]Annual Tables'!#REF!</definedName>
    <definedName name="_MTS2" localSheetId="51">'[3]Annual Tables'!#REF!</definedName>
    <definedName name="_MTS2" localSheetId="55">'[3]Annual Tables'!#REF!</definedName>
    <definedName name="_MTS2" localSheetId="5">'[3]Annual Tables'!#REF!</definedName>
    <definedName name="_MTS2" localSheetId="60">'[3]Annual Tables'!#REF!</definedName>
    <definedName name="_MTS2">'[3]Annual Tables'!#REF!</definedName>
    <definedName name="_Order1" hidden="1">255</definedName>
    <definedName name="_Order2" hidden="1">255</definedName>
    <definedName name="_OUT1" localSheetId="15">#REF!</definedName>
    <definedName name="_OUT1" localSheetId="16">#REF!</definedName>
    <definedName name="_OUT1" localSheetId="22">#REF!</definedName>
    <definedName name="_OUT1" localSheetId="26">#REF!</definedName>
    <definedName name="_OUT1" localSheetId="28">#REF!</definedName>
    <definedName name="_OUT1" localSheetId="29">#REF!</definedName>
    <definedName name="_OUT1" localSheetId="30">#REF!</definedName>
    <definedName name="_OUT1" localSheetId="38">#REF!</definedName>
    <definedName name="_OUT1" localSheetId="41">#REF!</definedName>
    <definedName name="_OUT1" localSheetId="42">#REF!</definedName>
    <definedName name="_OUT1" localSheetId="45">#REF!</definedName>
    <definedName name="_OUT1" localSheetId="49">#REF!</definedName>
    <definedName name="_OUT1" localSheetId="54">#REF!</definedName>
    <definedName name="_OUT1" localSheetId="8">#REF!</definedName>
    <definedName name="_OUT1" localSheetId="9">#REF!</definedName>
    <definedName name="_OUT1" localSheetId="25">#REF!</definedName>
    <definedName name="_OUT1" localSheetId="35">#REF!</definedName>
    <definedName name="_OUT1" localSheetId="51">#REF!</definedName>
    <definedName name="_OUT1" localSheetId="55">#REF!</definedName>
    <definedName name="_OUT1" localSheetId="5">#REF!</definedName>
    <definedName name="_OUT1" localSheetId="60">#REF!</definedName>
    <definedName name="_OUT1">#REF!</definedName>
    <definedName name="_OUT2" localSheetId="15">#REF!</definedName>
    <definedName name="_OUT2" localSheetId="16">#REF!</definedName>
    <definedName name="_OUT2" localSheetId="22">#REF!</definedName>
    <definedName name="_OUT2" localSheetId="26">#REF!</definedName>
    <definedName name="_OUT2" localSheetId="28">#REF!</definedName>
    <definedName name="_OUT2" localSheetId="29">#REF!</definedName>
    <definedName name="_OUT2" localSheetId="30">#REF!</definedName>
    <definedName name="_OUT2" localSheetId="38">#REF!</definedName>
    <definedName name="_OUT2" localSheetId="41">#REF!</definedName>
    <definedName name="_OUT2" localSheetId="42">#REF!</definedName>
    <definedName name="_OUT2" localSheetId="45">#REF!</definedName>
    <definedName name="_OUT2" localSheetId="49">#REF!</definedName>
    <definedName name="_OUT2" localSheetId="8">#REF!</definedName>
    <definedName name="_OUT2" localSheetId="9">#REF!</definedName>
    <definedName name="_OUT2" localSheetId="25">#REF!</definedName>
    <definedName name="_OUT2" localSheetId="35">#REF!</definedName>
    <definedName name="_OUT2" localSheetId="51">#REF!</definedName>
    <definedName name="_OUT2" localSheetId="55">#REF!</definedName>
    <definedName name="_OUT2" localSheetId="5">#REF!</definedName>
    <definedName name="_OUT2" localSheetId="60">#REF!</definedName>
    <definedName name="_OUT2">#REF!</definedName>
    <definedName name="_PAG2" localSheetId="15">[3]Index!#REF!</definedName>
    <definedName name="_PAG2" localSheetId="16">[3]Index!#REF!</definedName>
    <definedName name="_PAG2" localSheetId="22">[3]Index!#REF!</definedName>
    <definedName name="_PAG2" localSheetId="26">[3]Index!#REF!</definedName>
    <definedName name="_PAG2" localSheetId="28">[3]Index!#REF!</definedName>
    <definedName name="_PAG2" localSheetId="29">[3]Index!#REF!</definedName>
    <definedName name="_PAG2" localSheetId="30">[3]Index!#REF!</definedName>
    <definedName name="_PAG2" localSheetId="38">[3]Index!#REF!</definedName>
    <definedName name="_PAG2" localSheetId="41">[3]Index!#REF!</definedName>
    <definedName name="_PAG2" localSheetId="42">[3]Index!#REF!</definedName>
    <definedName name="_PAG2" localSheetId="45">[3]Index!#REF!</definedName>
    <definedName name="_PAG2" localSheetId="49">[3]Index!#REF!</definedName>
    <definedName name="_PAG2" localSheetId="25">[3]Index!#REF!</definedName>
    <definedName name="_PAG2" localSheetId="35">[3]Index!#REF!</definedName>
    <definedName name="_PAG2" localSheetId="51">[3]Index!#REF!</definedName>
    <definedName name="_PAG2" localSheetId="55">[3]Index!#REF!</definedName>
    <definedName name="_PAG2" localSheetId="5">[3]Index!#REF!</definedName>
    <definedName name="_PAG2" localSheetId="60">[3]Index!#REF!</definedName>
    <definedName name="_PAG2">[3]Index!#REF!</definedName>
    <definedName name="_PAG3" localSheetId="15">[3]Index!#REF!</definedName>
    <definedName name="_PAG3" localSheetId="16">[3]Index!#REF!</definedName>
    <definedName name="_PAG3" localSheetId="22">[3]Index!#REF!</definedName>
    <definedName name="_PAG3" localSheetId="28">[3]Index!#REF!</definedName>
    <definedName name="_PAG3" localSheetId="29">[3]Index!#REF!</definedName>
    <definedName name="_PAG3" localSheetId="30">[3]Index!#REF!</definedName>
    <definedName name="_PAG3" localSheetId="38">[3]Index!#REF!</definedName>
    <definedName name="_PAG3" localSheetId="41">[3]Index!#REF!</definedName>
    <definedName name="_PAG3" localSheetId="42">[3]Index!#REF!</definedName>
    <definedName name="_PAG3" localSheetId="45">[3]Index!#REF!</definedName>
    <definedName name="_PAG3" localSheetId="49">[3]Index!#REF!</definedName>
    <definedName name="_PAG3" localSheetId="25">[3]Index!#REF!</definedName>
    <definedName name="_PAG3" localSheetId="35">[3]Index!#REF!</definedName>
    <definedName name="_PAG3" localSheetId="51">[3]Index!#REF!</definedName>
    <definedName name="_PAG3" localSheetId="55">[3]Index!#REF!</definedName>
    <definedName name="_PAG3" localSheetId="5">[3]Index!#REF!</definedName>
    <definedName name="_PAG3" localSheetId="60">[3]Index!#REF!</definedName>
    <definedName name="_PAG3">[3]Index!#REF!</definedName>
    <definedName name="_PAG4" localSheetId="15">[3]Index!#REF!</definedName>
    <definedName name="_PAG4" localSheetId="16">[3]Index!#REF!</definedName>
    <definedName name="_PAG4" localSheetId="22">[3]Index!#REF!</definedName>
    <definedName name="_PAG4" localSheetId="28">[3]Index!#REF!</definedName>
    <definedName name="_PAG4" localSheetId="29">[3]Index!#REF!</definedName>
    <definedName name="_PAG4" localSheetId="30">[3]Index!#REF!</definedName>
    <definedName name="_PAG4" localSheetId="38">[3]Index!#REF!</definedName>
    <definedName name="_PAG4" localSheetId="41">[3]Index!#REF!</definedName>
    <definedName name="_PAG4" localSheetId="42">[3]Index!#REF!</definedName>
    <definedName name="_PAG4" localSheetId="45">[3]Index!#REF!</definedName>
    <definedName name="_PAG4" localSheetId="25">[3]Index!#REF!</definedName>
    <definedName name="_PAG4" localSheetId="35">[3]Index!#REF!</definedName>
    <definedName name="_PAG4" localSheetId="51">[3]Index!#REF!</definedName>
    <definedName name="_PAG4" localSheetId="55">[3]Index!#REF!</definedName>
    <definedName name="_PAG4" localSheetId="5">[3]Index!#REF!</definedName>
    <definedName name="_PAG4" localSheetId="60">[3]Index!#REF!</definedName>
    <definedName name="_PAG4">[3]Index!#REF!</definedName>
    <definedName name="_PAG5" localSheetId="15">[3]Index!#REF!</definedName>
    <definedName name="_PAG5" localSheetId="16">[3]Index!#REF!</definedName>
    <definedName name="_PAG5" localSheetId="22">[3]Index!#REF!</definedName>
    <definedName name="_PAG5" localSheetId="28">[3]Index!#REF!</definedName>
    <definedName name="_PAG5" localSheetId="29">[3]Index!#REF!</definedName>
    <definedName name="_PAG5" localSheetId="30">[3]Index!#REF!</definedName>
    <definedName name="_PAG5" localSheetId="38">[3]Index!#REF!</definedName>
    <definedName name="_PAG5" localSheetId="41">[3]Index!#REF!</definedName>
    <definedName name="_PAG5" localSheetId="42">[3]Index!#REF!</definedName>
    <definedName name="_PAG5" localSheetId="45">[3]Index!#REF!</definedName>
    <definedName name="_PAG5" localSheetId="25">[3]Index!#REF!</definedName>
    <definedName name="_PAG5" localSheetId="35">[3]Index!#REF!</definedName>
    <definedName name="_PAG5" localSheetId="51">[3]Index!#REF!</definedName>
    <definedName name="_PAG5" localSheetId="55">[3]Index!#REF!</definedName>
    <definedName name="_PAG5" localSheetId="5">[3]Index!#REF!</definedName>
    <definedName name="_PAG5" localSheetId="60">[3]Index!#REF!</definedName>
    <definedName name="_PAG5">[3]Index!#REF!</definedName>
    <definedName name="_PAG6" localSheetId="15">[3]Index!#REF!</definedName>
    <definedName name="_PAG6" localSheetId="16">[3]Index!#REF!</definedName>
    <definedName name="_PAG6" localSheetId="22">[3]Index!#REF!</definedName>
    <definedName name="_PAG6" localSheetId="28">[3]Index!#REF!</definedName>
    <definedName name="_PAG6" localSheetId="29">[3]Index!#REF!</definedName>
    <definedName name="_PAG6" localSheetId="30">[3]Index!#REF!</definedName>
    <definedName name="_PAG6" localSheetId="38">[3]Index!#REF!</definedName>
    <definedName name="_PAG6" localSheetId="41">[3]Index!#REF!</definedName>
    <definedName name="_PAG6" localSheetId="42">[3]Index!#REF!</definedName>
    <definedName name="_PAG6" localSheetId="45">[3]Index!#REF!</definedName>
    <definedName name="_PAG6" localSheetId="25">[3]Index!#REF!</definedName>
    <definedName name="_PAG6" localSheetId="35">[3]Index!#REF!</definedName>
    <definedName name="_PAG6" localSheetId="51">[3]Index!#REF!</definedName>
    <definedName name="_PAG6" localSheetId="55">[3]Index!#REF!</definedName>
    <definedName name="_PAG6" localSheetId="5">[3]Index!#REF!</definedName>
    <definedName name="_PAG6" localSheetId="60">[3]Index!#REF!</definedName>
    <definedName name="_PAG6">[3]Index!#REF!</definedName>
    <definedName name="_PAG7" localSheetId="15">#REF!</definedName>
    <definedName name="_PAG7" localSheetId="16">#REF!</definedName>
    <definedName name="_PAG7" localSheetId="22">#REF!</definedName>
    <definedName name="_PAG7" localSheetId="26">#REF!</definedName>
    <definedName name="_PAG7" localSheetId="28">#REF!</definedName>
    <definedName name="_PAG7" localSheetId="29">#REF!</definedName>
    <definedName name="_PAG7" localSheetId="30">#REF!</definedName>
    <definedName name="_PAG7" localSheetId="38">#REF!</definedName>
    <definedName name="_PAG7" localSheetId="41">#REF!</definedName>
    <definedName name="_PAG7" localSheetId="42">#REF!</definedName>
    <definedName name="_PAG7" localSheetId="45">#REF!</definedName>
    <definedName name="_PAG7" localSheetId="49">#REF!</definedName>
    <definedName name="_PAG7" localSheetId="54">#REF!</definedName>
    <definedName name="_PAG7" localSheetId="8">#REF!</definedName>
    <definedName name="_PAG7" localSheetId="9">#REF!</definedName>
    <definedName name="_PAG7" localSheetId="25">#REF!</definedName>
    <definedName name="_PAG7" localSheetId="35">#REF!</definedName>
    <definedName name="_PAG7" localSheetId="51">#REF!</definedName>
    <definedName name="_PAG7" localSheetId="55">#REF!</definedName>
    <definedName name="_PAG7" localSheetId="5">#REF!</definedName>
    <definedName name="_PAG7" localSheetId="60">#REF!</definedName>
    <definedName name="_PAG7">#REF!</definedName>
    <definedName name="_pro2001" localSheetId="60">[4]pro2001!$A$1:$B$72</definedName>
    <definedName name="_pro2001">[12]pro2001!$A$1:$B$72</definedName>
    <definedName name="_r13" localSheetId="13">[19]splatnosti!$V$39</definedName>
    <definedName name="_r13" localSheetId="15">[19]splatnosti!$V$39</definedName>
    <definedName name="_r13" localSheetId="16">[19]splatnosti!$V$39</definedName>
    <definedName name="_r13" localSheetId="54">[19]splatnosti!$V$39</definedName>
    <definedName name="_r13" localSheetId="60">[20]splatnosti!$V$39</definedName>
    <definedName name="_r13">[19]splatnosti!$V$39</definedName>
    <definedName name="_r14" localSheetId="13">[19]splatnosti!$V$40</definedName>
    <definedName name="_r14" localSheetId="15">[19]splatnosti!$V$40</definedName>
    <definedName name="_r14" localSheetId="16">[19]splatnosti!$V$40</definedName>
    <definedName name="_r14" localSheetId="54">[19]splatnosti!$V$40</definedName>
    <definedName name="_r14" localSheetId="60">[20]splatnosti!$V$40</definedName>
    <definedName name="_r14">[19]splatnosti!$V$40</definedName>
    <definedName name="_Regression_X" localSheetId="15" hidden="1">#REF!</definedName>
    <definedName name="_Regression_X" localSheetId="16" hidden="1">#REF!</definedName>
    <definedName name="_Regression_X" localSheetId="22" hidden="1">#REF!</definedName>
    <definedName name="_Regression_X" localSheetId="26" hidden="1">#REF!</definedName>
    <definedName name="_Regression_X" localSheetId="28" hidden="1">#REF!</definedName>
    <definedName name="_Regression_X" localSheetId="29" hidden="1">#REF!</definedName>
    <definedName name="_Regression_X" localSheetId="30" hidden="1">#REF!</definedName>
    <definedName name="_Regression_X" localSheetId="38" hidden="1">#REF!</definedName>
    <definedName name="_Regression_X" localSheetId="41" hidden="1">#REF!</definedName>
    <definedName name="_Regression_X" localSheetId="42" hidden="1">#REF!</definedName>
    <definedName name="_Regression_X" localSheetId="45" hidden="1">#REF!</definedName>
    <definedName name="_Regression_X" localSheetId="46" hidden="1">#REF!</definedName>
    <definedName name="_Regression_X" localSheetId="54" hidden="1">#REF!</definedName>
    <definedName name="_Regression_X" localSheetId="8" hidden="1">#REF!</definedName>
    <definedName name="_Regression_X" localSheetId="9" hidden="1">#REF!</definedName>
    <definedName name="_Regression_X" localSheetId="48" hidden="1">#REF!</definedName>
    <definedName name="_Regression_X" localSheetId="25" hidden="1">#REF!</definedName>
    <definedName name="_Regression_X" localSheetId="35" hidden="1">#REF!</definedName>
    <definedName name="_Regression_X" localSheetId="51" hidden="1">#REF!</definedName>
    <definedName name="_Regression_X" localSheetId="55" hidden="1">#REF!</definedName>
    <definedName name="_Regression_X" localSheetId="5" hidden="1">#REF!</definedName>
    <definedName name="_Regression_X" localSheetId="60" hidden="1">#REF!</definedName>
    <definedName name="_Regression_X" hidden="1">#REF!</definedName>
    <definedName name="_Regression_Y" localSheetId="15" hidden="1">#REF!</definedName>
    <definedName name="_Regression_Y" localSheetId="16" hidden="1">#REF!</definedName>
    <definedName name="_Regression_Y" localSheetId="22" hidden="1">#REF!</definedName>
    <definedName name="_Regression_Y" localSheetId="26" hidden="1">#REF!</definedName>
    <definedName name="_Regression_Y" localSheetId="28" hidden="1">#REF!</definedName>
    <definedName name="_Regression_Y" localSheetId="29" hidden="1">#REF!</definedName>
    <definedName name="_Regression_Y" localSheetId="30" hidden="1">#REF!</definedName>
    <definedName name="_Regression_Y" localSheetId="38" hidden="1">#REF!</definedName>
    <definedName name="_Regression_Y" localSheetId="41" hidden="1">#REF!</definedName>
    <definedName name="_Regression_Y" localSheetId="42" hidden="1">#REF!</definedName>
    <definedName name="_Regression_Y" localSheetId="45" hidden="1">#REF!</definedName>
    <definedName name="_Regression_Y" localSheetId="46" hidden="1">#REF!</definedName>
    <definedName name="_Regression_Y" localSheetId="8" hidden="1">#REF!</definedName>
    <definedName name="_Regression_Y" localSheetId="9" hidden="1">#REF!</definedName>
    <definedName name="_Regression_Y" localSheetId="48" hidden="1">#REF!</definedName>
    <definedName name="_Regression_Y" localSheetId="25" hidden="1">#REF!</definedName>
    <definedName name="_Regression_Y" localSheetId="35" hidden="1">#REF!</definedName>
    <definedName name="_Regression_Y" localSheetId="51" hidden="1">#REF!</definedName>
    <definedName name="_Regression_Y" localSheetId="55" hidden="1">#REF!</definedName>
    <definedName name="_Regression_Y" localSheetId="5" hidden="1">#REF!</definedName>
    <definedName name="_Regression_Y" localSheetId="60" hidden="1">#REF!</definedName>
    <definedName name="_Regression_Y" hidden="1">#REF!</definedName>
    <definedName name="_RES2" localSheetId="15">[1]RES!#REF!</definedName>
    <definedName name="_RES2" localSheetId="16">[1]RES!#REF!</definedName>
    <definedName name="_RES2" localSheetId="22">[1]RES!#REF!</definedName>
    <definedName name="_RES2" localSheetId="26">[1]RES!#REF!</definedName>
    <definedName name="_RES2" localSheetId="28">[1]RES!#REF!</definedName>
    <definedName name="_RES2" localSheetId="29">[1]RES!#REF!</definedName>
    <definedName name="_RES2" localSheetId="30">[1]RES!#REF!</definedName>
    <definedName name="_RES2" localSheetId="38">[1]RES!#REF!</definedName>
    <definedName name="_RES2" localSheetId="41">[1]RES!#REF!</definedName>
    <definedName name="_RES2" localSheetId="42">[1]RES!#REF!</definedName>
    <definedName name="_RES2" localSheetId="45">[1]RES!#REF!</definedName>
    <definedName name="_RES2" localSheetId="25">[1]RES!#REF!</definedName>
    <definedName name="_RES2" localSheetId="35">[1]RES!#REF!</definedName>
    <definedName name="_RES2" localSheetId="51">[1]RES!#REF!</definedName>
    <definedName name="_RES2" localSheetId="55">[1]RES!#REF!</definedName>
    <definedName name="_RES2" localSheetId="5">[1]RES!#REF!</definedName>
    <definedName name="_RES2" localSheetId="60">[1]RES!#REF!</definedName>
    <definedName name="_RES2">[1]RES!#REF!</definedName>
    <definedName name="_RULC" localSheetId="60">[6]REER!$BA$144:$BA$206</definedName>
    <definedName name="_RULC">[21]REER!$BA$144:$BA$206</definedName>
    <definedName name="_TAB1" localSheetId="15">#REF!</definedName>
    <definedName name="_TAB1" localSheetId="16">#REF!</definedName>
    <definedName name="_TAB1" localSheetId="22">#REF!</definedName>
    <definedName name="_TAB1" localSheetId="26">#REF!</definedName>
    <definedName name="_TAB1" localSheetId="28">#REF!</definedName>
    <definedName name="_TAB1" localSheetId="29">#REF!</definedName>
    <definedName name="_TAB1" localSheetId="30">#REF!</definedName>
    <definedName name="_TAB1" localSheetId="38">#REF!</definedName>
    <definedName name="_TAB1" localSheetId="41">#REF!</definedName>
    <definedName name="_TAB1" localSheetId="42">#REF!</definedName>
    <definedName name="_TAB1" localSheetId="45">#REF!</definedName>
    <definedName name="_TAB1" localSheetId="49">#REF!</definedName>
    <definedName name="_TAB1" localSheetId="54">#REF!</definedName>
    <definedName name="_TAB1" localSheetId="8">#REF!</definedName>
    <definedName name="_TAB1" localSheetId="9">#REF!</definedName>
    <definedName name="_TAB1" localSheetId="25">#REF!</definedName>
    <definedName name="_TAB1" localSheetId="35">#REF!</definedName>
    <definedName name="_TAB1" localSheetId="51">#REF!</definedName>
    <definedName name="_TAB1" localSheetId="55">#REF!</definedName>
    <definedName name="_TAB1" localSheetId="5">#REF!</definedName>
    <definedName name="_TAB1" localSheetId="60">#REF!</definedName>
    <definedName name="_TAB1">#REF!</definedName>
    <definedName name="_TAB10" localSheetId="15">#REF!</definedName>
    <definedName name="_TAB10" localSheetId="16">#REF!</definedName>
    <definedName name="_TAB10" localSheetId="22">#REF!</definedName>
    <definedName name="_TAB10" localSheetId="26">#REF!</definedName>
    <definedName name="_TAB10" localSheetId="28">#REF!</definedName>
    <definedName name="_TAB10" localSheetId="29">#REF!</definedName>
    <definedName name="_TAB10" localSheetId="30">#REF!</definedName>
    <definedName name="_TAB10" localSheetId="38">#REF!</definedName>
    <definedName name="_TAB10" localSheetId="41">#REF!</definedName>
    <definedName name="_TAB10" localSheetId="42">#REF!</definedName>
    <definedName name="_TAB10" localSheetId="45">#REF!</definedName>
    <definedName name="_TAB10" localSheetId="49">#REF!</definedName>
    <definedName name="_TAB10" localSheetId="8">#REF!</definedName>
    <definedName name="_TAB10" localSheetId="9">#REF!</definedName>
    <definedName name="_TAB10" localSheetId="25">#REF!</definedName>
    <definedName name="_TAB10" localSheetId="35">#REF!</definedName>
    <definedName name="_TAB10" localSheetId="51">#REF!</definedName>
    <definedName name="_TAB10" localSheetId="55">#REF!</definedName>
    <definedName name="_TAB10" localSheetId="5">#REF!</definedName>
    <definedName name="_TAB10" localSheetId="60">#REF!</definedName>
    <definedName name="_TAB10">#REF!</definedName>
    <definedName name="_TAB12" localSheetId="15">#REF!</definedName>
    <definedName name="_TAB12" localSheetId="16">#REF!</definedName>
    <definedName name="_TAB12" localSheetId="22">#REF!</definedName>
    <definedName name="_TAB12" localSheetId="26">#REF!</definedName>
    <definedName name="_TAB12" localSheetId="28">#REF!</definedName>
    <definedName name="_TAB12" localSheetId="29">#REF!</definedName>
    <definedName name="_TAB12" localSheetId="30">#REF!</definedName>
    <definedName name="_TAB12" localSheetId="38">#REF!</definedName>
    <definedName name="_TAB12" localSheetId="41">#REF!</definedName>
    <definedName name="_TAB12" localSheetId="42">#REF!</definedName>
    <definedName name="_TAB12" localSheetId="45">#REF!</definedName>
    <definedName name="_TAB12" localSheetId="49">#REF!</definedName>
    <definedName name="_TAB12" localSheetId="8">#REF!</definedName>
    <definedName name="_TAB12" localSheetId="9">#REF!</definedName>
    <definedName name="_TAB12" localSheetId="25">#REF!</definedName>
    <definedName name="_TAB12" localSheetId="35">#REF!</definedName>
    <definedName name="_TAB12" localSheetId="51">#REF!</definedName>
    <definedName name="_TAB12" localSheetId="55">#REF!</definedName>
    <definedName name="_TAB12" localSheetId="5">#REF!</definedName>
    <definedName name="_TAB12" localSheetId="60">#REF!</definedName>
    <definedName name="_TAB12">#REF!</definedName>
    <definedName name="_Tab19" localSheetId="15">#REF!</definedName>
    <definedName name="_Tab19" localSheetId="16">#REF!</definedName>
    <definedName name="_Tab19" localSheetId="22">#REF!</definedName>
    <definedName name="_Tab19" localSheetId="26">#REF!</definedName>
    <definedName name="_Tab19" localSheetId="28">#REF!</definedName>
    <definedName name="_Tab19" localSheetId="29">#REF!</definedName>
    <definedName name="_Tab19" localSheetId="30">#REF!</definedName>
    <definedName name="_Tab19" localSheetId="38">#REF!</definedName>
    <definedName name="_Tab19" localSheetId="41">#REF!</definedName>
    <definedName name="_Tab19" localSheetId="42">#REF!</definedName>
    <definedName name="_Tab19" localSheetId="45">#REF!</definedName>
    <definedName name="_Tab19" localSheetId="8">#REF!</definedName>
    <definedName name="_Tab19" localSheetId="9">#REF!</definedName>
    <definedName name="_Tab19" localSheetId="25">#REF!</definedName>
    <definedName name="_Tab19" localSheetId="35">#REF!</definedName>
    <definedName name="_Tab19" localSheetId="51">#REF!</definedName>
    <definedName name="_Tab19" localSheetId="55">#REF!</definedName>
    <definedName name="_Tab19" localSheetId="5">#REF!</definedName>
    <definedName name="_Tab19" localSheetId="60">#REF!</definedName>
    <definedName name="_Tab19">#REF!</definedName>
    <definedName name="_TAB2" localSheetId="15">#REF!</definedName>
    <definedName name="_TAB2" localSheetId="16">#REF!</definedName>
    <definedName name="_TAB2" localSheetId="22">#REF!</definedName>
    <definedName name="_TAB2" localSheetId="26">#REF!</definedName>
    <definedName name="_TAB2" localSheetId="28">#REF!</definedName>
    <definedName name="_TAB2" localSheetId="29">#REF!</definedName>
    <definedName name="_TAB2" localSheetId="30">#REF!</definedName>
    <definedName name="_TAB2" localSheetId="38">#REF!</definedName>
    <definedName name="_TAB2" localSheetId="41">#REF!</definedName>
    <definedName name="_TAB2" localSheetId="42">#REF!</definedName>
    <definedName name="_TAB2" localSheetId="45">#REF!</definedName>
    <definedName name="_TAB2" localSheetId="8">#REF!</definedName>
    <definedName name="_TAB2" localSheetId="9">#REF!</definedName>
    <definedName name="_TAB2" localSheetId="25">#REF!</definedName>
    <definedName name="_TAB2" localSheetId="35">#REF!</definedName>
    <definedName name="_TAB2" localSheetId="51">#REF!</definedName>
    <definedName name="_TAB2" localSheetId="55">#REF!</definedName>
    <definedName name="_TAB2" localSheetId="5">#REF!</definedName>
    <definedName name="_TAB2" localSheetId="60">#REF!</definedName>
    <definedName name="_TAB2">#REF!</definedName>
    <definedName name="_Tab20" localSheetId="15">#REF!</definedName>
    <definedName name="_Tab20" localSheetId="16">#REF!</definedName>
    <definedName name="_Tab20" localSheetId="22">#REF!</definedName>
    <definedName name="_Tab20" localSheetId="26">#REF!</definedName>
    <definedName name="_Tab20" localSheetId="28">#REF!</definedName>
    <definedName name="_Tab20" localSheetId="29">#REF!</definedName>
    <definedName name="_Tab20" localSheetId="30">#REF!</definedName>
    <definedName name="_Tab20" localSheetId="38">#REF!</definedName>
    <definedName name="_Tab20" localSheetId="41">#REF!</definedName>
    <definedName name="_Tab20" localSheetId="42">#REF!</definedName>
    <definedName name="_Tab20" localSheetId="45">#REF!</definedName>
    <definedName name="_Tab20" localSheetId="8">#REF!</definedName>
    <definedName name="_Tab20" localSheetId="9">#REF!</definedName>
    <definedName name="_Tab20" localSheetId="25">#REF!</definedName>
    <definedName name="_Tab20" localSheetId="35">#REF!</definedName>
    <definedName name="_Tab20" localSheetId="51">#REF!</definedName>
    <definedName name="_Tab20" localSheetId="55">#REF!</definedName>
    <definedName name="_Tab20" localSheetId="5">#REF!</definedName>
    <definedName name="_Tab20" localSheetId="60">#REF!</definedName>
    <definedName name="_Tab20">#REF!</definedName>
    <definedName name="_Tab21" localSheetId="15">#REF!</definedName>
    <definedName name="_Tab21" localSheetId="16">#REF!</definedName>
    <definedName name="_Tab21" localSheetId="22">#REF!</definedName>
    <definedName name="_Tab21" localSheetId="26">#REF!</definedName>
    <definedName name="_Tab21" localSheetId="28">#REF!</definedName>
    <definedName name="_Tab21" localSheetId="29">#REF!</definedName>
    <definedName name="_Tab21" localSheetId="30">#REF!</definedName>
    <definedName name="_Tab21" localSheetId="38">#REF!</definedName>
    <definedName name="_Tab21" localSheetId="41">#REF!</definedName>
    <definedName name="_Tab21" localSheetId="42">#REF!</definedName>
    <definedName name="_Tab21" localSheetId="45">#REF!</definedName>
    <definedName name="_Tab21" localSheetId="8">#REF!</definedName>
    <definedName name="_Tab21" localSheetId="9">#REF!</definedName>
    <definedName name="_Tab21" localSheetId="25">#REF!</definedName>
    <definedName name="_Tab21" localSheetId="35">#REF!</definedName>
    <definedName name="_Tab21" localSheetId="51">#REF!</definedName>
    <definedName name="_Tab21" localSheetId="55">#REF!</definedName>
    <definedName name="_Tab21" localSheetId="5">#REF!</definedName>
    <definedName name="_Tab21" localSheetId="60">#REF!</definedName>
    <definedName name="_Tab21">#REF!</definedName>
    <definedName name="_Tab22" localSheetId="15">#REF!</definedName>
    <definedName name="_Tab22" localSheetId="16">#REF!</definedName>
    <definedName name="_Tab22" localSheetId="22">#REF!</definedName>
    <definedName name="_Tab22" localSheetId="26">#REF!</definedName>
    <definedName name="_Tab22" localSheetId="28">#REF!</definedName>
    <definedName name="_Tab22" localSheetId="29">#REF!</definedName>
    <definedName name="_Tab22" localSheetId="30">#REF!</definedName>
    <definedName name="_Tab22" localSheetId="38">#REF!</definedName>
    <definedName name="_Tab22" localSheetId="41">#REF!</definedName>
    <definedName name="_Tab22" localSheetId="42">#REF!</definedName>
    <definedName name="_Tab22" localSheetId="45">#REF!</definedName>
    <definedName name="_Tab22" localSheetId="8">#REF!</definedName>
    <definedName name="_Tab22" localSheetId="9">#REF!</definedName>
    <definedName name="_Tab22" localSheetId="25">#REF!</definedName>
    <definedName name="_Tab22" localSheetId="35">#REF!</definedName>
    <definedName name="_Tab22" localSheetId="51">#REF!</definedName>
    <definedName name="_Tab22" localSheetId="55">#REF!</definedName>
    <definedName name="_Tab22" localSheetId="5">#REF!</definedName>
    <definedName name="_Tab22" localSheetId="60">#REF!</definedName>
    <definedName name="_Tab22">#REF!</definedName>
    <definedName name="_Tab23" localSheetId="15">#REF!</definedName>
    <definedName name="_Tab23" localSheetId="16">#REF!</definedName>
    <definedName name="_Tab23" localSheetId="22">#REF!</definedName>
    <definedName name="_Tab23" localSheetId="26">#REF!</definedName>
    <definedName name="_Tab23" localSheetId="28">#REF!</definedName>
    <definedName name="_Tab23" localSheetId="29">#REF!</definedName>
    <definedName name="_Tab23" localSheetId="30">#REF!</definedName>
    <definedName name="_Tab23" localSheetId="38">#REF!</definedName>
    <definedName name="_Tab23" localSheetId="41">#REF!</definedName>
    <definedName name="_Tab23" localSheetId="42">#REF!</definedName>
    <definedName name="_Tab23" localSheetId="45">#REF!</definedName>
    <definedName name="_Tab23" localSheetId="8">#REF!</definedName>
    <definedName name="_Tab23" localSheetId="9">#REF!</definedName>
    <definedName name="_Tab23" localSheetId="25">#REF!</definedName>
    <definedName name="_Tab23" localSheetId="35">#REF!</definedName>
    <definedName name="_Tab23" localSheetId="51">#REF!</definedName>
    <definedName name="_Tab23" localSheetId="55">#REF!</definedName>
    <definedName name="_Tab23" localSheetId="5">#REF!</definedName>
    <definedName name="_Tab23" localSheetId="60">#REF!</definedName>
    <definedName name="_Tab23">#REF!</definedName>
    <definedName name="_Tab24" localSheetId="15">#REF!</definedName>
    <definedName name="_Tab24" localSheetId="16">#REF!</definedName>
    <definedName name="_Tab24" localSheetId="22">#REF!</definedName>
    <definedName name="_Tab24" localSheetId="26">#REF!</definedName>
    <definedName name="_Tab24" localSheetId="28">#REF!</definedName>
    <definedName name="_Tab24" localSheetId="29">#REF!</definedName>
    <definedName name="_Tab24" localSheetId="30">#REF!</definedName>
    <definedName name="_Tab24" localSheetId="38">#REF!</definedName>
    <definedName name="_Tab24" localSheetId="41">#REF!</definedName>
    <definedName name="_Tab24" localSheetId="42">#REF!</definedName>
    <definedName name="_Tab24" localSheetId="45">#REF!</definedName>
    <definedName name="_Tab24" localSheetId="8">#REF!</definedName>
    <definedName name="_Tab24" localSheetId="9">#REF!</definedName>
    <definedName name="_Tab24" localSheetId="25">#REF!</definedName>
    <definedName name="_Tab24" localSheetId="35">#REF!</definedName>
    <definedName name="_Tab24" localSheetId="51">#REF!</definedName>
    <definedName name="_Tab24" localSheetId="55">#REF!</definedName>
    <definedName name="_Tab24" localSheetId="5">#REF!</definedName>
    <definedName name="_Tab24" localSheetId="60">#REF!</definedName>
    <definedName name="_Tab24">#REF!</definedName>
    <definedName name="_Tab26" localSheetId="15">#REF!</definedName>
    <definedName name="_Tab26" localSheetId="16">#REF!</definedName>
    <definedName name="_Tab26" localSheetId="22">#REF!</definedName>
    <definedName name="_Tab26" localSheetId="26">#REF!</definedName>
    <definedName name="_Tab26" localSheetId="28">#REF!</definedName>
    <definedName name="_Tab26" localSheetId="29">#REF!</definedName>
    <definedName name="_Tab26" localSheetId="30">#REF!</definedName>
    <definedName name="_Tab26" localSheetId="38">#REF!</definedName>
    <definedName name="_Tab26" localSheetId="41">#REF!</definedName>
    <definedName name="_Tab26" localSheetId="42">#REF!</definedName>
    <definedName name="_Tab26" localSheetId="45">#REF!</definedName>
    <definedName name="_Tab26" localSheetId="8">#REF!</definedName>
    <definedName name="_Tab26" localSheetId="9">#REF!</definedName>
    <definedName name="_Tab26" localSheetId="25">#REF!</definedName>
    <definedName name="_Tab26" localSheetId="35">#REF!</definedName>
    <definedName name="_Tab26" localSheetId="51">#REF!</definedName>
    <definedName name="_Tab26" localSheetId="55">#REF!</definedName>
    <definedName name="_Tab26" localSheetId="5">#REF!</definedName>
    <definedName name="_Tab26" localSheetId="60">#REF!</definedName>
    <definedName name="_Tab26">#REF!</definedName>
    <definedName name="_Tab27" localSheetId="15">#REF!</definedName>
    <definedName name="_Tab27" localSheetId="16">#REF!</definedName>
    <definedName name="_Tab27" localSheetId="22">#REF!</definedName>
    <definedName name="_Tab27" localSheetId="26">#REF!</definedName>
    <definedName name="_Tab27" localSheetId="28">#REF!</definedName>
    <definedName name="_Tab27" localSheetId="29">#REF!</definedName>
    <definedName name="_Tab27" localSheetId="30">#REF!</definedName>
    <definedName name="_Tab27" localSheetId="38">#REF!</definedName>
    <definedName name="_Tab27" localSheetId="41">#REF!</definedName>
    <definedName name="_Tab27" localSheetId="42">#REF!</definedName>
    <definedName name="_Tab27" localSheetId="45">#REF!</definedName>
    <definedName name="_Tab27" localSheetId="8">#REF!</definedName>
    <definedName name="_Tab27" localSheetId="9">#REF!</definedName>
    <definedName name="_Tab27" localSheetId="25">#REF!</definedName>
    <definedName name="_Tab27" localSheetId="35">#REF!</definedName>
    <definedName name="_Tab27" localSheetId="51">#REF!</definedName>
    <definedName name="_Tab27" localSheetId="55">#REF!</definedName>
    <definedName name="_Tab27" localSheetId="5">#REF!</definedName>
    <definedName name="_Tab27" localSheetId="60">#REF!</definedName>
    <definedName name="_Tab27">#REF!</definedName>
    <definedName name="_Tab28" localSheetId="15">#REF!</definedName>
    <definedName name="_Tab28" localSheetId="16">#REF!</definedName>
    <definedName name="_Tab28" localSheetId="22">#REF!</definedName>
    <definedName name="_Tab28" localSheetId="26">#REF!</definedName>
    <definedName name="_Tab28" localSheetId="28">#REF!</definedName>
    <definedName name="_Tab28" localSheetId="29">#REF!</definedName>
    <definedName name="_Tab28" localSheetId="30">#REF!</definedName>
    <definedName name="_Tab28" localSheetId="38">#REF!</definedName>
    <definedName name="_Tab28" localSheetId="41">#REF!</definedName>
    <definedName name="_Tab28" localSheetId="42">#REF!</definedName>
    <definedName name="_Tab28" localSheetId="45">#REF!</definedName>
    <definedName name="_Tab28" localSheetId="8">#REF!</definedName>
    <definedName name="_Tab28" localSheetId="9">#REF!</definedName>
    <definedName name="_Tab28" localSheetId="25">#REF!</definedName>
    <definedName name="_Tab28" localSheetId="35">#REF!</definedName>
    <definedName name="_Tab28" localSheetId="51">#REF!</definedName>
    <definedName name="_Tab28" localSheetId="55">#REF!</definedName>
    <definedName name="_Tab28" localSheetId="5">#REF!</definedName>
    <definedName name="_Tab28" localSheetId="60">#REF!</definedName>
    <definedName name="_Tab28">#REF!</definedName>
    <definedName name="_Tab29" localSheetId="15">#REF!</definedName>
    <definedName name="_Tab29" localSheetId="16">#REF!</definedName>
    <definedName name="_Tab29" localSheetId="22">#REF!</definedName>
    <definedName name="_Tab29" localSheetId="26">#REF!</definedName>
    <definedName name="_Tab29" localSheetId="28">#REF!</definedName>
    <definedName name="_Tab29" localSheetId="29">#REF!</definedName>
    <definedName name="_Tab29" localSheetId="30">#REF!</definedName>
    <definedName name="_Tab29" localSheetId="38">#REF!</definedName>
    <definedName name="_Tab29" localSheetId="41">#REF!</definedName>
    <definedName name="_Tab29" localSheetId="42">#REF!</definedName>
    <definedName name="_Tab29" localSheetId="45">#REF!</definedName>
    <definedName name="_Tab29" localSheetId="8">#REF!</definedName>
    <definedName name="_Tab29" localSheetId="9">#REF!</definedName>
    <definedName name="_Tab29" localSheetId="25">#REF!</definedName>
    <definedName name="_Tab29" localSheetId="35">#REF!</definedName>
    <definedName name="_Tab29" localSheetId="51">#REF!</definedName>
    <definedName name="_Tab29" localSheetId="55">#REF!</definedName>
    <definedName name="_Tab29" localSheetId="5">#REF!</definedName>
    <definedName name="_Tab29" localSheetId="60">#REF!</definedName>
    <definedName name="_Tab29">#REF!</definedName>
    <definedName name="_TAB3" localSheetId="15">#REF!</definedName>
    <definedName name="_TAB3" localSheetId="16">#REF!</definedName>
    <definedName name="_TAB3" localSheetId="22">#REF!</definedName>
    <definedName name="_TAB3" localSheetId="26">#REF!</definedName>
    <definedName name="_TAB3" localSheetId="28">#REF!</definedName>
    <definedName name="_TAB3" localSheetId="29">#REF!</definedName>
    <definedName name="_TAB3" localSheetId="30">#REF!</definedName>
    <definedName name="_TAB3" localSheetId="38">#REF!</definedName>
    <definedName name="_TAB3" localSheetId="41">#REF!</definedName>
    <definedName name="_TAB3" localSheetId="42">#REF!</definedName>
    <definedName name="_TAB3" localSheetId="45">#REF!</definedName>
    <definedName name="_TAB3" localSheetId="8">#REF!</definedName>
    <definedName name="_TAB3" localSheetId="9">#REF!</definedName>
    <definedName name="_TAB3" localSheetId="25">#REF!</definedName>
    <definedName name="_TAB3" localSheetId="35">#REF!</definedName>
    <definedName name="_TAB3" localSheetId="51">#REF!</definedName>
    <definedName name="_TAB3" localSheetId="55">#REF!</definedName>
    <definedName name="_TAB3" localSheetId="5">#REF!</definedName>
    <definedName name="_TAB3" localSheetId="60">#REF!</definedName>
    <definedName name="_TAB3">#REF!</definedName>
    <definedName name="_Tab30" localSheetId="15">#REF!</definedName>
    <definedName name="_Tab30" localSheetId="16">#REF!</definedName>
    <definedName name="_Tab30" localSheetId="22">#REF!</definedName>
    <definedName name="_Tab30" localSheetId="26">#REF!</definedName>
    <definedName name="_Tab30" localSheetId="28">#REF!</definedName>
    <definedName name="_Tab30" localSheetId="29">#REF!</definedName>
    <definedName name="_Tab30" localSheetId="30">#REF!</definedName>
    <definedName name="_Tab30" localSheetId="38">#REF!</definedName>
    <definedName name="_Tab30" localSheetId="41">#REF!</definedName>
    <definedName name="_Tab30" localSheetId="42">#REF!</definedName>
    <definedName name="_Tab30" localSheetId="45">#REF!</definedName>
    <definedName name="_Tab30" localSheetId="8">#REF!</definedName>
    <definedName name="_Tab30" localSheetId="9">#REF!</definedName>
    <definedName name="_Tab30" localSheetId="25">#REF!</definedName>
    <definedName name="_Tab30" localSheetId="35">#REF!</definedName>
    <definedName name="_Tab30" localSheetId="51">#REF!</definedName>
    <definedName name="_Tab30" localSheetId="55">#REF!</definedName>
    <definedName name="_Tab30" localSheetId="5">#REF!</definedName>
    <definedName name="_Tab30" localSheetId="60">#REF!</definedName>
    <definedName name="_Tab30">#REF!</definedName>
    <definedName name="_Tab31" localSheetId="15">#REF!</definedName>
    <definedName name="_Tab31" localSheetId="16">#REF!</definedName>
    <definedName name="_Tab31" localSheetId="22">#REF!</definedName>
    <definedName name="_Tab31" localSheetId="26">#REF!</definedName>
    <definedName name="_Tab31" localSheetId="28">#REF!</definedName>
    <definedName name="_Tab31" localSheetId="29">#REF!</definedName>
    <definedName name="_Tab31" localSheetId="30">#REF!</definedName>
    <definedName name="_Tab31" localSheetId="38">#REF!</definedName>
    <definedName name="_Tab31" localSheetId="41">#REF!</definedName>
    <definedName name="_Tab31" localSheetId="42">#REF!</definedName>
    <definedName name="_Tab31" localSheetId="45">#REF!</definedName>
    <definedName name="_Tab31" localSheetId="8">#REF!</definedName>
    <definedName name="_Tab31" localSheetId="9">#REF!</definedName>
    <definedName name="_Tab31" localSheetId="25">#REF!</definedName>
    <definedName name="_Tab31" localSheetId="35">#REF!</definedName>
    <definedName name="_Tab31" localSheetId="51">#REF!</definedName>
    <definedName name="_Tab31" localSheetId="55">#REF!</definedName>
    <definedName name="_Tab31" localSheetId="5">#REF!</definedName>
    <definedName name="_Tab31" localSheetId="60">#REF!</definedName>
    <definedName name="_Tab31">#REF!</definedName>
    <definedName name="_Tab32" localSheetId="15">#REF!</definedName>
    <definedName name="_Tab32" localSheetId="16">#REF!</definedName>
    <definedName name="_Tab32" localSheetId="22">#REF!</definedName>
    <definedName name="_Tab32" localSheetId="26">#REF!</definedName>
    <definedName name="_Tab32" localSheetId="28">#REF!</definedName>
    <definedName name="_Tab32" localSheetId="29">#REF!</definedName>
    <definedName name="_Tab32" localSheetId="30">#REF!</definedName>
    <definedName name="_Tab32" localSheetId="38">#REF!</definedName>
    <definedName name="_Tab32" localSheetId="41">#REF!</definedName>
    <definedName name="_Tab32" localSheetId="42">#REF!</definedName>
    <definedName name="_Tab32" localSheetId="45">#REF!</definedName>
    <definedName name="_Tab32" localSheetId="8">#REF!</definedName>
    <definedName name="_Tab32" localSheetId="9">#REF!</definedName>
    <definedName name="_Tab32" localSheetId="25">#REF!</definedName>
    <definedName name="_Tab32" localSheetId="35">#REF!</definedName>
    <definedName name="_Tab32" localSheetId="51">#REF!</definedName>
    <definedName name="_Tab32" localSheetId="55">#REF!</definedName>
    <definedName name="_Tab32" localSheetId="5">#REF!</definedName>
    <definedName name="_Tab32" localSheetId="60">#REF!</definedName>
    <definedName name="_Tab32">#REF!</definedName>
    <definedName name="_Tab33" localSheetId="15">#REF!</definedName>
    <definedName name="_Tab33" localSheetId="16">#REF!</definedName>
    <definedName name="_Tab33" localSheetId="22">#REF!</definedName>
    <definedName name="_Tab33" localSheetId="26">#REF!</definedName>
    <definedName name="_Tab33" localSheetId="28">#REF!</definedName>
    <definedName name="_Tab33" localSheetId="29">#REF!</definedName>
    <definedName name="_Tab33" localSheetId="30">#REF!</definedName>
    <definedName name="_Tab33" localSheetId="38">#REF!</definedName>
    <definedName name="_Tab33" localSheetId="41">#REF!</definedName>
    <definedName name="_Tab33" localSheetId="42">#REF!</definedName>
    <definedName name="_Tab33" localSheetId="45">#REF!</definedName>
    <definedName name="_Tab33" localSheetId="8">#REF!</definedName>
    <definedName name="_Tab33" localSheetId="9">#REF!</definedName>
    <definedName name="_Tab33" localSheetId="25">#REF!</definedName>
    <definedName name="_Tab33" localSheetId="35">#REF!</definedName>
    <definedName name="_Tab33" localSheetId="51">#REF!</definedName>
    <definedName name="_Tab33" localSheetId="55">#REF!</definedName>
    <definedName name="_Tab33" localSheetId="5">#REF!</definedName>
    <definedName name="_Tab33" localSheetId="60">#REF!</definedName>
    <definedName name="_Tab33">#REF!</definedName>
    <definedName name="_Tab34" localSheetId="15">#REF!</definedName>
    <definedName name="_Tab34" localSheetId="16">#REF!</definedName>
    <definedName name="_Tab34" localSheetId="22">#REF!</definedName>
    <definedName name="_Tab34" localSheetId="26">#REF!</definedName>
    <definedName name="_Tab34" localSheetId="28">#REF!</definedName>
    <definedName name="_Tab34" localSheetId="29">#REF!</definedName>
    <definedName name="_Tab34" localSheetId="30">#REF!</definedName>
    <definedName name="_Tab34" localSheetId="38">#REF!</definedName>
    <definedName name="_Tab34" localSheetId="41">#REF!</definedName>
    <definedName name="_Tab34" localSheetId="42">#REF!</definedName>
    <definedName name="_Tab34" localSheetId="45">#REF!</definedName>
    <definedName name="_Tab34" localSheetId="8">#REF!</definedName>
    <definedName name="_Tab34" localSheetId="9">#REF!</definedName>
    <definedName name="_Tab34" localSheetId="25">#REF!</definedName>
    <definedName name="_Tab34" localSheetId="35">#REF!</definedName>
    <definedName name="_Tab34" localSheetId="51">#REF!</definedName>
    <definedName name="_Tab34" localSheetId="55">#REF!</definedName>
    <definedName name="_Tab34" localSheetId="5">#REF!</definedName>
    <definedName name="_Tab34" localSheetId="60">#REF!</definedName>
    <definedName name="_Tab34">#REF!</definedName>
    <definedName name="_Tab35" localSheetId="15">#REF!</definedName>
    <definedName name="_Tab35" localSheetId="16">#REF!</definedName>
    <definedName name="_Tab35" localSheetId="22">#REF!</definedName>
    <definedName name="_Tab35" localSheetId="26">#REF!</definedName>
    <definedName name="_Tab35" localSheetId="28">#REF!</definedName>
    <definedName name="_Tab35" localSheetId="29">#REF!</definedName>
    <definedName name="_Tab35" localSheetId="30">#REF!</definedName>
    <definedName name="_Tab35" localSheetId="38">#REF!</definedName>
    <definedName name="_Tab35" localSheetId="41">#REF!</definedName>
    <definedName name="_Tab35" localSheetId="42">#REF!</definedName>
    <definedName name="_Tab35" localSheetId="45">#REF!</definedName>
    <definedName name="_Tab35" localSheetId="8">#REF!</definedName>
    <definedName name="_Tab35" localSheetId="9">#REF!</definedName>
    <definedName name="_Tab35" localSheetId="25">#REF!</definedName>
    <definedName name="_Tab35" localSheetId="35">#REF!</definedName>
    <definedName name="_Tab35" localSheetId="51">#REF!</definedName>
    <definedName name="_Tab35" localSheetId="55">#REF!</definedName>
    <definedName name="_Tab35" localSheetId="5">#REF!</definedName>
    <definedName name="_Tab35" localSheetId="60">#REF!</definedName>
    <definedName name="_Tab35">#REF!</definedName>
    <definedName name="_TAB4" localSheetId="15">#REF!</definedName>
    <definedName name="_TAB4" localSheetId="16">#REF!</definedName>
    <definedName name="_TAB4" localSheetId="22">#REF!</definedName>
    <definedName name="_TAB4" localSheetId="26">#REF!</definedName>
    <definedName name="_TAB4" localSheetId="28">#REF!</definedName>
    <definedName name="_TAB4" localSheetId="29">#REF!</definedName>
    <definedName name="_TAB4" localSheetId="30">#REF!</definedName>
    <definedName name="_TAB4" localSheetId="38">#REF!</definedName>
    <definedName name="_TAB4" localSheetId="41">#REF!</definedName>
    <definedName name="_TAB4" localSheetId="42">#REF!</definedName>
    <definedName name="_TAB4" localSheetId="45">#REF!</definedName>
    <definedName name="_TAB4" localSheetId="8">#REF!</definedName>
    <definedName name="_TAB4" localSheetId="9">#REF!</definedName>
    <definedName name="_TAB4" localSheetId="25">#REF!</definedName>
    <definedName name="_TAB4" localSheetId="35">#REF!</definedName>
    <definedName name="_TAB4" localSheetId="51">#REF!</definedName>
    <definedName name="_TAB4" localSheetId="55">#REF!</definedName>
    <definedName name="_TAB4" localSheetId="5">#REF!</definedName>
    <definedName name="_TAB4" localSheetId="60">#REF!</definedName>
    <definedName name="_TAB4">#REF!</definedName>
    <definedName name="_TAB5" localSheetId="15">#REF!</definedName>
    <definedName name="_TAB5" localSheetId="16">#REF!</definedName>
    <definedName name="_TAB5" localSheetId="22">#REF!</definedName>
    <definedName name="_TAB5" localSheetId="26">#REF!</definedName>
    <definedName name="_TAB5" localSheetId="28">#REF!</definedName>
    <definedName name="_TAB5" localSheetId="29">#REF!</definedName>
    <definedName name="_TAB5" localSheetId="30">#REF!</definedName>
    <definedName name="_TAB5" localSheetId="38">#REF!</definedName>
    <definedName name="_TAB5" localSheetId="41">#REF!</definedName>
    <definedName name="_TAB5" localSheetId="42">#REF!</definedName>
    <definedName name="_TAB5" localSheetId="45">#REF!</definedName>
    <definedName name="_TAB5" localSheetId="8">#REF!</definedName>
    <definedName name="_TAB5" localSheetId="9">#REF!</definedName>
    <definedName name="_TAB5" localSheetId="25">#REF!</definedName>
    <definedName name="_TAB5" localSheetId="35">#REF!</definedName>
    <definedName name="_TAB5" localSheetId="51">#REF!</definedName>
    <definedName name="_TAB5" localSheetId="55">#REF!</definedName>
    <definedName name="_TAB5" localSheetId="5">#REF!</definedName>
    <definedName name="_TAB5" localSheetId="60">#REF!</definedName>
    <definedName name="_TAB5">#REF!</definedName>
    <definedName name="_tab6" localSheetId="15">#REF!</definedName>
    <definedName name="_tab6" localSheetId="16">#REF!</definedName>
    <definedName name="_tab6" localSheetId="22">#REF!</definedName>
    <definedName name="_tab6" localSheetId="26">#REF!</definedName>
    <definedName name="_tab6" localSheetId="28">#REF!</definedName>
    <definedName name="_tab6" localSheetId="29">#REF!</definedName>
    <definedName name="_tab6" localSheetId="30">#REF!</definedName>
    <definedName name="_tab6" localSheetId="38">#REF!</definedName>
    <definedName name="_tab6" localSheetId="41">#REF!</definedName>
    <definedName name="_tab6" localSheetId="42">#REF!</definedName>
    <definedName name="_tab6" localSheetId="45">#REF!</definedName>
    <definedName name="_tab6" localSheetId="8">#REF!</definedName>
    <definedName name="_tab6" localSheetId="9">#REF!</definedName>
    <definedName name="_tab6" localSheetId="25">#REF!</definedName>
    <definedName name="_tab6" localSheetId="35">#REF!</definedName>
    <definedName name="_tab6" localSheetId="51">#REF!</definedName>
    <definedName name="_tab6" localSheetId="55">#REF!</definedName>
    <definedName name="_tab6" localSheetId="5">#REF!</definedName>
    <definedName name="_tab6" localSheetId="60">#REF!</definedName>
    <definedName name="_tab6">#REF!</definedName>
    <definedName name="_TAB7" localSheetId="15">#REF!</definedName>
    <definedName name="_TAB7" localSheetId="16">#REF!</definedName>
    <definedName name="_TAB7" localSheetId="22">#REF!</definedName>
    <definedName name="_TAB7" localSheetId="26">#REF!</definedName>
    <definedName name="_TAB7" localSheetId="28">#REF!</definedName>
    <definedName name="_TAB7" localSheetId="29">#REF!</definedName>
    <definedName name="_TAB7" localSheetId="30">#REF!</definedName>
    <definedName name="_TAB7" localSheetId="38">#REF!</definedName>
    <definedName name="_TAB7" localSheetId="41">#REF!</definedName>
    <definedName name="_TAB7" localSheetId="42">#REF!</definedName>
    <definedName name="_TAB7" localSheetId="45">#REF!</definedName>
    <definedName name="_TAB7" localSheetId="8">#REF!</definedName>
    <definedName name="_TAB7" localSheetId="9">#REF!</definedName>
    <definedName name="_TAB7" localSheetId="25">#REF!</definedName>
    <definedName name="_TAB7" localSheetId="35">#REF!</definedName>
    <definedName name="_TAB7" localSheetId="51">#REF!</definedName>
    <definedName name="_TAB7" localSheetId="55">#REF!</definedName>
    <definedName name="_TAB7" localSheetId="5">#REF!</definedName>
    <definedName name="_TAB7" localSheetId="60">#REF!</definedName>
    <definedName name="_TAB7">#REF!</definedName>
    <definedName name="_TAB8" localSheetId="15">#REF!</definedName>
    <definedName name="_TAB8" localSheetId="16">#REF!</definedName>
    <definedName name="_TAB8" localSheetId="22">#REF!</definedName>
    <definedName name="_TAB8" localSheetId="26">#REF!</definedName>
    <definedName name="_TAB8" localSheetId="28">#REF!</definedName>
    <definedName name="_TAB8" localSheetId="29">#REF!</definedName>
    <definedName name="_TAB8" localSheetId="30">#REF!</definedName>
    <definedName name="_TAB8" localSheetId="38">#REF!</definedName>
    <definedName name="_TAB8" localSheetId="41">#REF!</definedName>
    <definedName name="_TAB8" localSheetId="42">#REF!</definedName>
    <definedName name="_TAB8" localSheetId="45">#REF!</definedName>
    <definedName name="_TAB8" localSheetId="8">#REF!</definedName>
    <definedName name="_TAB8" localSheetId="9">#REF!</definedName>
    <definedName name="_TAB8" localSheetId="25">#REF!</definedName>
    <definedName name="_TAB8" localSheetId="35">#REF!</definedName>
    <definedName name="_TAB8" localSheetId="51">#REF!</definedName>
    <definedName name="_TAB8" localSheetId="55">#REF!</definedName>
    <definedName name="_TAB8" localSheetId="5">#REF!</definedName>
    <definedName name="_TAB8" localSheetId="60">#REF!</definedName>
    <definedName name="_TAB8">#REF!</definedName>
    <definedName name="_tab9" localSheetId="15">#REF!</definedName>
    <definedName name="_tab9" localSheetId="16">#REF!</definedName>
    <definedName name="_tab9" localSheetId="22">#REF!</definedName>
    <definedName name="_tab9" localSheetId="26">#REF!</definedName>
    <definedName name="_tab9" localSheetId="28">#REF!</definedName>
    <definedName name="_tab9" localSheetId="29">#REF!</definedName>
    <definedName name="_tab9" localSheetId="30">#REF!</definedName>
    <definedName name="_tab9" localSheetId="38">#REF!</definedName>
    <definedName name="_tab9" localSheetId="41">#REF!</definedName>
    <definedName name="_tab9" localSheetId="42">#REF!</definedName>
    <definedName name="_tab9" localSheetId="45">#REF!</definedName>
    <definedName name="_tab9" localSheetId="8">#REF!</definedName>
    <definedName name="_tab9" localSheetId="9">#REF!</definedName>
    <definedName name="_tab9" localSheetId="25">#REF!</definedName>
    <definedName name="_tab9" localSheetId="35">#REF!</definedName>
    <definedName name="_tab9" localSheetId="51">#REF!</definedName>
    <definedName name="_tab9" localSheetId="55">#REF!</definedName>
    <definedName name="_tab9" localSheetId="5">#REF!</definedName>
    <definedName name="_tab9" localSheetId="60">#REF!</definedName>
    <definedName name="_tab9">#REF!</definedName>
    <definedName name="_TB41" localSheetId="15">#REF!</definedName>
    <definedName name="_TB41" localSheetId="16">#REF!</definedName>
    <definedName name="_TB41" localSheetId="22">#REF!</definedName>
    <definedName name="_TB41" localSheetId="26">#REF!</definedName>
    <definedName name="_TB41" localSheetId="28">#REF!</definedName>
    <definedName name="_TB41" localSheetId="29">#REF!</definedName>
    <definedName name="_TB41" localSheetId="30">#REF!</definedName>
    <definedName name="_TB41" localSheetId="38">#REF!</definedName>
    <definedName name="_TB41" localSheetId="41">#REF!</definedName>
    <definedName name="_TB41" localSheetId="42">#REF!</definedName>
    <definedName name="_TB41" localSheetId="45">#REF!</definedName>
    <definedName name="_TB41" localSheetId="8">#REF!</definedName>
    <definedName name="_TB41" localSheetId="9">#REF!</definedName>
    <definedName name="_TB41" localSheetId="25">#REF!</definedName>
    <definedName name="_TB41" localSheetId="35">#REF!</definedName>
    <definedName name="_TB41" localSheetId="51">#REF!</definedName>
    <definedName name="_TB41" localSheetId="55">#REF!</definedName>
    <definedName name="_TB41" localSheetId="5">#REF!</definedName>
    <definedName name="_TB41" localSheetId="60">#REF!</definedName>
    <definedName name="_TB41">#REF!</definedName>
    <definedName name="_Toc21894789" localSheetId="19">'Graf 15'!$B$2</definedName>
    <definedName name="_Toc21894800" localSheetId="45">'Graf 42'!$B$29</definedName>
    <definedName name="_Toc40186697" localSheetId="62">'Tab 39+40'!$B$10</definedName>
    <definedName name="_Toc40186698" localSheetId="63">'Tab 41 + 42'!$B$2</definedName>
    <definedName name="_Toc40186699" localSheetId="63">'Tab 41 + 42'!$B$8</definedName>
    <definedName name="_Toc416885926" localSheetId="14">'Tab 7 '!#REF!</definedName>
    <definedName name="_Toc416944014" localSheetId="7">'Graf 4+5'!$B$4</definedName>
    <definedName name="_Toc416944015" localSheetId="7">'Graf 4+5'!$E$4</definedName>
    <definedName name="_Toc416944019" localSheetId="11">'Graf 9 + Tab 5'!$B$4</definedName>
    <definedName name="_Toc416944024" localSheetId="11">'Graf 9 + Tab 5'!$B$4</definedName>
    <definedName name="_Toc416944025" localSheetId="11">'Graf 9 + Tab 5'!$D$4</definedName>
    <definedName name="_Toc416944027" localSheetId="12">'Tab 6'!#REF!</definedName>
    <definedName name="_Toc449429151" localSheetId="20">'Tab 9'!#REF!</definedName>
    <definedName name="_Toc449430180" localSheetId="62">'Tab 39+40'!$B$3</definedName>
    <definedName name="_Toc463861271" localSheetId="49">'Graf 45'!$B$21</definedName>
    <definedName name="_Toc480533165" localSheetId="20">'Tab 9'!#REF!</definedName>
    <definedName name="_Toc512001581" localSheetId="20">'Tab 9'!#REF!</definedName>
    <definedName name="_Toc512001582" localSheetId="20">'Tab 9'!#REF!</definedName>
    <definedName name="_Toc512001594" localSheetId="36">'Graf 29+30'!$B$14</definedName>
    <definedName name="_Toc512001595" localSheetId="36">'Graf 29+30'!$B$38</definedName>
    <definedName name="_Toc526783495" localSheetId="51">'Tab 14'!$A$3</definedName>
    <definedName name="_Toc526783495" localSheetId="55">'Tab 15'!$A$3</definedName>
    <definedName name="_Toc53500223" localSheetId="17">'Graf 14'!$C$1</definedName>
    <definedName name="_Toc70700345" localSheetId="56">'Tab 16'!$B$6</definedName>
    <definedName name="_Toc70700346" localSheetId="56">'Tab 16'!$C$6</definedName>
    <definedName name="_Toc70700347" localSheetId="56">'Tab 16'!$D$6</definedName>
    <definedName name="_Toc70700348" localSheetId="56">'Tab 16'!$B$7</definedName>
    <definedName name="_Toc70700349" localSheetId="56">'Tab 16'!$C$7</definedName>
    <definedName name="_Toc70700350" localSheetId="56">'Tab 16'!$D$7</definedName>
    <definedName name="_Toc70700351" localSheetId="56">'Tab 16'!$B$8</definedName>
    <definedName name="_Toc70700352" localSheetId="56">'Tab 16'!$C$8</definedName>
    <definedName name="_Toc70700353" localSheetId="56">'Tab 16'!$D$8</definedName>
    <definedName name="_Toc70700354" localSheetId="56">'Tab 16'!$B$9</definedName>
    <definedName name="_Toc70700355" localSheetId="56">'Tab 16'!$C$9</definedName>
    <definedName name="_Toc70700356" localSheetId="56">'Tab 16'!$D$9</definedName>
    <definedName name="_Toc70700357" localSheetId="56">'Tab 16'!$B$10</definedName>
    <definedName name="_Toc70700358" localSheetId="56">'Tab 16'!$D$10</definedName>
    <definedName name="_Toc70700359" localSheetId="56">'Tab 16'!$B$12</definedName>
    <definedName name="_Toc70700360" localSheetId="56">'Tab 16'!$C$12</definedName>
    <definedName name="_Toc70700361" localSheetId="56">'Tab 16'!$D$12</definedName>
    <definedName name="_Toc70700362" localSheetId="56">'Tab 16'!$B$13</definedName>
    <definedName name="_Toc70700363" localSheetId="56">'Tab 16'!$C$13</definedName>
    <definedName name="_Toc70700364" localSheetId="56">'Tab 16'!$D$13</definedName>
    <definedName name="_Toc70700365" localSheetId="56">'Tab 16'!$B$14</definedName>
    <definedName name="_Toc70700366" localSheetId="56">'Tab 16'!$C$14</definedName>
    <definedName name="_Toc70700367" localSheetId="56">'Tab 16'!$D$14</definedName>
    <definedName name="_Toc70700368" localSheetId="56">'Tab 16'!$B$16</definedName>
    <definedName name="_Toc70700369" localSheetId="56">'Tab 16'!$C$16</definedName>
    <definedName name="_Toc70700370" localSheetId="56">'Tab 16'!$D$16</definedName>
    <definedName name="_Toc70700371" localSheetId="56">'Tab 16'!$B$17</definedName>
    <definedName name="_Toc70700372" localSheetId="56">'Tab 16'!$C$17</definedName>
    <definedName name="_Toc70700373" localSheetId="56">'Tab 16'!$D$17</definedName>
    <definedName name="_Toc70700374" localSheetId="56">'Tab 16'!$B$19</definedName>
    <definedName name="_Toc70700375" localSheetId="56">'Tab 16'!$C$19</definedName>
    <definedName name="_Toc70700376" localSheetId="56">'Tab 16'!$D$19</definedName>
    <definedName name="_Toc70700377" localSheetId="56">'Tab 16'!$B$20</definedName>
    <definedName name="_Toc70700378" localSheetId="56">'Tab 16'!$C$20</definedName>
    <definedName name="_Toc70700379" localSheetId="56">'Tab 16'!$D$20</definedName>
    <definedName name="_Toc70700380" localSheetId="56">'Tab 16'!$B$21</definedName>
    <definedName name="_Toc70700381" localSheetId="56">'Tab 16'!$C$21</definedName>
    <definedName name="_Toc70700382" localSheetId="56">'Tab 16'!$D$21</definedName>
    <definedName name="_Toc70700383" localSheetId="56">'Tab 16'!$B$23</definedName>
    <definedName name="_Toc70700384" localSheetId="56">'Tab 16'!$C$23</definedName>
    <definedName name="_Toc70700385" localSheetId="56">'Tab 16'!$D$23</definedName>
    <definedName name="_Toc70700386" localSheetId="56">'Tab 16'!$B$24</definedName>
    <definedName name="_Toc70700387" localSheetId="56">'Tab 16'!$C$24</definedName>
    <definedName name="_Toc70700388" localSheetId="56">'Tab 16'!$D$24</definedName>
    <definedName name="_Toc70700389" localSheetId="56">'Tab 16'!$B$25</definedName>
    <definedName name="_Toc70700390" localSheetId="56">'Tab 16'!$C$25</definedName>
    <definedName name="_Toc70700391" localSheetId="56">'Tab 16'!$D$25</definedName>
    <definedName name="_Toc70700392" localSheetId="56">'Tab 16'!$B$26</definedName>
    <definedName name="_Toc70700393" localSheetId="56">'Tab 16'!$C$26</definedName>
    <definedName name="_Toc70700394" localSheetId="56">'Tab 16'!$D$26</definedName>
    <definedName name="_Toc70700395" localSheetId="56">'Tab 16'!$B$27</definedName>
    <definedName name="_Toc70700396" localSheetId="56">'Tab 16'!$C$27</definedName>
    <definedName name="_Toc70700397" localSheetId="56">'Tab 16'!$D$27</definedName>
    <definedName name="_Toc71548195" localSheetId="4">'Tab 2 + Graf 1'!$J$2</definedName>
    <definedName name="_Toc71548195" localSheetId="5">'Tab 3'!#REF!</definedName>
    <definedName name="_Toc71548212" localSheetId="23">'Graf 18'!$C$14</definedName>
    <definedName name="_Toc71548225" localSheetId="37">'Tab 13+Graf 31'!$A$2</definedName>
    <definedName name="_Toc71548237" localSheetId="46">'Graf 43'!$K$5</definedName>
    <definedName name="_Toc71548238" localSheetId="47">'Graf 44'!$Z$3</definedName>
    <definedName name="_Toc71622442" localSheetId="4">'Tab 2 + Graf 1'!$A$2</definedName>
    <definedName name="_Toc71622442" localSheetId="5">'Tab 3'!$A$3</definedName>
    <definedName name="_Toc71622449" localSheetId="20">'Tab 9'!$A$3</definedName>
    <definedName name="_Toc71622452" localSheetId="35">'Tab 12'!$A$3</definedName>
    <definedName name="_Toc71622453" localSheetId="37">'Tab 13+Graf 31'!$I$2</definedName>
    <definedName name="_Toc71622456" localSheetId="56">'Tab 16'!$B$3</definedName>
    <definedName name="_Toc71622483" localSheetId="64">'Tab 43'!$B$4</definedName>
    <definedName name="_WEO1" localSheetId="15">#REF!</definedName>
    <definedName name="_WEO1" localSheetId="16">#REF!</definedName>
    <definedName name="_WEO1" localSheetId="22">#REF!</definedName>
    <definedName name="_WEO1" localSheetId="26">#REF!</definedName>
    <definedName name="_WEO1" localSheetId="28">#REF!</definedName>
    <definedName name="_WEO1" localSheetId="29">#REF!</definedName>
    <definedName name="_WEO1" localSheetId="30">#REF!</definedName>
    <definedName name="_WEO1" localSheetId="38">#REF!</definedName>
    <definedName name="_WEO1" localSheetId="41">#REF!</definedName>
    <definedName name="_WEO1" localSheetId="42">#REF!</definedName>
    <definedName name="_WEO1" localSheetId="45">#REF!</definedName>
    <definedName name="_WEO1" localSheetId="49">#REF!</definedName>
    <definedName name="_WEO1" localSheetId="54">#REF!</definedName>
    <definedName name="_WEO1" localSheetId="8">#REF!</definedName>
    <definedName name="_WEO1" localSheetId="9">#REF!</definedName>
    <definedName name="_WEO1" localSheetId="25">#REF!</definedName>
    <definedName name="_WEO1" localSheetId="35">#REF!</definedName>
    <definedName name="_WEO1" localSheetId="51">#REF!</definedName>
    <definedName name="_WEO1" localSheetId="55">#REF!</definedName>
    <definedName name="_WEO1" localSheetId="5">#REF!</definedName>
    <definedName name="_WEO1" localSheetId="60">#REF!</definedName>
    <definedName name="_WEO1">#REF!</definedName>
    <definedName name="_WEO2" localSheetId="15">#REF!</definedName>
    <definedName name="_WEO2" localSheetId="16">#REF!</definedName>
    <definedName name="_WEO2" localSheetId="22">#REF!</definedName>
    <definedName name="_WEO2" localSheetId="26">#REF!</definedName>
    <definedName name="_WEO2" localSheetId="28">#REF!</definedName>
    <definedName name="_WEO2" localSheetId="29">#REF!</definedName>
    <definedName name="_WEO2" localSheetId="30">#REF!</definedName>
    <definedName name="_WEO2" localSheetId="38">#REF!</definedName>
    <definedName name="_WEO2" localSheetId="41">#REF!</definedName>
    <definedName name="_WEO2" localSheetId="42">#REF!</definedName>
    <definedName name="_WEO2" localSheetId="45">#REF!</definedName>
    <definedName name="_WEO2" localSheetId="49">#REF!</definedName>
    <definedName name="_WEO2" localSheetId="8">#REF!</definedName>
    <definedName name="_WEO2" localSheetId="9">#REF!</definedName>
    <definedName name="_WEO2" localSheetId="25">#REF!</definedName>
    <definedName name="_WEO2" localSheetId="35">#REF!</definedName>
    <definedName name="_WEO2" localSheetId="51">#REF!</definedName>
    <definedName name="_WEO2" localSheetId="55">#REF!</definedName>
    <definedName name="_WEO2" localSheetId="5">#REF!</definedName>
    <definedName name="_WEO2" localSheetId="60">#REF!</definedName>
    <definedName name="_WEO2">#REF!</definedName>
    <definedName name="a" localSheetId="48" hidden="1">[21]REER!$AZ$144:$AZ$210</definedName>
    <definedName name="a" localSheetId="60">#REF!</definedName>
    <definedName name="a" hidden="1">[21]REER!$AZ$144:$AZ$210</definedName>
    <definedName name="aaa" localSheetId="15" hidden="1">'[10]i2-KA'!#REF!</definedName>
    <definedName name="aaa" localSheetId="16" hidden="1">'[10]i2-KA'!#REF!</definedName>
    <definedName name="aaa" localSheetId="19" hidden="1">'[10]i2-KA'!#REF!</definedName>
    <definedName name="aaa" localSheetId="22" hidden="1">'[10]i2-KA'!#REF!</definedName>
    <definedName name="aaa" localSheetId="28" hidden="1">'[10]i2-KA'!#REF!</definedName>
    <definedName name="aaa" localSheetId="29" hidden="1">'[10]i2-KA'!#REF!</definedName>
    <definedName name="aaa" localSheetId="30" hidden="1">'[10]i2-KA'!#REF!</definedName>
    <definedName name="aaa" localSheetId="38" hidden="1">'[10]i2-KA'!#REF!</definedName>
    <definedName name="aaa" localSheetId="41" hidden="1">'[10]i2-KA'!#REF!</definedName>
    <definedName name="aaa" localSheetId="42" hidden="1">'[10]i2-KA'!#REF!</definedName>
    <definedName name="aaa" localSheetId="45" hidden="1">'[10]i2-KA'!#REF!</definedName>
    <definedName name="aaa" localSheetId="46" hidden="1">'[10]i2-KA'!#REF!</definedName>
    <definedName name="aaa" localSheetId="49" hidden="1">'[10]i2-KA'!#REF!</definedName>
    <definedName name="aaa" localSheetId="54" hidden="1">'[10]i2-KA'!#REF!</definedName>
    <definedName name="aaa" localSheetId="48" hidden="1">'[10]i2-KA'!#REF!</definedName>
    <definedName name="aaa" localSheetId="25" hidden="1">'[10]i2-KA'!#REF!</definedName>
    <definedName name="aaa" localSheetId="35" hidden="1">'[10]i2-KA'!#REF!</definedName>
    <definedName name="aaa" localSheetId="51" hidden="1">'[10]i2-KA'!#REF!</definedName>
    <definedName name="aaa" localSheetId="55" hidden="1">'[10]i2-KA'!#REF!</definedName>
    <definedName name="aaa" localSheetId="5" hidden="1">'[10]i2-KA'!#REF!</definedName>
    <definedName name="aaa" hidden="1">'[10]i2-KA'!#REF!</definedName>
    <definedName name="aaaaaaaaaaaaaa" localSheetId="60">#N/A</definedName>
    <definedName name="aaaaaaaaaaaaaa">[22]!aaaaaaaaaaaaaa</definedName>
    <definedName name="aas" localSheetId="60">[23]Contents!$A$1:$C$25</definedName>
    <definedName name="aas">[24]Contents!$A$1:$C$25</definedName>
    <definedName name="aloha" localSheetId="15" hidden="1">'[25]i2-KA'!#REF!</definedName>
    <definedName name="aloha" localSheetId="16" hidden="1">'[25]i2-KA'!#REF!</definedName>
    <definedName name="aloha" localSheetId="22" hidden="1">'[25]i2-KA'!#REF!</definedName>
    <definedName name="aloha" localSheetId="28" hidden="1">'[25]i2-KA'!#REF!</definedName>
    <definedName name="aloha" localSheetId="29" hidden="1">'[25]i2-KA'!#REF!</definedName>
    <definedName name="aloha" localSheetId="30" hidden="1">'[25]i2-KA'!#REF!</definedName>
    <definedName name="aloha" localSheetId="38" hidden="1">'[25]i2-KA'!#REF!</definedName>
    <definedName name="aloha" localSheetId="41" hidden="1">'[25]i2-KA'!#REF!</definedName>
    <definedName name="aloha" localSheetId="42" hidden="1">'[25]i2-KA'!#REF!</definedName>
    <definedName name="aloha" localSheetId="45" hidden="1">'[25]i2-KA'!#REF!</definedName>
    <definedName name="aloha" localSheetId="46" hidden="1">'[25]i2-KA'!#REF!</definedName>
    <definedName name="aloha" localSheetId="49" hidden="1">'[25]i2-KA'!#REF!</definedName>
    <definedName name="aloha" localSheetId="54" hidden="1">'[25]i2-KA'!#REF!</definedName>
    <definedName name="aloha" localSheetId="48" hidden="1">'[25]i2-KA'!#REF!</definedName>
    <definedName name="aloha" localSheetId="25" hidden="1">'[25]i2-KA'!#REF!</definedName>
    <definedName name="aloha" localSheetId="35" hidden="1">'[25]i2-KA'!#REF!</definedName>
    <definedName name="aloha" localSheetId="51" hidden="1">'[25]i2-KA'!#REF!</definedName>
    <definedName name="aloha" localSheetId="55" hidden="1">'[25]i2-KA'!#REF!</definedName>
    <definedName name="aloha" localSheetId="5" hidden="1">'[25]i2-KA'!#REF!</definedName>
    <definedName name="aloha" localSheetId="60" hidden="1">'[25]i2-KA'!#REF!</definedName>
    <definedName name="aloha" hidden="1">'[25]i2-KA'!#REF!</definedName>
    <definedName name="ANNUALNOM" localSheetId="15">#REF!</definedName>
    <definedName name="ANNUALNOM" localSheetId="16">#REF!</definedName>
    <definedName name="ANNUALNOM" localSheetId="22">#REF!</definedName>
    <definedName name="ANNUALNOM" localSheetId="26">#REF!</definedName>
    <definedName name="ANNUALNOM" localSheetId="28">#REF!</definedName>
    <definedName name="ANNUALNOM" localSheetId="29">#REF!</definedName>
    <definedName name="ANNUALNOM" localSheetId="30">#REF!</definedName>
    <definedName name="ANNUALNOM" localSheetId="38">#REF!</definedName>
    <definedName name="ANNUALNOM" localSheetId="41">#REF!</definedName>
    <definedName name="ANNUALNOM" localSheetId="42">#REF!</definedName>
    <definedName name="ANNUALNOM" localSheetId="45">#REF!</definedName>
    <definedName name="ANNUALNOM" localSheetId="49">#REF!</definedName>
    <definedName name="ANNUALNOM" localSheetId="54">#REF!</definedName>
    <definedName name="ANNUALNOM" localSheetId="8">#REF!</definedName>
    <definedName name="ANNUALNOM" localSheetId="9">#REF!</definedName>
    <definedName name="ANNUALNOM" localSheetId="25">#REF!</definedName>
    <definedName name="ANNUALNOM" localSheetId="35">#REF!</definedName>
    <definedName name="ANNUALNOM" localSheetId="51">#REF!</definedName>
    <definedName name="ANNUALNOM" localSheetId="55">#REF!</definedName>
    <definedName name="ANNUALNOM" localSheetId="5">#REF!</definedName>
    <definedName name="ANNUALNOM" localSheetId="60">#REF!</definedName>
    <definedName name="ANNUALNOM">#REF!</definedName>
    <definedName name="as" localSheetId="60">'[23]i-REER'!$A$2:$F$104</definedName>
    <definedName name="as">'[24]i-REER'!$A$2:$F$104</definedName>
    <definedName name="ASSUM" localSheetId="15">#REF!</definedName>
    <definedName name="ASSUM" localSheetId="16">#REF!</definedName>
    <definedName name="ASSUM" localSheetId="22">#REF!</definedName>
    <definedName name="ASSUM" localSheetId="26">#REF!</definedName>
    <definedName name="ASSUM" localSheetId="28">#REF!</definedName>
    <definedName name="ASSUM" localSheetId="29">#REF!</definedName>
    <definedName name="ASSUM" localSheetId="30">#REF!</definedName>
    <definedName name="ASSUM" localSheetId="38">#REF!</definedName>
    <definedName name="ASSUM" localSheetId="41">#REF!</definedName>
    <definedName name="ASSUM" localSheetId="42">#REF!</definedName>
    <definedName name="ASSUM" localSheetId="45">#REF!</definedName>
    <definedName name="ASSUM" localSheetId="49">#REF!</definedName>
    <definedName name="ASSUM" localSheetId="54">#REF!</definedName>
    <definedName name="ASSUM" localSheetId="8">#REF!</definedName>
    <definedName name="ASSUM" localSheetId="9">#REF!</definedName>
    <definedName name="ASSUM" localSheetId="25">#REF!</definedName>
    <definedName name="ASSUM" localSheetId="35">#REF!</definedName>
    <definedName name="ASSUM" localSheetId="51">#REF!</definedName>
    <definedName name="ASSUM" localSheetId="55">#REF!</definedName>
    <definedName name="ASSUM" localSheetId="5">#REF!</definedName>
    <definedName name="ASSUM" localSheetId="60">#REF!</definedName>
    <definedName name="ASSUM">#REF!</definedName>
    <definedName name="ASSUMB" localSheetId="15">#REF!</definedName>
    <definedName name="ASSUMB" localSheetId="16">#REF!</definedName>
    <definedName name="ASSUMB" localSheetId="22">#REF!</definedName>
    <definedName name="ASSUMB" localSheetId="26">#REF!</definedName>
    <definedName name="ASSUMB" localSheetId="28">#REF!</definedName>
    <definedName name="ASSUMB" localSheetId="29">#REF!</definedName>
    <definedName name="ASSUMB" localSheetId="30">#REF!</definedName>
    <definedName name="ASSUMB" localSheetId="38">#REF!</definedName>
    <definedName name="ASSUMB" localSheetId="41">#REF!</definedName>
    <definedName name="ASSUMB" localSheetId="42">#REF!</definedName>
    <definedName name="ASSUMB" localSheetId="45">#REF!</definedName>
    <definedName name="ASSUMB" localSheetId="49">#REF!</definedName>
    <definedName name="ASSUMB" localSheetId="8">#REF!</definedName>
    <definedName name="ASSUMB" localSheetId="9">#REF!</definedName>
    <definedName name="ASSUMB" localSheetId="25">#REF!</definedName>
    <definedName name="ASSUMB" localSheetId="35">#REF!</definedName>
    <definedName name="ASSUMB" localSheetId="51">#REF!</definedName>
    <definedName name="ASSUMB" localSheetId="55">#REF!</definedName>
    <definedName name="ASSUMB" localSheetId="5">#REF!</definedName>
    <definedName name="ASSUMB" localSheetId="60">#REF!</definedName>
    <definedName name="ASSUMB">#REF!</definedName>
    <definedName name="atrade" localSheetId="15">[18]!atrade</definedName>
    <definedName name="atrade" localSheetId="16">[18]!atrade</definedName>
    <definedName name="atrade" localSheetId="22">[18]!atrade</definedName>
    <definedName name="atrade" localSheetId="28">[18]!atrade</definedName>
    <definedName name="atrade" localSheetId="29">[18]!atrade</definedName>
    <definedName name="atrade" localSheetId="30">[18]!atrade</definedName>
    <definedName name="atrade" localSheetId="38">[18]!atrade</definedName>
    <definedName name="atrade" localSheetId="41">[18]!atrade</definedName>
    <definedName name="atrade" localSheetId="42">[18]!atrade</definedName>
    <definedName name="atrade" localSheetId="25">[18]!atrade</definedName>
    <definedName name="atrade" localSheetId="35">[18]!atrade</definedName>
    <definedName name="atrade" localSheetId="51">[18]!atrade</definedName>
    <definedName name="atrade" localSheetId="55">[18]!atrade</definedName>
    <definedName name="atrade" localSheetId="5">[18]!atrade</definedName>
    <definedName name="atrade" localSheetId="60">[18]!atrade</definedName>
    <definedName name="atrade">[18]!atrade</definedName>
    <definedName name="b" localSheetId="15">#REF!</definedName>
    <definedName name="b" localSheetId="16">#REF!</definedName>
    <definedName name="b" localSheetId="22">#REF!</definedName>
    <definedName name="b" localSheetId="26">#REF!</definedName>
    <definedName name="b" localSheetId="28">#REF!</definedName>
    <definedName name="b" localSheetId="29">#REF!</definedName>
    <definedName name="b" localSheetId="30">#REF!</definedName>
    <definedName name="b" localSheetId="38">#REF!</definedName>
    <definedName name="b" localSheetId="41">#REF!</definedName>
    <definedName name="b" localSheetId="42">#REF!</definedName>
    <definedName name="b" localSheetId="45">#REF!</definedName>
    <definedName name="b" localSheetId="49">#REF!</definedName>
    <definedName name="b" localSheetId="54">#REF!</definedName>
    <definedName name="b" localSheetId="8">#REF!</definedName>
    <definedName name="b" localSheetId="9">#REF!</definedName>
    <definedName name="b" localSheetId="25">#REF!</definedName>
    <definedName name="b" localSheetId="35">#REF!</definedName>
    <definedName name="b" localSheetId="51">#REF!</definedName>
    <definedName name="b" localSheetId="55">#REF!</definedName>
    <definedName name="b" localSheetId="5">#REF!</definedName>
    <definedName name="b" localSheetId="60">#REF!</definedName>
    <definedName name="b">#REF!</definedName>
    <definedName name="BAKLANBOPB" localSheetId="15">#REF!</definedName>
    <definedName name="BAKLANBOPB" localSheetId="16">#REF!</definedName>
    <definedName name="BAKLANBOPB" localSheetId="22">#REF!</definedName>
    <definedName name="BAKLANBOPB" localSheetId="26">#REF!</definedName>
    <definedName name="BAKLANBOPB" localSheetId="28">#REF!</definedName>
    <definedName name="BAKLANBOPB" localSheetId="29">#REF!</definedName>
    <definedName name="BAKLANBOPB" localSheetId="30">#REF!</definedName>
    <definedName name="BAKLANBOPB" localSheetId="38">#REF!</definedName>
    <definedName name="BAKLANBOPB" localSheetId="41">#REF!</definedName>
    <definedName name="BAKLANBOPB" localSheetId="42">#REF!</definedName>
    <definedName name="BAKLANBOPB" localSheetId="45">#REF!</definedName>
    <definedName name="BAKLANBOPB" localSheetId="49">#REF!</definedName>
    <definedName name="BAKLANBOPB" localSheetId="8">#REF!</definedName>
    <definedName name="BAKLANBOPB" localSheetId="9">#REF!</definedName>
    <definedName name="BAKLANBOPB" localSheetId="25">#REF!</definedName>
    <definedName name="BAKLANBOPB" localSheetId="35">#REF!</definedName>
    <definedName name="BAKLANBOPB" localSheetId="51">#REF!</definedName>
    <definedName name="BAKLANBOPB" localSheetId="55">#REF!</definedName>
    <definedName name="BAKLANBOPB" localSheetId="5">#REF!</definedName>
    <definedName name="BAKLANBOPB" localSheetId="60">#REF!</definedName>
    <definedName name="BAKLANBOPB">#REF!</definedName>
    <definedName name="BAKLANDEBT2B" localSheetId="15">#REF!</definedName>
    <definedName name="BAKLANDEBT2B" localSheetId="16">#REF!</definedName>
    <definedName name="BAKLANDEBT2B" localSheetId="22">#REF!</definedName>
    <definedName name="BAKLANDEBT2B" localSheetId="26">#REF!</definedName>
    <definedName name="BAKLANDEBT2B" localSheetId="28">#REF!</definedName>
    <definedName name="BAKLANDEBT2B" localSheetId="29">#REF!</definedName>
    <definedName name="BAKLANDEBT2B" localSheetId="30">#REF!</definedName>
    <definedName name="BAKLANDEBT2B" localSheetId="38">#REF!</definedName>
    <definedName name="BAKLANDEBT2B" localSheetId="41">#REF!</definedName>
    <definedName name="BAKLANDEBT2B" localSheetId="42">#REF!</definedName>
    <definedName name="BAKLANDEBT2B" localSheetId="45">#REF!</definedName>
    <definedName name="BAKLANDEBT2B" localSheetId="49">#REF!</definedName>
    <definedName name="BAKLANDEBT2B" localSheetId="8">#REF!</definedName>
    <definedName name="BAKLANDEBT2B" localSheetId="9">#REF!</definedName>
    <definedName name="BAKLANDEBT2B" localSheetId="25">#REF!</definedName>
    <definedName name="BAKLANDEBT2B" localSheetId="35">#REF!</definedName>
    <definedName name="BAKLANDEBT2B" localSheetId="51">#REF!</definedName>
    <definedName name="BAKLANDEBT2B" localSheetId="55">#REF!</definedName>
    <definedName name="BAKLANDEBT2B" localSheetId="5">#REF!</definedName>
    <definedName name="BAKLANDEBT2B" localSheetId="60">#REF!</definedName>
    <definedName name="BAKLANDEBT2B">#REF!</definedName>
    <definedName name="BAKLDEBT1B" localSheetId="15">#REF!</definedName>
    <definedName name="BAKLDEBT1B" localSheetId="16">#REF!</definedName>
    <definedName name="BAKLDEBT1B" localSheetId="22">#REF!</definedName>
    <definedName name="BAKLDEBT1B" localSheetId="26">#REF!</definedName>
    <definedName name="BAKLDEBT1B" localSheetId="28">#REF!</definedName>
    <definedName name="BAKLDEBT1B" localSheetId="29">#REF!</definedName>
    <definedName name="BAKLDEBT1B" localSheetId="30">#REF!</definedName>
    <definedName name="BAKLDEBT1B" localSheetId="38">#REF!</definedName>
    <definedName name="BAKLDEBT1B" localSheetId="41">#REF!</definedName>
    <definedName name="BAKLDEBT1B" localSheetId="42">#REF!</definedName>
    <definedName name="BAKLDEBT1B" localSheetId="45">#REF!</definedName>
    <definedName name="BAKLDEBT1B" localSheetId="8">#REF!</definedName>
    <definedName name="BAKLDEBT1B" localSheetId="9">#REF!</definedName>
    <definedName name="BAKLDEBT1B" localSheetId="25">#REF!</definedName>
    <definedName name="BAKLDEBT1B" localSheetId="35">#REF!</definedName>
    <definedName name="BAKLDEBT1B" localSheetId="51">#REF!</definedName>
    <definedName name="BAKLDEBT1B" localSheetId="55">#REF!</definedName>
    <definedName name="BAKLDEBT1B" localSheetId="5">#REF!</definedName>
    <definedName name="BAKLDEBT1B" localSheetId="60">#REF!</definedName>
    <definedName name="BAKLDEBT1B">#REF!</definedName>
    <definedName name="BASDAT" localSheetId="15">'[3]Annual Tables'!#REF!</definedName>
    <definedName name="BASDAT" localSheetId="16">'[3]Annual Tables'!#REF!</definedName>
    <definedName name="BASDAT" localSheetId="22">'[3]Annual Tables'!#REF!</definedName>
    <definedName name="BASDAT" localSheetId="26">'[3]Annual Tables'!#REF!</definedName>
    <definedName name="BASDAT" localSheetId="28">'[3]Annual Tables'!#REF!</definedName>
    <definedName name="BASDAT" localSheetId="29">'[3]Annual Tables'!#REF!</definedName>
    <definedName name="BASDAT" localSheetId="30">'[3]Annual Tables'!#REF!</definedName>
    <definedName name="BASDAT" localSheetId="38">'[3]Annual Tables'!#REF!</definedName>
    <definedName name="BASDAT" localSheetId="41">'[3]Annual Tables'!#REF!</definedName>
    <definedName name="BASDAT" localSheetId="42">'[3]Annual Tables'!#REF!</definedName>
    <definedName name="BASDAT" localSheetId="45">'[3]Annual Tables'!#REF!</definedName>
    <definedName name="BASDAT" localSheetId="25">'[3]Annual Tables'!#REF!</definedName>
    <definedName name="BASDAT" localSheetId="35">'[3]Annual Tables'!#REF!</definedName>
    <definedName name="BASDAT" localSheetId="51">'[3]Annual Tables'!#REF!</definedName>
    <definedName name="BASDAT" localSheetId="55">'[3]Annual Tables'!#REF!</definedName>
    <definedName name="BASDAT" localSheetId="5">'[3]Annual Tables'!#REF!</definedName>
    <definedName name="BASDAT" localSheetId="60">'[3]Annual Tables'!#REF!</definedName>
    <definedName name="BASDAT">'[3]Annual Tables'!#REF!</definedName>
    <definedName name="bb" localSheetId="13" hidden="1">{"Riqfin97",#N/A,FALSE,"Tran";"Riqfinpro",#N/A,FALSE,"Tran"}</definedName>
    <definedName name="bb" localSheetId="15" hidden="1">{"Riqfin97",#N/A,FALSE,"Tran";"Riqfinpro",#N/A,FALSE,"Tran"}</definedName>
    <definedName name="bb" localSheetId="16" hidden="1">{"Riqfin97",#N/A,FALSE,"Tran";"Riqfinpro",#N/A,FALSE,"Tran"}</definedName>
    <definedName name="bb" localSheetId="19" hidden="1">{"Riqfin97",#N/A,FALSE,"Tran";"Riqfinpro",#N/A,FALSE,"Tran"}</definedName>
    <definedName name="bb" localSheetId="26" hidden="1">{"Riqfin97",#N/A,FALSE,"Tran";"Riqfinpro",#N/A,FALSE,"Tran"}</definedName>
    <definedName name="bb" localSheetId="38" hidden="1">{"Riqfin97",#N/A,FALSE,"Tran";"Riqfinpro",#N/A,FALSE,"Tran"}</definedName>
    <definedName name="bb" localSheetId="45" hidden="1">{"Riqfin97",#N/A,FALSE,"Tran";"Riqfinpro",#N/A,FALSE,"Tran"}</definedName>
    <definedName name="bb" localSheetId="46" hidden="1">{"Riqfin97",#N/A,FALSE,"Tran";"Riqfinpro",#N/A,FALSE,"Tran"}</definedName>
    <definedName name="bb" localSheetId="49" hidden="1">{"Riqfin97",#N/A,FALSE,"Tran";"Riqfinpro",#N/A,FALSE,"Tran"}</definedName>
    <definedName name="bb" localSheetId="54" hidden="1">{"Riqfin97",#N/A,FALSE,"Tran";"Riqfinpro",#N/A,FALSE,"Tran"}</definedName>
    <definedName name="bb" localSheetId="8" hidden="1">{"Riqfin97",#N/A,FALSE,"Tran";"Riqfinpro",#N/A,FALSE,"Tran"}</definedName>
    <definedName name="bb" localSheetId="9" hidden="1">{"Riqfin97",#N/A,FALSE,"Tran";"Riqfinpro",#N/A,FALSE,"Tran"}</definedName>
    <definedName name="bb" localSheetId="48" hidden="1">{"Riqfin97",#N/A,FALSE,"Tran";"Riqfinpro",#N/A,FALSE,"Tran"}</definedName>
    <definedName name="bb" localSheetId="60" hidden="1">{"Riqfin97",#N/A,FALSE,"Tran";"Riqfinpro",#N/A,FALSE,"Tran"}</definedName>
    <definedName name="bb" hidden="1">{"Riqfin97",#N/A,FALSE,"Tran";"Riqfinpro",#N/A,FALSE,"Tran"}</definedName>
    <definedName name="bbb" localSheetId="13" hidden="1">{"Riqfin97",#N/A,FALSE,"Tran";"Riqfinpro",#N/A,FALSE,"Tran"}</definedName>
    <definedName name="bbb" localSheetId="15" hidden="1">{"Riqfin97",#N/A,FALSE,"Tran";"Riqfinpro",#N/A,FALSE,"Tran"}</definedName>
    <definedName name="bbb" localSheetId="16" hidden="1">{"Riqfin97",#N/A,FALSE,"Tran";"Riqfinpro",#N/A,FALSE,"Tran"}</definedName>
    <definedName name="bbb" localSheetId="19" hidden="1">{"Riqfin97",#N/A,FALSE,"Tran";"Riqfinpro",#N/A,FALSE,"Tran"}</definedName>
    <definedName name="bbb" localSheetId="26" hidden="1">{"Riqfin97",#N/A,FALSE,"Tran";"Riqfinpro",#N/A,FALSE,"Tran"}</definedName>
    <definedName name="bbb" localSheetId="38" hidden="1">{"Riqfin97",#N/A,FALSE,"Tran";"Riqfinpro",#N/A,FALSE,"Tran"}</definedName>
    <definedName name="bbb" localSheetId="45" hidden="1">{"Riqfin97",#N/A,FALSE,"Tran";"Riqfinpro",#N/A,FALSE,"Tran"}</definedName>
    <definedName name="bbb" localSheetId="46" hidden="1">{"Riqfin97",#N/A,FALSE,"Tran";"Riqfinpro",#N/A,FALSE,"Tran"}</definedName>
    <definedName name="bbb" localSheetId="49" hidden="1">{"Riqfin97",#N/A,FALSE,"Tran";"Riqfinpro",#N/A,FALSE,"Tran"}</definedName>
    <definedName name="bbb" localSheetId="54" hidden="1">{"Riqfin97",#N/A,FALSE,"Tran";"Riqfinpro",#N/A,FALSE,"Tran"}</definedName>
    <definedName name="bbb" localSheetId="8" hidden="1">{"Riqfin97",#N/A,FALSE,"Tran";"Riqfinpro",#N/A,FALSE,"Tran"}</definedName>
    <definedName name="bbb" localSheetId="9" hidden="1">{"Riqfin97",#N/A,FALSE,"Tran";"Riqfinpro",#N/A,FALSE,"Tran"}</definedName>
    <definedName name="bbb" localSheetId="48" hidden="1">{"Riqfin97",#N/A,FALSE,"Tran";"Riqfinpro",#N/A,FALSE,"Tran"}</definedName>
    <definedName name="bbb" localSheetId="60" hidden="1">{"Riqfin97",#N/A,FALSE,"Tran";"Riqfinpro",#N/A,FALSE,"Tran"}</definedName>
    <definedName name="bbb" hidden="1">{"Riqfin97",#N/A,FALSE,"Tran";"Riqfinpro",#N/A,FALSE,"Tran"}</definedName>
    <definedName name="bbbbbbbbbbbbbb" localSheetId="60">#N/A</definedName>
    <definedName name="bbbbbbbbbbbbbb">[22]!bbbbbbbbbbbbbb</definedName>
    <definedName name="BCA">#N/A</definedName>
    <definedName name="BCA_GDP">#N/A</definedName>
    <definedName name="BE">#N/A</definedName>
    <definedName name="BEA" localSheetId="15">'[26]WEO-BOP'!#REF!</definedName>
    <definedName name="BEA" localSheetId="16">'[26]WEO-BOP'!#REF!</definedName>
    <definedName name="BEA" localSheetId="22">'[26]WEO-BOP'!#REF!</definedName>
    <definedName name="BEA" localSheetId="28">'[26]WEO-BOP'!#REF!</definedName>
    <definedName name="BEA" localSheetId="29">'[26]WEO-BOP'!#REF!</definedName>
    <definedName name="BEA" localSheetId="30">'[26]WEO-BOP'!#REF!</definedName>
    <definedName name="BEA" localSheetId="38">'[26]WEO-BOP'!#REF!</definedName>
    <definedName name="BEA" localSheetId="41">'[26]WEO-BOP'!#REF!</definedName>
    <definedName name="BEA" localSheetId="42">'[26]WEO-BOP'!#REF!</definedName>
    <definedName name="BEA" localSheetId="45">'[26]WEO-BOP'!#REF!</definedName>
    <definedName name="BEA" localSheetId="49">'[26]WEO-BOP'!#REF!</definedName>
    <definedName name="BEA" localSheetId="54">'[26]WEO-BOP'!#REF!</definedName>
    <definedName name="BEA" localSheetId="25">'[26]WEO-BOP'!#REF!</definedName>
    <definedName name="BEA" localSheetId="35">'[26]WEO-BOP'!#REF!</definedName>
    <definedName name="BEA" localSheetId="51">'[26]WEO-BOP'!#REF!</definedName>
    <definedName name="BEA" localSheetId="55">'[26]WEO-BOP'!#REF!</definedName>
    <definedName name="BEA" localSheetId="5">'[26]WEO-BOP'!#REF!</definedName>
    <definedName name="BEA" localSheetId="60">'[26]WEO-BOP'!#REF!</definedName>
    <definedName name="BEA">'[26]WEO-BOP'!#REF!</definedName>
    <definedName name="BEAI">#N/A</definedName>
    <definedName name="BEAIB">#N/A</definedName>
    <definedName name="BEAIG">#N/A</definedName>
    <definedName name="BEAP">#N/A</definedName>
    <definedName name="BEAPB">#N/A</definedName>
    <definedName name="BEAPG">#N/A</definedName>
    <definedName name="BEDE" localSheetId="15">#REF!</definedName>
    <definedName name="BEDE" localSheetId="16">#REF!</definedName>
    <definedName name="BEDE" localSheetId="22">#REF!</definedName>
    <definedName name="BEDE" localSheetId="26">#REF!</definedName>
    <definedName name="BEDE" localSheetId="28">#REF!</definedName>
    <definedName name="BEDE" localSheetId="29">#REF!</definedName>
    <definedName name="BEDE" localSheetId="30">#REF!</definedName>
    <definedName name="BEDE" localSheetId="38">#REF!</definedName>
    <definedName name="BEDE" localSheetId="41">#REF!</definedName>
    <definedName name="BEDE" localSheetId="42">#REF!</definedName>
    <definedName name="BEDE" localSheetId="45">#REF!</definedName>
    <definedName name="BEDE" localSheetId="49">#REF!</definedName>
    <definedName name="BEDE" localSheetId="54">#REF!</definedName>
    <definedName name="BEDE" localSheetId="8">#REF!</definedName>
    <definedName name="BEDE" localSheetId="9">#REF!</definedName>
    <definedName name="BEDE" localSheetId="25">#REF!</definedName>
    <definedName name="BEDE" localSheetId="35">#REF!</definedName>
    <definedName name="BEDE" localSheetId="51">#REF!</definedName>
    <definedName name="BEDE" localSheetId="55">#REF!</definedName>
    <definedName name="BEDE" localSheetId="5">#REF!</definedName>
    <definedName name="BEDE" localSheetId="60">#REF!</definedName>
    <definedName name="BEDE">#REF!</definedName>
    <definedName name="BER" localSheetId="15">'[26]WEO-BOP'!#REF!</definedName>
    <definedName name="BER" localSheetId="16">'[26]WEO-BOP'!#REF!</definedName>
    <definedName name="BER" localSheetId="22">'[26]WEO-BOP'!#REF!</definedName>
    <definedName name="BER" localSheetId="26">'[26]WEO-BOP'!#REF!</definedName>
    <definedName name="BER" localSheetId="28">'[26]WEO-BOP'!#REF!</definedName>
    <definedName name="BER" localSheetId="29">'[26]WEO-BOP'!#REF!</definedName>
    <definedName name="BER" localSheetId="30">'[26]WEO-BOP'!#REF!</definedName>
    <definedName name="BER" localSheetId="38">'[26]WEO-BOP'!#REF!</definedName>
    <definedName name="BER" localSheetId="41">'[26]WEO-BOP'!#REF!</definedName>
    <definedName name="BER" localSheetId="42">'[26]WEO-BOP'!#REF!</definedName>
    <definedName name="BER" localSheetId="45">'[26]WEO-BOP'!#REF!</definedName>
    <definedName name="BER" localSheetId="49">'[26]WEO-BOP'!#REF!</definedName>
    <definedName name="BER" localSheetId="54">'[26]WEO-BOP'!#REF!</definedName>
    <definedName name="BER" localSheetId="25">'[26]WEO-BOP'!#REF!</definedName>
    <definedName name="BER" localSheetId="35">'[26]WEO-BOP'!#REF!</definedName>
    <definedName name="BER" localSheetId="51">'[26]WEO-BOP'!#REF!</definedName>
    <definedName name="BER" localSheetId="55">'[26]WEO-BOP'!#REF!</definedName>
    <definedName name="BER" localSheetId="5">'[26]WEO-BOP'!#REF!</definedName>
    <definedName name="BER" localSheetId="60">'[26]WEO-BOP'!#REF!</definedName>
    <definedName name="BER">'[26]WEO-BOP'!#REF!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15">'[26]WEO-BOP'!#REF!</definedName>
    <definedName name="BFD" localSheetId="16">'[26]WEO-BOP'!#REF!</definedName>
    <definedName name="BFD" localSheetId="22">'[26]WEO-BOP'!#REF!</definedName>
    <definedName name="BFD" localSheetId="28">'[26]WEO-BOP'!#REF!</definedName>
    <definedName name="BFD" localSheetId="29">'[26]WEO-BOP'!#REF!</definedName>
    <definedName name="BFD" localSheetId="30">'[26]WEO-BOP'!#REF!</definedName>
    <definedName name="BFD" localSheetId="38">'[26]WEO-BOP'!#REF!</definedName>
    <definedName name="BFD" localSheetId="41">'[26]WEO-BOP'!#REF!</definedName>
    <definedName name="BFD" localSheetId="42">'[26]WEO-BOP'!#REF!</definedName>
    <definedName name="BFD" localSheetId="45">'[26]WEO-BOP'!#REF!</definedName>
    <definedName name="BFD" localSheetId="49">'[26]WEO-BOP'!#REF!</definedName>
    <definedName name="BFD" localSheetId="54">'[26]WEO-BOP'!#REF!</definedName>
    <definedName name="BFD" localSheetId="25">'[26]WEO-BOP'!#REF!</definedName>
    <definedName name="BFD" localSheetId="35">'[26]WEO-BOP'!#REF!</definedName>
    <definedName name="BFD" localSheetId="51">'[26]WEO-BOP'!#REF!</definedName>
    <definedName name="BFD" localSheetId="55">'[26]WEO-BOP'!#REF!</definedName>
    <definedName name="BFD" localSheetId="5">'[26]WEO-BOP'!#REF!</definedName>
    <definedName name="BFD" localSheetId="60">'[26]WEO-BOP'!#REF!</definedName>
    <definedName name="BFD">'[26]WEO-BOP'!#REF!</definedName>
    <definedName name="BFDI" localSheetId="15">'[26]WEO-BOP'!#REF!</definedName>
    <definedName name="BFDI" localSheetId="16">'[26]WEO-BOP'!#REF!</definedName>
    <definedName name="BFDI" localSheetId="22">'[26]WEO-BOP'!#REF!</definedName>
    <definedName name="BFDI" localSheetId="28">'[26]WEO-BOP'!#REF!</definedName>
    <definedName name="BFDI" localSheetId="29">'[26]WEO-BOP'!#REF!</definedName>
    <definedName name="BFDI" localSheetId="30">'[26]WEO-BOP'!#REF!</definedName>
    <definedName name="BFDI" localSheetId="38">'[26]WEO-BOP'!#REF!</definedName>
    <definedName name="BFDI" localSheetId="41">'[26]WEO-BOP'!#REF!</definedName>
    <definedName name="BFDI" localSheetId="42">'[26]WEO-BOP'!#REF!</definedName>
    <definedName name="BFDI" localSheetId="45">'[26]WEO-BOP'!#REF!</definedName>
    <definedName name="BFDI" localSheetId="49">'[26]WEO-BOP'!#REF!</definedName>
    <definedName name="BFDI" localSheetId="25">'[26]WEO-BOP'!#REF!</definedName>
    <definedName name="BFDI" localSheetId="35">'[26]WEO-BOP'!#REF!</definedName>
    <definedName name="BFDI" localSheetId="51">'[26]WEO-BOP'!#REF!</definedName>
    <definedName name="BFDI" localSheetId="55">'[26]WEO-BOP'!#REF!</definedName>
    <definedName name="BFDI" localSheetId="5">'[26]WEO-BOP'!#REF!</definedName>
    <definedName name="BFDI" localSheetId="60">'[26]WEO-BOP'!#REF!</definedName>
    <definedName name="BFDI">'[26]WEO-BOP'!#REF!</definedName>
    <definedName name="BFL">#N/A</definedName>
    <definedName name="BFL_D">#N/A</definedName>
    <definedName name="BFL_DF">#N/A</definedName>
    <definedName name="BFLB">#N/A</definedName>
    <definedName name="BFLB_D">#N/A</definedName>
    <definedName name="BFLB_DF">#N/A</definedName>
    <definedName name="BFLD_DF" localSheetId="60">#N/A</definedName>
    <definedName name="BFLD_DF">[22]!BFLD_DF</definedName>
    <definedName name="BFLG">#N/A</definedName>
    <definedName name="BFLG_D">#N/A</definedName>
    <definedName name="BFLG_DF">#N/A</definedName>
    <definedName name="BFO" localSheetId="15">'[26]WEO-BOP'!#REF!</definedName>
    <definedName name="BFO" localSheetId="16">'[26]WEO-BOP'!#REF!</definedName>
    <definedName name="BFO" localSheetId="22">'[26]WEO-BOP'!#REF!</definedName>
    <definedName name="BFO" localSheetId="28">'[26]WEO-BOP'!#REF!</definedName>
    <definedName name="BFO" localSheetId="29">'[26]WEO-BOP'!#REF!</definedName>
    <definedName name="BFO" localSheetId="30">'[26]WEO-BOP'!#REF!</definedName>
    <definedName name="BFO" localSheetId="38">'[26]WEO-BOP'!#REF!</definedName>
    <definedName name="BFO" localSheetId="41">'[26]WEO-BOP'!#REF!</definedName>
    <definedName name="BFO" localSheetId="42">'[26]WEO-BOP'!#REF!</definedName>
    <definedName name="BFO" localSheetId="45">'[26]WEO-BOP'!#REF!</definedName>
    <definedName name="BFO" localSheetId="49">'[26]WEO-BOP'!#REF!</definedName>
    <definedName name="BFO" localSheetId="54">'[26]WEO-BOP'!#REF!</definedName>
    <definedName name="BFO" localSheetId="25">'[26]WEO-BOP'!#REF!</definedName>
    <definedName name="BFO" localSheetId="35">'[26]WEO-BOP'!#REF!</definedName>
    <definedName name="BFO" localSheetId="51">'[26]WEO-BOP'!#REF!</definedName>
    <definedName name="BFO" localSheetId="55">'[26]WEO-BOP'!#REF!</definedName>
    <definedName name="BFO" localSheetId="5">'[26]WEO-BOP'!#REF!</definedName>
    <definedName name="BFO" localSheetId="60">'[26]WEO-BOP'!#REF!</definedName>
    <definedName name="BFO">'[26]WEO-BOP'!#REF!</definedName>
    <definedName name="BFOA" localSheetId="15">'[26]WEO-BOP'!#REF!</definedName>
    <definedName name="BFOA" localSheetId="16">'[26]WEO-BOP'!#REF!</definedName>
    <definedName name="BFOA" localSheetId="22">'[26]WEO-BOP'!#REF!</definedName>
    <definedName name="BFOA" localSheetId="28">'[26]WEO-BOP'!#REF!</definedName>
    <definedName name="BFOA" localSheetId="29">'[26]WEO-BOP'!#REF!</definedName>
    <definedName name="BFOA" localSheetId="30">'[26]WEO-BOP'!#REF!</definedName>
    <definedName name="BFOA" localSheetId="38">'[26]WEO-BOP'!#REF!</definedName>
    <definedName name="BFOA" localSheetId="41">'[26]WEO-BOP'!#REF!</definedName>
    <definedName name="BFOA" localSheetId="42">'[26]WEO-BOP'!#REF!</definedName>
    <definedName name="BFOA" localSheetId="45">'[26]WEO-BOP'!#REF!</definedName>
    <definedName name="BFOA" localSheetId="49">'[26]WEO-BOP'!#REF!</definedName>
    <definedName name="BFOA" localSheetId="25">'[26]WEO-BOP'!#REF!</definedName>
    <definedName name="BFOA" localSheetId="35">'[26]WEO-BOP'!#REF!</definedName>
    <definedName name="BFOA" localSheetId="51">'[26]WEO-BOP'!#REF!</definedName>
    <definedName name="BFOA" localSheetId="55">'[26]WEO-BOP'!#REF!</definedName>
    <definedName name="BFOA" localSheetId="5">'[26]WEO-BOP'!#REF!</definedName>
    <definedName name="BFOA" localSheetId="60">'[26]WEO-BOP'!#REF!</definedName>
    <definedName name="BFOA">'[26]WEO-BOP'!#REF!</definedName>
    <definedName name="BFOAG" localSheetId="15">'[26]WEO-BOP'!#REF!</definedName>
    <definedName name="BFOAG" localSheetId="16">'[26]WEO-BOP'!#REF!</definedName>
    <definedName name="BFOAG" localSheetId="22">'[26]WEO-BOP'!#REF!</definedName>
    <definedName name="BFOAG" localSheetId="28">'[26]WEO-BOP'!#REF!</definedName>
    <definedName name="BFOAG" localSheetId="29">'[26]WEO-BOP'!#REF!</definedName>
    <definedName name="BFOAG" localSheetId="30">'[26]WEO-BOP'!#REF!</definedName>
    <definedName name="BFOAG" localSheetId="38">'[26]WEO-BOP'!#REF!</definedName>
    <definedName name="BFOAG" localSheetId="41">'[26]WEO-BOP'!#REF!</definedName>
    <definedName name="BFOAG" localSheetId="42">'[26]WEO-BOP'!#REF!</definedName>
    <definedName name="BFOAG" localSheetId="45">'[26]WEO-BOP'!#REF!</definedName>
    <definedName name="BFOAG" localSheetId="49">'[26]WEO-BOP'!#REF!</definedName>
    <definedName name="BFOAG" localSheetId="25">'[26]WEO-BOP'!#REF!</definedName>
    <definedName name="BFOAG" localSheetId="35">'[26]WEO-BOP'!#REF!</definedName>
    <definedName name="BFOAG" localSheetId="51">'[26]WEO-BOP'!#REF!</definedName>
    <definedName name="BFOAG" localSheetId="55">'[26]WEO-BOP'!#REF!</definedName>
    <definedName name="BFOAG" localSheetId="5">'[26]WEO-BOP'!#REF!</definedName>
    <definedName name="BFOAG" localSheetId="60">'[26]WEO-BOP'!#REF!</definedName>
    <definedName name="BFOAG">'[26]WEO-BOP'!#REF!</definedName>
    <definedName name="BFOG" localSheetId="15">'[26]WEO-BOP'!#REF!</definedName>
    <definedName name="BFOG" localSheetId="16">'[26]WEO-BOP'!#REF!</definedName>
    <definedName name="BFOG" localSheetId="22">'[26]WEO-BOP'!#REF!</definedName>
    <definedName name="BFOG" localSheetId="28">'[26]WEO-BOP'!#REF!</definedName>
    <definedName name="BFOG" localSheetId="29">'[26]WEO-BOP'!#REF!</definedName>
    <definedName name="BFOG" localSheetId="30">'[26]WEO-BOP'!#REF!</definedName>
    <definedName name="BFOG" localSheetId="38">'[26]WEO-BOP'!#REF!</definedName>
    <definedName name="BFOG" localSheetId="41">'[26]WEO-BOP'!#REF!</definedName>
    <definedName name="BFOG" localSheetId="42">'[26]WEO-BOP'!#REF!</definedName>
    <definedName name="BFOG" localSheetId="45">'[26]WEO-BOP'!#REF!</definedName>
    <definedName name="BFOG" localSheetId="25">'[26]WEO-BOP'!#REF!</definedName>
    <definedName name="BFOG" localSheetId="35">'[26]WEO-BOP'!#REF!</definedName>
    <definedName name="BFOG" localSheetId="51">'[26]WEO-BOP'!#REF!</definedName>
    <definedName name="BFOG" localSheetId="55">'[26]WEO-BOP'!#REF!</definedName>
    <definedName name="BFOG" localSheetId="5">'[26]WEO-BOP'!#REF!</definedName>
    <definedName name="BFOG" localSheetId="60">'[26]WEO-BOP'!#REF!</definedName>
    <definedName name="BFOG">'[26]WEO-BOP'!#REF!</definedName>
    <definedName name="BFOL" localSheetId="15">'[26]WEO-BOP'!#REF!</definedName>
    <definedName name="BFOL" localSheetId="16">'[26]WEO-BOP'!#REF!</definedName>
    <definedName name="BFOL" localSheetId="22">'[26]WEO-BOP'!#REF!</definedName>
    <definedName name="BFOL" localSheetId="28">'[26]WEO-BOP'!#REF!</definedName>
    <definedName name="BFOL" localSheetId="29">'[26]WEO-BOP'!#REF!</definedName>
    <definedName name="BFOL" localSheetId="30">'[26]WEO-BOP'!#REF!</definedName>
    <definedName name="BFOL" localSheetId="38">'[26]WEO-BOP'!#REF!</definedName>
    <definedName name="BFOL" localSheetId="41">'[26]WEO-BOP'!#REF!</definedName>
    <definedName name="BFOL" localSheetId="42">'[26]WEO-BOP'!#REF!</definedName>
    <definedName name="BFOL" localSheetId="45">'[26]WEO-BOP'!#REF!</definedName>
    <definedName name="BFOL" localSheetId="25">'[26]WEO-BOP'!#REF!</definedName>
    <definedName name="BFOL" localSheetId="35">'[26]WEO-BOP'!#REF!</definedName>
    <definedName name="BFOL" localSheetId="51">'[26]WEO-BOP'!#REF!</definedName>
    <definedName name="BFOL" localSheetId="55">'[26]WEO-BOP'!#REF!</definedName>
    <definedName name="BFOL" localSheetId="5">'[26]WEO-BOP'!#REF!</definedName>
    <definedName name="BFOL" localSheetId="60">'[26]WEO-BOP'!#REF!</definedName>
    <definedName name="BFOL">'[26]WEO-BOP'!#REF!</definedName>
    <definedName name="BFOL_B" localSheetId="15">'[26]WEO-BOP'!#REF!</definedName>
    <definedName name="BFOL_B" localSheetId="16">'[26]WEO-BOP'!#REF!</definedName>
    <definedName name="BFOL_B" localSheetId="22">'[26]WEO-BOP'!#REF!</definedName>
    <definedName name="BFOL_B" localSheetId="28">'[26]WEO-BOP'!#REF!</definedName>
    <definedName name="BFOL_B" localSheetId="29">'[26]WEO-BOP'!#REF!</definedName>
    <definedName name="BFOL_B" localSheetId="30">'[26]WEO-BOP'!#REF!</definedName>
    <definedName name="BFOL_B" localSheetId="38">'[26]WEO-BOP'!#REF!</definedName>
    <definedName name="BFOL_B" localSheetId="41">'[26]WEO-BOP'!#REF!</definedName>
    <definedName name="BFOL_B" localSheetId="42">'[26]WEO-BOP'!#REF!</definedName>
    <definedName name="BFOL_B" localSheetId="45">'[26]WEO-BOP'!#REF!</definedName>
    <definedName name="BFOL_B" localSheetId="25">'[26]WEO-BOP'!#REF!</definedName>
    <definedName name="BFOL_B" localSheetId="35">'[26]WEO-BOP'!#REF!</definedName>
    <definedName name="BFOL_B" localSheetId="51">'[26]WEO-BOP'!#REF!</definedName>
    <definedName name="BFOL_B" localSheetId="55">'[26]WEO-BOP'!#REF!</definedName>
    <definedName name="BFOL_B" localSheetId="5">'[26]WEO-BOP'!#REF!</definedName>
    <definedName name="BFOL_B" localSheetId="60">'[26]WEO-BOP'!#REF!</definedName>
    <definedName name="BFOL_B">'[26]WEO-BOP'!#REF!</definedName>
    <definedName name="BFOL_G" localSheetId="15">'[26]WEO-BOP'!#REF!</definedName>
    <definedName name="BFOL_G" localSheetId="16">'[26]WEO-BOP'!#REF!</definedName>
    <definedName name="BFOL_G" localSheetId="22">'[26]WEO-BOP'!#REF!</definedName>
    <definedName name="BFOL_G" localSheetId="28">'[26]WEO-BOP'!#REF!</definedName>
    <definedName name="BFOL_G" localSheetId="29">'[26]WEO-BOP'!#REF!</definedName>
    <definedName name="BFOL_G" localSheetId="30">'[26]WEO-BOP'!#REF!</definedName>
    <definedName name="BFOL_G" localSheetId="38">'[26]WEO-BOP'!#REF!</definedName>
    <definedName name="BFOL_G" localSheetId="41">'[26]WEO-BOP'!#REF!</definedName>
    <definedName name="BFOL_G" localSheetId="42">'[26]WEO-BOP'!#REF!</definedName>
    <definedName name="BFOL_G" localSheetId="45">'[26]WEO-BOP'!#REF!</definedName>
    <definedName name="BFOL_G" localSheetId="25">'[26]WEO-BOP'!#REF!</definedName>
    <definedName name="BFOL_G" localSheetId="35">'[26]WEO-BOP'!#REF!</definedName>
    <definedName name="BFOL_G" localSheetId="51">'[26]WEO-BOP'!#REF!</definedName>
    <definedName name="BFOL_G" localSheetId="55">'[26]WEO-BOP'!#REF!</definedName>
    <definedName name="BFOL_G" localSheetId="5">'[26]WEO-BOP'!#REF!</definedName>
    <definedName name="BFOL_G" localSheetId="60">'[26]WEO-BOP'!#REF!</definedName>
    <definedName name="BFOL_G">'[26]WEO-BOP'!#REF!</definedName>
    <definedName name="BFOLG" localSheetId="15">'[26]WEO-BOP'!#REF!</definedName>
    <definedName name="BFOLG" localSheetId="16">'[26]WEO-BOP'!#REF!</definedName>
    <definedName name="BFOLG" localSheetId="22">'[26]WEO-BOP'!#REF!</definedName>
    <definedName name="BFOLG" localSheetId="28">'[26]WEO-BOP'!#REF!</definedName>
    <definedName name="BFOLG" localSheetId="29">'[26]WEO-BOP'!#REF!</definedName>
    <definedName name="BFOLG" localSheetId="30">'[26]WEO-BOP'!#REF!</definedName>
    <definedName name="BFOLG" localSheetId="38">'[26]WEO-BOP'!#REF!</definedName>
    <definedName name="BFOLG" localSheetId="41">'[26]WEO-BOP'!#REF!</definedName>
    <definedName name="BFOLG" localSheetId="42">'[26]WEO-BOP'!#REF!</definedName>
    <definedName name="BFOLG" localSheetId="45">'[26]WEO-BOP'!#REF!</definedName>
    <definedName name="BFOLG" localSheetId="25">'[26]WEO-BOP'!#REF!</definedName>
    <definedName name="BFOLG" localSheetId="35">'[26]WEO-BOP'!#REF!</definedName>
    <definedName name="BFOLG" localSheetId="51">'[26]WEO-BOP'!#REF!</definedName>
    <definedName name="BFOLG" localSheetId="55">'[26]WEO-BOP'!#REF!</definedName>
    <definedName name="BFOLG" localSheetId="5">'[26]WEO-BOP'!#REF!</definedName>
    <definedName name="BFOLG" localSheetId="60">'[26]WEO-BOP'!#REF!</definedName>
    <definedName name="BFOLG">'[26]WEO-BOP'!#REF!</definedName>
    <definedName name="BFP" localSheetId="15">'[26]WEO-BOP'!#REF!</definedName>
    <definedName name="BFP" localSheetId="16">'[26]WEO-BOP'!#REF!</definedName>
    <definedName name="BFP" localSheetId="22">'[26]WEO-BOP'!#REF!</definedName>
    <definedName name="BFP" localSheetId="28">'[26]WEO-BOP'!#REF!</definedName>
    <definedName name="BFP" localSheetId="29">'[26]WEO-BOP'!#REF!</definedName>
    <definedName name="BFP" localSheetId="30">'[26]WEO-BOP'!#REF!</definedName>
    <definedName name="BFP" localSheetId="38">'[26]WEO-BOP'!#REF!</definedName>
    <definedName name="BFP" localSheetId="41">'[26]WEO-BOP'!#REF!</definedName>
    <definedName name="BFP" localSheetId="42">'[26]WEO-BOP'!#REF!</definedName>
    <definedName name="BFP" localSheetId="45">'[26]WEO-BOP'!#REF!</definedName>
    <definedName name="BFP" localSheetId="25">'[26]WEO-BOP'!#REF!</definedName>
    <definedName name="BFP" localSheetId="35">'[26]WEO-BOP'!#REF!</definedName>
    <definedName name="BFP" localSheetId="51">'[26]WEO-BOP'!#REF!</definedName>
    <definedName name="BFP" localSheetId="55">'[26]WEO-BOP'!#REF!</definedName>
    <definedName name="BFP" localSheetId="5">'[26]WEO-BOP'!#REF!</definedName>
    <definedName name="BFP" localSheetId="60">'[26]WEO-BOP'!#REF!</definedName>
    <definedName name="BFP">'[26]WEO-BOP'!#REF!</definedName>
    <definedName name="BFPA" localSheetId="15">'[26]WEO-BOP'!#REF!</definedName>
    <definedName name="BFPA" localSheetId="16">'[26]WEO-BOP'!#REF!</definedName>
    <definedName name="BFPA" localSheetId="22">'[26]WEO-BOP'!#REF!</definedName>
    <definedName name="BFPA" localSheetId="28">'[26]WEO-BOP'!#REF!</definedName>
    <definedName name="BFPA" localSheetId="29">'[26]WEO-BOP'!#REF!</definedName>
    <definedName name="BFPA" localSheetId="30">'[26]WEO-BOP'!#REF!</definedName>
    <definedName name="BFPA" localSheetId="38">'[26]WEO-BOP'!#REF!</definedName>
    <definedName name="BFPA" localSheetId="41">'[26]WEO-BOP'!#REF!</definedName>
    <definedName name="BFPA" localSheetId="42">'[26]WEO-BOP'!#REF!</definedName>
    <definedName name="BFPA" localSheetId="45">'[26]WEO-BOP'!#REF!</definedName>
    <definedName name="BFPA" localSheetId="25">'[26]WEO-BOP'!#REF!</definedName>
    <definedName name="BFPA" localSheetId="35">'[26]WEO-BOP'!#REF!</definedName>
    <definedName name="BFPA" localSheetId="51">'[26]WEO-BOP'!#REF!</definedName>
    <definedName name="BFPA" localSheetId="55">'[26]WEO-BOP'!#REF!</definedName>
    <definedName name="BFPA" localSheetId="5">'[26]WEO-BOP'!#REF!</definedName>
    <definedName name="BFPA" localSheetId="60">'[26]WEO-BOP'!#REF!</definedName>
    <definedName name="BFPA">'[26]WEO-BOP'!#REF!</definedName>
    <definedName name="BFPAG" localSheetId="15">'[26]WEO-BOP'!#REF!</definedName>
    <definedName name="BFPAG" localSheetId="16">'[26]WEO-BOP'!#REF!</definedName>
    <definedName name="BFPAG" localSheetId="22">'[26]WEO-BOP'!#REF!</definedName>
    <definedName name="BFPAG" localSheetId="28">'[26]WEO-BOP'!#REF!</definedName>
    <definedName name="BFPAG" localSheetId="29">'[26]WEO-BOP'!#REF!</definedName>
    <definedName name="BFPAG" localSheetId="30">'[26]WEO-BOP'!#REF!</definedName>
    <definedName name="BFPAG" localSheetId="38">'[26]WEO-BOP'!#REF!</definedName>
    <definedName name="BFPAG" localSheetId="41">'[26]WEO-BOP'!#REF!</definedName>
    <definedName name="BFPAG" localSheetId="42">'[26]WEO-BOP'!#REF!</definedName>
    <definedName name="BFPAG" localSheetId="45">'[26]WEO-BOP'!#REF!</definedName>
    <definedName name="BFPAG" localSheetId="25">'[26]WEO-BOP'!#REF!</definedName>
    <definedName name="BFPAG" localSheetId="35">'[26]WEO-BOP'!#REF!</definedName>
    <definedName name="BFPAG" localSheetId="51">'[26]WEO-BOP'!#REF!</definedName>
    <definedName name="BFPAG" localSheetId="55">'[26]WEO-BOP'!#REF!</definedName>
    <definedName name="BFPAG" localSheetId="5">'[26]WEO-BOP'!#REF!</definedName>
    <definedName name="BFPAG" localSheetId="60">'[26]WEO-BOP'!#REF!</definedName>
    <definedName name="BFPAG">'[26]WEO-BOP'!#REF!</definedName>
    <definedName name="BFPG" localSheetId="15">'[26]WEO-BOP'!#REF!</definedName>
    <definedName name="BFPG" localSheetId="16">'[26]WEO-BOP'!#REF!</definedName>
    <definedName name="BFPG" localSheetId="22">'[26]WEO-BOP'!#REF!</definedName>
    <definedName name="BFPG" localSheetId="28">'[26]WEO-BOP'!#REF!</definedName>
    <definedName name="BFPG" localSheetId="29">'[26]WEO-BOP'!#REF!</definedName>
    <definedName name="BFPG" localSheetId="30">'[26]WEO-BOP'!#REF!</definedName>
    <definedName name="BFPG" localSheetId="38">'[26]WEO-BOP'!#REF!</definedName>
    <definedName name="BFPG" localSheetId="41">'[26]WEO-BOP'!#REF!</definedName>
    <definedName name="BFPG" localSheetId="42">'[26]WEO-BOP'!#REF!</definedName>
    <definedName name="BFPG" localSheetId="45">'[26]WEO-BOP'!#REF!</definedName>
    <definedName name="BFPG" localSheetId="25">'[26]WEO-BOP'!#REF!</definedName>
    <definedName name="BFPG" localSheetId="35">'[26]WEO-BOP'!#REF!</definedName>
    <definedName name="BFPG" localSheetId="51">'[26]WEO-BOP'!#REF!</definedName>
    <definedName name="BFPG" localSheetId="55">'[26]WEO-BOP'!#REF!</definedName>
    <definedName name="BFPG" localSheetId="5">'[26]WEO-BOP'!#REF!</definedName>
    <definedName name="BFPG" localSheetId="60">'[26]WEO-BOP'!#REF!</definedName>
    <definedName name="BFPG">'[26]WEO-BOP'!#REF!</definedName>
    <definedName name="BFPL" localSheetId="15">'[26]WEO-BOP'!#REF!</definedName>
    <definedName name="BFPL" localSheetId="16">'[26]WEO-BOP'!#REF!</definedName>
    <definedName name="BFPL" localSheetId="22">'[26]WEO-BOP'!#REF!</definedName>
    <definedName name="BFPL" localSheetId="28">'[26]WEO-BOP'!#REF!</definedName>
    <definedName name="BFPL" localSheetId="29">'[26]WEO-BOP'!#REF!</definedName>
    <definedName name="BFPL" localSheetId="30">'[26]WEO-BOP'!#REF!</definedName>
    <definedName name="BFPL" localSheetId="38">'[26]WEO-BOP'!#REF!</definedName>
    <definedName name="BFPL" localSheetId="41">'[26]WEO-BOP'!#REF!</definedName>
    <definedName name="BFPL" localSheetId="42">'[26]WEO-BOP'!#REF!</definedName>
    <definedName name="BFPL" localSheetId="45">'[26]WEO-BOP'!#REF!</definedName>
    <definedName name="BFPL" localSheetId="25">'[26]WEO-BOP'!#REF!</definedName>
    <definedName name="BFPL" localSheetId="35">'[26]WEO-BOP'!#REF!</definedName>
    <definedName name="BFPL" localSheetId="51">'[26]WEO-BOP'!#REF!</definedName>
    <definedName name="BFPL" localSheetId="55">'[26]WEO-BOP'!#REF!</definedName>
    <definedName name="BFPL" localSheetId="5">'[26]WEO-BOP'!#REF!</definedName>
    <definedName name="BFPL" localSheetId="60">'[26]WEO-BOP'!#REF!</definedName>
    <definedName name="BFPL">'[26]WEO-BOP'!#REF!</definedName>
    <definedName name="BFPLD" localSheetId="15">'[26]WEO-BOP'!#REF!</definedName>
    <definedName name="BFPLD" localSheetId="16">'[26]WEO-BOP'!#REF!</definedName>
    <definedName name="BFPLD" localSheetId="22">'[26]WEO-BOP'!#REF!</definedName>
    <definedName name="BFPLD" localSheetId="28">'[26]WEO-BOP'!#REF!</definedName>
    <definedName name="BFPLD" localSheetId="29">'[26]WEO-BOP'!#REF!</definedName>
    <definedName name="BFPLD" localSheetId="30">'[26]WEO-BOP'!#REF!</definedName>
    <definedName name="BFPLD" localSheetId="38">'[26]WEO-BOP'!#REF!</definedName>
    <definedName name="BFPLD" localSheetId="41">'[26]WEO-BOP'!#REF!</definedName>
    <definedName name="BFPLD" localSheetId="42">'[26]WEO-BOP'!#REF!</definedName>
    <definedName name="BFPLD" localSheetId="45">'[26]WEO-BOP'!#REF!</definedName>
    <definedName name="BFPLD" localSheetId="25">'[26]WEO-BOP'!#REF!</definedName>
    <definedName name="BFPLD" localSheetId="35">'[26]WEO-BOP'!#REF!</definedName>
    <definedName name="BFPLD" localSheetId="51">'[26]WEO-BOP'!#REF!</definedName>
    <definedName name="BFPLD" localSheetId="55">'[26]WEO-BOP'!#REF!</definedName>
    <definedName name="BFPLD" localSheetId="5">'[26]WEO-BOP'!#REF!</definedName>
    <definedName name="BFPLD" localSheetId="60">'[26]WEO-BOP'!#REF!</definedName>
    <definedName name="BFPLD">'[26]WEO-BOP'!#REF!</definedName>
    <definedName name="BFPLDG" localSheetId="15">'[26]WEO-BOP'!#REF!</definedName>
    <definedName name="BFPLDG" localSheetId="16">'[26]WEO-BOP'!#REF!</definedName>
    <definedName name="BFPLDG" localSheetId="22">'[26]WEO-BOP'!#REF!</definedName>
    <definedName name="BFPLDG" localSheetId="28">'[26]WEO-BOP'!#REF!</definedName>
    <definedName name="BFPLDG" localSheetId="29">'[26]WEO-BOP'!#REF!</definedName>
    <definedName name="BFPLDG" localSheetId="30">'[26]WEO-BOP'!#REF!</definedName>
    <definedName name="BFPLDG" localSheetId="38">'[26]WEO-BOP'!#REF!</definedName>
    <definedName name="BFPLDG" localSheetId="41">'[26]WEO-BOP'!#REF!</definedName>
    <definedName name="BFPLDG" localSheetId="42">'[26]WEO-BOP'!#REF!</definedName>
    <definedName name="BFPLDG" localSheetId="45">'[26]WEO-BOP'!#REF!</definedName>
    <definedName name="BFPLDG" localSheetId="25">'[26]WEO-BOP'!#REF!</definedName>
    <definedName name="BFPLDG" localSheetId="35">'[26]WEO-BOP'!#REF!</definedName>
    <definedName name="BFPLDG" localSheetId="51">'[26]WEO-BOP'!#REF!</definedName>
    <definedName name="BFPLDG" localSheetId="55">'[26]WEO-BOP'!#REF!</definedName>
    <definedName name="BFPLDG" localSheetId="5">'[26]WEO-BOP'!#REF!</definedName>
    <definedName name="BFPLDG" localSheetId="60">'[26]WEO-BOP'!#REF!</definedName>
    <definedName name="BFPLDG">'[26]WEO-BOP'!#REF!</definedName>
    <definedName name="BFPLE" localSheetId="15">'[26]WEO-BOP'!#REF!</definedName>
    <definedName name="BFPLE" localSheetId="16">'[26]WEO-BOP'!#REF!</definedName>
    <definedName name="BFPLE" localSheetId="22">'[26]WEO-BOP'!#REF!</definedName>
    <definedName name="BFPLE" localSheetId="28">'[26]WEO-BOP'!#REF!</definedName>
    <definedName name="BFPLE" localSheetId="29">'[26]WEO-BOP'!#REF!</definedName>
    <definedName name="BFPLE" localSheetId="30">'[26]WEO-BOP'!#REF!</definedName>
    <definedName name="BFPLE" localSheetId="38">'[26]WEO-BOP'!#REF!</definedName>
    <definedName name="BFPLE" localSheetId="41">'[26]WEO-BOP'!#REF!</definedName>
    <definedName name="BFPLE" localSheetId="42">'[26]WEO-BOP'!#REF!</definedName>
    <definedName name="BFPLE" localSheetId="45">'[26]WEO-BOP'!#REF!</definedName>
    <definedName name="BFPLE" localSheetId="25">'[26]WEO-BOP'!#REF!</definedName>
    <definedName name="BFPLE" localSheetId="35">'[26]WEO-BOP'!#REF!</definedName>
    <definedName name="BFPLE" localSheetId="51">'[26]WEO-BOP'!#REF!</definedName>
    <definedName name="BFPLE" localSheetId="55">'[26]WEO-BOP'!#REF!</definedName>
    <definedName name="BFPLE" localSheetId="5">'[26]WEO-BOP'!#REF!</definedName>
    <definedName name="BFPLE" localSheetId="60">'[26]WEO-BOP'!#REF!</definedName>
    <definedName name="BFPLE">'[26]WEO-BOP'!#REF!</definedName>
    <definedName name="BFRA">#N/A</definedName>
    <definedName name="BGS" localSheetId="15">'[26]WEO-BOP'!#REF!</definedName>
    <definedName name="BGS" localSheetId="16">'[26]WEO-BOP'!#REF!</definedName>
    <definedName name="BGS" localSheetId="22">'[26]WEO-BOP'!#REF!</definedName>
    <definedName name="BGS" localSheetId="28">'[26]WEO-BOP'!#REF!</definedName>
    <definedName name="BGS" localSheetId="29">'[26]WEO-BOP'!#REF!</definedName>
    <definedName name="BGS" localSheetId="30">'[26]WEO-BOP'!#REF!</definedName>
    <definedName name="BGS" localSheetId="38">'[26]WEO-BOP'!#REF!</definedName>
    <definedName name="BGS" localSheetId="41">'[26]WEO-BOP'!#REF!</definedName>
    <definedName name="BGS" localSheetId="42">'[26]WEO-BOP'!#REF!</definedName>
    <definedName name="BGS" localSheetId="45">'[26]WEO-BOP'!#REF!</definedName>
    <definedName name="BGS" localSheetId="25">'[26]WEO-BOP'!#REF!</definedName>
    <definedName name="BGS" localSheetId="35">'[26]WEO-BOP'!#REF!</definedName>
    <definedName name="BGS" localSheetId="51">'[26]WEO-BOP'!#REF!</definedName>
    <definedName name="BGS" localSheetId="55">'[26]WEO-BOP'!#REF!</definedName>
    <definedName name="BGS" localSheetId="5">'[26]WEO-BOP'!#REF!</definedName>
    <definedName name="BGS" localSheetId="60">'[26]WEO-BOP'!#REF!</definedName>
    <definedName name="BGS">'[26]WEO-BOP'!#REF!</definedName>
    <definedName name="BI">#N/A</definedName>
    <definedName name="BID" localSheetId="15">'[26]WEO-BOP'!#REF!</definedName>
    <definedName name="BID" localSheetId="16">'[26]WEO-BOP'!#REF!</definedName>
    <definedName name="BID" localSheetId="22">'[26]WEO-BOP'!#REF!</definedName>
    <definedName name="BID" localSheetId="28">'[26]WEO-BOP'!#REF!</definedName>
    <definedName name="BID" localSheetId="29">'[26]WEO-BOP'!#REF!</definedName>
    <definedName name="BID" localSheetId="30">'[26]WEO-BOP'!#REF!</definedName>
    <definedName name="BID" localSheetId="38">'[26]WEO-BOP'!#REF!</definedName>
    <definedName name="BID" localSheetId="41">'[26]WEO-BOP'!#REF!</definedName>
    <definedName name="BID" localSheetId="42">'[26]WEO-BOP'!#REF!</definedName>
    <definedName name="BID" localSheetId="45">'[26]WEO-BOP'!#REF!</definedName>
    <definedName name="BID" localSheetId="25">'[26]WEO-BOP'!#REF!</definedName>
    <definedName name="BID" localSheetId="35">'[26]WEO-BOP'!#REF!</definedName>
    <definedName name="BID" localSheetId="51">'[26]WEO-BOP'!#REF!</definedName>
    <definedName name="BID" localSheetId="55">'[26]WEO-BOP'!#REF!</definedName>
    <definedName name="BID" localSheetId="5">'[26]WEO-BOP'!#REF!</definedName>
    <definedName name="BID" localSheetId="60">'[26]WEO-BOP'!#REF!</definedName>
    <definedName name="BID">'[26]WEO-BOP'!#REF!</definedName>
    <definedName name="BK">#N/A</definedName>
    <definedName name="BKF">#N/A</definedName>
    <definedName name="BMG">[27]Q6!$E$28:$AH$28</definedName>
    <definedName name="BMII">#N/A</definedName>
    <definedName name="BMIIB">#N/A</definedName>
    <definedName name="BMIIG">#N/A</definedName>
    <definedName name="BMS" localSheetId="15">'[26]WEO-BOP'!#REF!</definedName>
    <definedName name="BMS" localSheetId="16">'[26]WEO-BOP'!#REF!</definedName>
    <definedName name="BMS" localSheetId="22">'[26]WEO-BOP'!#REF!</definedName>
    <definedName name="BMS" localSheetId="28">'[26]WEO-BOP'!#REF!</definedName>
    <definedName name="BMS" localSheetId="29">'[26]WEO-BOP'!#REF!</definedName>
    <definedName name="BMS" localSheetId="30">'[26]WEO-BOP'!#REF!</definedName>
    <definedName name="BMS" localSheetId="38">'[26]WEO-BOP'!#REF!</definedName>
    <definedName name="BMS" localSheetId="41">'[26]WEO-BOP'!#REF!</definedName>
    <definedName name="BMS" localSheetId="42">'[26]WEO-BOP'!#REF!</definedName>
    <definedName name="BMS" localSheetId="45">'[26]WEO-BOP'!#REF!</definedName>
    <definedName name="BMS" localSheetId="49">'[26]WEO-BOP'!#REF!</definedName>
    <definedName name="BMS" localSheetId="54">'[26]WEO-BOP'!#REF!</definedName>
    <definedName name="BMS" localSheetId="25">'[26]WEO-BOP'!#REF!</definedName>
    <definedName name="BMS" localSheetId="35">'[26]WEO-BOP'!#REF!</definedName>
    <definedName name="BMS" localSheetId="51">'[26]WEO-BOP'!#REF!</definedName>
    <definedName name="BMS" localSheetId="55">'[26]WEO-BOP'!#REF!</definedName>
    <definedName name="BMS" localSheetId="5">'[26]WEO-BOP'!#REF!</definedName>
    <definedName name="BMS" localSheetId="60">'[26]WEO-BOP'!#REF!</definedName>
    <definedName name="BMS">'[26]WEO-BOP'!#REF!</definedName>
    <definedName name="Bolivia" localSheetId="15">#REF!</definedName>
    <definedName name="Bolivia" localSheetId="16">#REF!</definedName>
    <definedName name="Bolivia" localSheetId="22">#REF!</definedName>
    <definedName name="Bolivia" localSheetId="26">#REF!</definedName>
    <definedName name="Bolivia" localSheetId="28">#REF!</definedName>
    <definedName name="Bolivia" localSheetId="29">#REF!</definedName>
    <definedName name="Bolivia" localSheetId="30">#REF!</definedName>
    <definedName name="Bolivia" localSheetId="38">#REF!</definedName>
    <definedName name="Bolivia" localSheetId="41">#REF!</definedName>
    <definedName name="Bolivia" localSheetId="42">#REF!</definedName>
    <definedName name="Bolivia" localSheetId="45">#REF!</definedName>
    <definedName name="Bolivia" localSheetId="49">#REF!</definedName>
    <definedName name="Bolivia" localSheetId="54">#REF!</definedName>
    <definedName name="Bolivia" localSheetId="8">#REF!</definedName>
    <definedName name="Bolivia" localSheetId="9">#REF!</definedName>
    <definedName name="Bolivia" localSheetId="25">#REF!</definedName>
    <definedName name="Bolivia" localSheetId="35">#REF!</definedName>
    <definedName name="Bolivia" localSheetId="51">#REF!</definedName>
    <definedName name="Bolivia" localSheetId="55">#REF!</definedName>
    <definedName name="Bolivia" localSheetId="5">#REF!</definedName>
    <definedName name="Bolivia" localSheetId="60">#REF!</definedName>
    <definedName name="Bolivia">#REF!</definedName>
    <definedName name="BOP">#N/A</definedName>
    <definedName name="BOPB" localSheetId="15">#REF!</definedName>
    <definedName name="BOPB" localSheetId="16">#REF!</definedName>
    <definedName name="BOPB" localSheetId="22">#REF!</definedName>
    <definedName name="BOPB" localSheetId="26">#REF!</definedName>
    <definedName name="BOPB" localSheetId="28">#REF!</definedName>
    <definedName name="BOPB" localSheetId="29">#REF!</definedName>
    <definedName name="BOPB" localSheetId="30">#REF!</definedName>
    <definedName name="BOPB" localSheetId="38">#REF!</definedName>
    <definedName name="BOPB" localSheetId="41">#REF!</definedName>
    <definedName name="BOPB" localSheetId="42">#REF!</definedName>
    <definedName name="BOPB" localSheetId="45">#REF!</definedName>
    <definedName name="BOPB" localSheetId="49">#REF!</definedName>
    <definedName name="BOPB" localSheetId="54">#REF!</definedName>
    <definedName name="BOPB" localSheetId="8">#REF!</definedName>
    <definedName name="BOPB" localSheetId="9">#REF!</definedName>
    <definedName name="BOPB" localSheetId="25">#REF!</definedName>
    <definedName name="BOPB" localSheetId="35">#REF!</definedName>
    <definedName name="BOPB" localSheetId="51">#REF!</definedName>
    <definedName name="BOPB" localSheetId="55">#REF!</definedName>
    <definedName name="BOPB" localSheetId="5">#REF!</definedName>
    <definedName name="BOPB" localSheetId="60">#REF!</definedName>
    <definedName name="BOPB">#REF!</definedName>
    <definedName name="BOPMEMOB" localSheetId="15">#REF!</definedName>
    <definedName name="BOPMEMOB" localSheetId="16">#REF!</definedName>
    <definedName name="BOPMEMOB" localSheetId="22">#REF!</definedName>
    <definedName name="BOPMEMOB" localSheetId="26">#REF!</definedName>
    <definedName name="BOPMEMOB" localSheetId="28">#REF!</definedName>
    <definedName name="BOPMEMOB" localSheetId="29">#REF!</definedName>
    <definedName name="BOPMEMOB" localSheetId="30">#REF!</definedName>
    <definedName name="BOPMEMOB" localSheetId="38">#REF!</definedName>
    <definedName name="BOPMEMOB" localSheetId="41">#REF!</definedName>
    <definedName name="BOPMEMOB" localSheetId="42">#REF!</definedName>
    <definedName name="BOPMEMOB" localSheetId="45">#REF!</definedName>
    <definedName name="BOPMEMOB" localSheetId="49">#REF!</definedName>
    <definedName name="BOPMEMOB" localSheetId="8">#REF!</definedName>
    <definedName name="BOPMEMOB" localSheetId="9">#REF!</definedName>
    <definedName name="BOPMEMOB" localSheetId="25">#REF!</definedName>
    <definedName name="BOPMEMOB" localSheetId="35">#REF!</definedName>
    <definedName name="BOPMEMOB" localSheetId="51">#REF!</definedName>
    <definedName name="BOPMEMOB" localSheetId="55">#REF!</definedName>
    <definedName name="BOPMEMOB" localSheetId="5">#REF!</definedName>
    <definedName name="BOPMEMOB" localSheetId="60">#REF!</definedName>
    <definedName name="BOPMEMOB">#REF!</definedName>
    <definedName name="bracket_2" localSheetId="15">[28]Graf14_Graf15!#REF!</definedName>
    <definedName name="bracket_2" localSheetId="16">[28]Graf14_Graf15!#REF!</definedName>
    <definedName name="bracket_2" localSheetId="22">[28]Graf14_Graf15!#REF!</definedName>
    <definedName name="bracket_2" localSheetId="26">[28]Graf14_Graf15!#REF!</definedName>
    <definedName name="bracket_2" localSheetId="28">[28]Graf14_Graf15!#REF!</definedName>
    <definedName name="bracket_2" localSheetId="29">[28]Graf14_Graf15!#REF!</definedName>
    <definedName name="bracket_2" localSheetId="30">[28]Graf14_Graf15!#REF!</definedName>
    <definedName name="bracket_2" localSheetId="38">[28]Graf14_Graf15!#REF!</definedName>
    <definedName name="bracket_2" localSheetId="41">[28]Graf14_Graf15!#REF!</definedName>
    <definedName name="bracket_2" localSheetId="42">[28]Graf14_Graf15!#REF!</definedName>
    <definedName name="bracket_2" localSheetId="45">[28]Graf14_Graf15!#REF!</definedName>
    <definedName name="bracket_2" localSheetId="49">[28]Graf14_Graf15!#REF!</definedName>
    <definedName name="bracket_2" localSheetId="25">[28]Graf14_Graf15!#REF!</definedName>
    <definedName name="bracket_2" localSheetId="35">[28]Graf14_Graf15!#REF!</definedName>
    <definedName name="bracket_2" localSheetId="51">[28]Graf14_Graf15!#REF!</definedName>
    <definedName name="bracket_2" localSheetId="55">[28]Graf14_Graf15!#REF!</definedName>
    <definedName name="bracket_2" localSheetId="5">[28]Graf14_Graf15!#REF!</definedName>
    <definedName name="bracket_2" localSheetId="60">[28]Graf14_Graf15!#REF!</definedName>
    <definedName name="bracket_2">[28]Graf14_Graf15!#REF!</definedName>
    <definedName name="BRASS" localSheetId="15">'[26]WEO-BOP'!#REF!</definedName>
    <definedName name="BRASS" localSheetId="16">'[26]WEO-BOP'!#REF!</definedName>
    <definedName name="BRASS" localSheetId="22">'[26]WEO-BOP'!#REF!</definedName>
    <definedName name="BRASS" localSheetId="28">'[26]WEO-BOP'!#REF!</definedName>
    <definedName name="BRASS" localSheetId="29">'[26]WEO-BOP'!#REF!</definedName>
    <definedName name="BRASS" localSheetId="30">'[26]WEO-BOP'!#REF!</definedName>
    <definedName name="BRASS" localSheetId="38">'[26]WEO-BOP'!#REF!</definedName>
    <definedName name="BRASS" localSheetId="41">'[26]WEO-BOP'!#REF!</definedName>
    <definedName name="BRASS" localSheetId="42">'[26]WEO-BOP'!#REF!</definedName>
    <definedName name="BRASS" localSheetId="45">'[26]WEO-BOP'!#REF!</definedName>
    <definedName name="BRASS" localSheetId="49">'[26]WEO-BOP'!#REF!</definedName>
    <definedName name="BRASS" localSheetId="25">'[26]WEO-BOP'!#REF!</definedName>
    <definedName name="BRASS" localSheetId="35">'[26]WEO-BOP'!#REF!</definedName>
    <definedName name="BRASS" localSheetId="51">'[26]WEO-BOP'!#REF!</definedName>
    <definedName name="BRASS" localSheetId="55">'[26]WEO-BOP'!#REF!</definedName>
    <definedName name="BRASS" localSheetId="5">'[26]WEO-BOP'!#REF!</definedName>
    <definedName name="BRASS" localSheetId="60">'[26]WEO-BOP'!#REF!</definedName>
    <definedName name="BRASS">'[26]WEO-BOP'!#REF!</definedName>
    <definedName name="Brazil" localSheetId="15">#REF!</definedName>
    <definedName name="Brazil" localSheetId="16">#REF!</definedName>
    <definedName name="Brazil" localSheetId="22">#REF!</definedName>
    <definedName name="Brazil" localSheetId="26">#REF!</definedName>
    <definedName name="Brazil" localSheetId="28">#REF!</definedName>
    <definedName name="Brazil" localSheetId="29">#REF!</definedName>
    <definedName name="Brazil" localSheetId="30">#REF!</definedName>
    <definedName name="Brazil" localSheetId="38">#REF!</definedName>
    <definedName name="Brazil" localSheetId="41">#REF!</definedName>
    <definedName name="Brazil" localSheetId="42">#REF!</definedName>
    <definedName name="Brazil" localSheetId="45">#REF!</definedName>
    <definedName name="Brazil" localSheetId="49">#REF!</definedName>
    <definedName name="Brazil" localSheetId="54">#REF!</definedName>
    <definedName name="Brazil" localSheetId="8">#REF!</definedName>
    <definedName name="Brazil" localSheetId="9">#REF!</definedName>
    <definedName name="Brazil" localSheetId="25">#REF!</definedName>
    <definedName name="Brazil" localSheetId="35">#REF!</definedName>
    <definedName name="Brazil" localSheetId="51">#REF!</definedName>
    <definedName name="Brazil" localSheetId="55">#REF!</definedName>
    <definedName name="Brazil" localSheetId="5">#REF!</definedName>
    <definedName name="Brazil" localSheetId="60">#REF!</definedName>
    <definedName name="Brazil">#REF!</definedName>
    <definedName name="BTR" localSheetId="15">'[26]WEO-BOP'!#REF!</definedName>
    <definedName name="BTR" localSheetId="16">'[26]WEO-BOP'!#REF!</definedName>
    <definedName name="BTR" localSheetId="22">'[26]WEO-BOP'!#REF!</definedName>
    <definedName name="BTR" localSheetId="26">'[26]WEO-BOP'!#REF!</definedName>
    <definedName name="BTR" localSheetId="28">'[26]WEO-BOP'!#REF!</definedName>
    <definedName name="BTR" localSheetId="29">'[26]WEO-BOP'!#REF!</definedName>
    <definedName name="BTR" localSheetId="30">'[26]WEO-BOP'!#REF!</definedName>
    <definedName name="BTR" localSheetId="38">'[26]WEO-BOP'!#REF!</definedName>
    <definedName name="BTR" localSheetId="41">'[26]WEO-BOP'!#REF!</definedName>
    <definedName name="BTR" localSheetId="42">'[26]WEO-BOP'!#REF!</definedName>
    <definedName name="BTR" localSheetId="45">'[26]WEO-BOP'!#REF!</definedName>
    <definedName name="BTR" localSheetId="49">'[26]WEO-BOP'!#REF!</definedName>
    <definedName name="BTR" localSheetId="54">'[26]WEO-BOP'!#REF!</definedName>
    <definedName name="BTR" localSheetId="25">'[26]WEO-BOP'!#REF!</definedName>
    <definedName name="BTR" localSheetId="35">'[26]WEO-BOP'!#REF!</definedName>
    <definedName name="BTR" localSheetId="51">'[26]WEO-BOP'!#REF!</definedName>
    <definedName name="BTR" localSheetId="55">'[26]WEO-BOP'!#REF!</definedName>
    <definedName name="BTR" localSheetId="5">'[26]WEO-BOP'!#REF!</definedName>
    <definedName name="BTR" localSheetId="60">'[26]WEO-BOP'!#REF!</definedName>
    <definedName name="BTR">'[26]WEO-BOP'!#REF!</definedName>
    <definedName name="BTRG" localSheetId="15">'[26]WEO-BOP'!#REF!</definedName>
    <definedName name="BTRG" localSheetId="16">'[26]WEO-BOP'!#REF!</definedName>
    <definedName name="BTRG" localSheetId="22">'[26]WEO-BOP'!#REF!</definedName>
    <definedName name="BTRG" localSheetId="28">'[26]WEO-BOP'!#REF!</definedName>
    <definedName name="BTRG" localSheetId="29">'[26]WEO-BOP'!#REF!</definedName>
    <definedName name="BTRG" localSheetId="30">'[26]WEO-BOP'!#REF!</definedName>
    <definedName name="BTRG" localSheetId="38">'[26]WEO-BOP'!#REF!</definedName>
    <definedName name="BTRG" localSheetId="41">'[26]WEO-BOP'!#REF!</definedName>
    <definedName name="BTRG" localSheetId="42">'[26]WEO-BOP'!#REF!</definedName>
    <definedName name="BTRG" localSheetId="45">'[26]WEO-BOP'!#REF!</definedName>
    <definedName name="BTRG" localSheetId="49">'[26]WEO-BOP'!#REF!</definedName>
    <definedName name="BTRG" localSheetId="25">'[26]WEO-BOP'!#REF!</definedName>
    <definedName name="BTRG" localSheetId="35">'[26]WEO-BOP'!#REF!</definedName>
    <definedName name="BTRG" localSheetId="51">'[26]WEO-BOP'!#REF!</definedName>
    <definedName name="BTRG" localSheetId="55">'[26]WEO-BOP'!#REF!</definedName>
    <definedName name="BTRG" localSheetId="5">'[26]WEO-BOP'!#REF!</definedName>
    <definedName name="BTRG" localSheetId="60">'[26]WEO-BOP'!#REF!</definedName>
    <definedName name="BTRG">'[26]WEO-BOP'!#REF!</definedName>
    <definedName name="BUDGET" localSheetId="15">#REF!</definedName>
    <definedName name="BUDGET" localSheetId="16">#REF!</definedName>
    <definedName name="BUDGET" localSheetId="22">#REF!</definedName>
    <definedName name="BUDGET" localSheetId="26">#REF!</definedName>
    <definedName name="BUDGET" localSheetId="28">#REF!</definedName>
    <definedName name="BUDGET" localSheetId="29">#REF!</definedName>
    <definedName name="BUDGET" localSheetId="30">#REF!</definedName>
    <definedName name="BUDGET" localSheetId="38">#REF!</definedName>
    <definedName name="BUDGET" localSheetId="41">#REF!</definedName>
    <definedName name="BUDGET" localSheetId="42">#REF!</definedName>
    <definedName name="BUDGET" localSheetId="45">#REF!</definedName>
    <definedName name="BUDGET" localSheetId="49">#REF!</definedName>
    <definedName name="BUDGET" localSheetId="54">#REF!</definedName>
    <definedName name="BUDGET" localSheetId="8">#REF!</definedName>
    <definedName name="BUDGET" localSheetId="9">#REF!</definedName>
    <definedName name="BUDGET" localSheetId="25">#REF!</definedName>
    <definedName name="BUDGET" localSheetId="35">#REF!</definedName>
    <definedName name="BUDGET" localSheetId="51">#REF!</definedName>
    <definedName name="BUDGET" localSheetId="55">#REF!</definedName>
    <definedName name="BUDGET" localSheetId="5">#REF!</definedName>
    <definedName name="BUDGET" localSheetId="60">#REF!</definedName>
    <definedName name="BUDGET">#REF!</definedName>
    <definedName name="Budget_expenditure" localSheetId="15">#REF!</definedName>
    <definedName name="Budget_expenditure" localSheetId="16">#REF!</definedName>
    <definedName name="Budget_expenditure" localSheetId="22">#REF!</definedName>
    <definedName name="Budget_expenditure" localSheetId="26">#REF!</definedName>
    <definedName name="Budget_expenditure" localSheetId="28">#REF!</definedName>
    <definedName name="Budget_expenditure" localSheetId="29">#REF!</definedName>
    <definedName name="Budget_expenditure" localSheetId="30">#REF!</definedName>
    <definedName name="Budget_expenditure" localSheetId="38">#REF!</definedName>
    <definedName name="Budget_expenditure" localSheetId="41">#REF!</definedName>
    <definedName name="Budget_expenditure" localSheetId="42">#REF!</definedName>
    <definedName name="Budget_expenditure" localSheetId="45">#REF!</definedName>
    <definedName name="Budget_expenditure" localSheetId="49">#REF!</definedName>
    <definedName name="Budget_expenditure" localSheetId="8">#REF!</definedName>
    <definedName name="Budget_expenditure" localSheetId="9">#REF!</definedName>
    <definedName name="Budget_expenditure" localSheetId="25">#REF!</definedName>
    <definedName name="Budget_expenditure" localSheetId="35">#REF!</definedName>
    <definedName name="Budget_expenditure" localSheetId="51">#REF!</definedName>
    <definedName name="Budget_expenditure" localSheetId="55">#REF!</definedName>
    <definedName name="Budget_expenditure" localSheetId="5">#REF!</definedName>
    <definedName name="Budget_expenditure" localSheetId="60">#REF!</definedName>
    <definedName name="Budget_expenditure">#REF!</definedName>
    <definedName name="Budget_revenue" localSheetId="15">#REF!</definedName>
    <definedName name="Budget_revenue" localSheetId="16">#REF!</definedName>
    <definedName name="Budget_revenue" localSheetId="22">#REF!</definedName>
    <definedName name="Budget_revenue" localSheetId="26">#REF!</definedName>
    <definedName name="Budget_revenue" localSheetId="28">#REF!</definedName>
    <definedName name="Budget_revenue" localSheetId="29">#REF!</definedName>
    <definedName name="Budget_revenue" localSheetId="30">#REF!</definedName>
    <definedName name="Budget_revenue" localSheetId="38">#REF!</definedName>
    <definedName name="Budget_revenue" localSheetId="41">#REF!</definedName>
    <definedName name="Budget_revenue" localSheetId="42">#REF!</definedName>
    <definedName name="Budget_revenue" localSheetId="45">#REF!</definedName>
    <definedName name="Budget_revenue" localSheetId="49">#REF!</definedName>
    <definedName name="Budget_revenue" localSheetId="8">#REF!</definedName>
    <definedName name="Budget_revenue" localSheetId="9">#REF!</definedName>
    <definedName name="Budget_revenue" localSheetId="25">#REF!</definedName>
    <definedName name="Budget_revenue" localSheetId="35">#REF!</definedName>
    <definedName name="Budget_revenue" localSheetId="51">#REF!</definedName>
    <definedName name="Budget_revenue" localSheetId="55">#REF!</definedName>
    <definedName name="Budget_revenue" localSheetId="5">#REF!</definedName>
    <definedName name="Budget_revenue" localSheetId="60">#REF!</definedName>
    <definedName name="Budget_revenue">#REF!</definedName>
    <definedName name="BXG">[27]Q6!$E$26:$AH$26</definedName>
    <definedName name="BXS" localSheetId="15">'[26]WEO-BOP'!#REF!</definedName>
    <definedName name="BXS" localSheetId="16">'[26]WEO-BOP'!#REF!</definedName>
    <definedName name="BXS" localSheetId="22">'[26]WEO-BOP'!#REF!</definedName>
    <definedName name="BXS" localSheetId="28">'[26]WEO-BOP'!#REF!</definedName>
    <definedName name="BXS" localSheetId="29">'[26]WEO-BOP'!#REF!</definedName>
    <definedName name="BXS" localSheetId="30">'[26]WEO-BOP'!#REF!</definedName>
    <definedName name="BXS" localSheetId="38">'[26]WEO-BOP'!#REF!</definedName>
    <definedName name="BXS" localSheetId="41">'[26]WEO-BOP'!#REF!</definedName>
    <definedName name="BXS" localSheetId="42">'[26]WEO-BOP'!#REF!</definedName>
    <definedName name="BXS" localSheetId="45">'[26]WEO-BOP'!#REF!</definedName>
    <definedName name="BXS" localSheetId="49">'[26]WEO-BOP'!#REF!</definedName>
    <definedName name="BXS" localSheetId="54">'[26]WEO-BOP'!#REF!</definedName>
    <definedName name="BXS" localSheetId="25">'[26]WEO-BOP'!#REF!</definedName>
    <definedName name="BXS" localSheetId="35">'[26]WEO-BOP'!#REF!</definedName>
    <definedName name="BXS" localSheetId="51">'[26]WEO-BOP'!#REF!</definedName>
    <definedName name="BXS" localSheetId="55">'[26]WEO-BOP'!#REF!</definedName>
    <definedName name="BXS" localSheetId="5">'[26]WEO-BOP'!#REF!</definedName>
    <definedName name="BXS" localSheetId="60">'[26]WEO-BOP'!#REF!</definedName>
    <definedName name="BXS">'[26]WEO-BOP'!#REF!</definedName>
    <definedName name="BXTSAq" localSheetId="15">#REF!</definedName>
    <definedName name="BXTSAq" localSheetId="16">#REF!</definedName>
    <definedName name="BXTSAq" localSheetId="22">#REF!</definedName>
    <definedName name="BXTSAq" localSheetId="26">#REF!</definedName>
    <definedName name="BXTSAq" localSheetId="28">#REF!</definedName>
    <definedName name="BXTSAq" localSheetId="29">#REF!</definedName>
    <definedName name="BXTSAq" localSheetId="30">#REF!</definedName>
    <definedName name="BXTSAq" localSheetId="38">#REF!</definedName>
    <definedName name="BXTSAq" localSheetId="41">#REF!</definedName>
    <definedName name="BXTSAq" localSheetId="42">#REF!</definedName>
    <definedName name="BXTSAq" localSheetId="45">#REF!</definedName>
    <definedName name="BXTSAq" localSheetId="49">#REF!</definedName>
    <definedName name="BXTSAq" localSheetId="54">#REF!</definedName>
    <definedName name="BXTSAq" localSheetId="8">#REF!</definedName>
    <definedName name="BXTSAq" localSheetId="9">#REF!</definedName>
    <definedName name="BXTSAq" localSheetId="25">#REF!</definedName>
    <definedName name="BXTSAq" localSheetId="35">#REF!</definedName>
    <definedName name="BXTSAq" localSheetId="51">#REF!</definedName>
    <definedName name="BXTSAq" localSheetId="55">#REF!</definedName>
    <definedName name="BXTSAq" localSheetId="5">#REF!</definedName>
    <definedName name="BXTSAq" localSheetId="60">#REF!</definedName>
    <definedName name="BXTSAq">#REF!</definedName>
    <definedName name="CalcMCV_4" localSheetId="15">#REF!</definedName>
    <definedName name="CalcMCV_4" localSheetId="16">#REF!</definedName>
    <definedName name="CalcMCV_4" localSheetId="22">#REF!</definedName>
    <definedName name="CalcMCV_4" localSheetId="26">#REF!</definedName>
    <definedName name="CalcMCV_4" localSheetId="28">#REF!</definedName>
    <definedName name="CalcMCV_4" localSheetId="29">#REF!</definedName>
    <definedName name="CalcMCV_4" localSheetId="30">#REF!</definedName>
    <definedName name="CalcMCV_4" localSheetId="38">#REF!</definedName>
    <definedName name="CalcMCV_4" localSheetId="41">#REF!</definedName>
    <definedName name="CalcMCV_4" localSheetId="42">#REF!</definedName>
    <definedName name="CalcMCV_4" localSheetId="45">#REF!</definedName>
    <definedName name="CalcMCV_4" localSheetId="49">#REF!</definedName>
    <definedName name="CalcMCV_4" localSheetId="8">#REF!</definedName>
    <definedName name="CalcMCV_4" localSheetId="9">#REF!</definedName>
    <definedName name="CalcMCV_4" localSheetId="25">#REF!</definedName>
    <definedName name="CalcMCV_4" localSheetId="35">#REF!</definedName>
    <definedName name="CalcMCV_4" localSheetId="51">#REF!</definedName>
    <definedName name="CalcMCV_4" localSheetId="55">#REF!</definedName>
    <definedName name="CalcMCV_4" localSheetId="5">#REF!</definedName>
    <definedName name="CalcMCV_4" localSheetId="60">#REF!</definedName>
    <definedName name="CalcMCV_4">#REF!</definedName>
    <definedName name="calcNGS_NGDP">#N/A</definedName>
    <definedName name="CAPACCB" localSheetId="15">#REF!</definedName>
    <definedName name="CAPACCB" localSheetId="16">#REF!</definedName>
    <definedName name="CAPACCB" localSheetId="22">#REF!</definedName>
    <definedName name="CAPACCB" localSheetId="26">#REF!</definedName>
    <definedName name="CAPACCB" localSheetId="28">#REF!</definedName>
    <definedName name="CAPACCB" localSheetId="29">#REF!</definedName>
    <definedName name="CAPACCB" localSheetId="30">#REF!</definedName>
    <definedName name="CAPACCB" localSheetId="38">#REF!</definedName>
    <definedName name="CAPACCB" localSheetId="41">#REF!</definedName>
    <definedName name="CAPACCB" localSheetId="42">#REF!</definedName>
    <definedName name="CAPACCB" localSheetId="45">#REF!</definedName>
    <definedName name="CAPACCB" localSheetId="49">#REF!</definedName>
    <definedName name="CAPACCB" localSheetId="54">#REF!</definedName>
    <definedName name="CAPACCB" localSheetId="8">#REF!</definedName>
    <definedName name="CAPACCB" localSheetId="9">#REF!</definedName>
    <definedName name="CAPACCB" localSheetId="25">#REF!</definedName>
    <definedName name="CAPACCB" localSheetId="35">#REF!</definedName>
    <definedName name="CAPACCB" localSheetId="51">#REF!</definedName>
    <definedName name="CAPACCB" localSheetId="55">#REF!</definedName>
    <definedName name="CAPACCB" localSheetId="5">#REF!</definedName>
    <definedName name="CAPACCB" localSheetId="60">#REF!</definedName>
    <definedName name="CAPACCB">#REF!</definedName>
    <definedName name="cc" localSheetId="13" hidden="1">{"Riqfin97",#N/A,FALSE,"Tran";"Riqfinpro",#N/A,FALSE,"Tran"}</definedName>
    <definedName name="cc" localSheetId="15" hidden="1">{"Riqfin97",#N/A,FALSE,"Tran";"Riqfinpro",#N/A,FALSE,"Tran"}</definedName>
    <definedName name="cc" localSheetId="16" hidden="1">{"Riqfin97",#N/A,FALSE,"Tran";"Riqfinpro",#N/A,FALSE,"Tran"}</definedName>
    <definedName name="cc" localSheetId="19" hidden="1">{"Riqfin97",#N/A,FALSE,"Tran";"Riqfinpro",#N/A,FALSE,"Tran"}</definedName>
    <definedName name="cc" localSheetId="26" hidden="1">{"Riqfin97",#N/A,FALSE,"Tran";"Riqfinpro",#N/A,FALSE,"Tran"}</definedName>
    <definedName name="cc" localSheetId="38" hidden="1">{"Riqfin97",#N/A,FALSE,"Tran";"Riqfinpro",#N/A,FALSE,"Tran"}</definedName>
    <definedName name="cc" localSheetId="45" hidden="1">{"Riqfin97",#N/A,FALSE,"Tran";"Riqfinpro",#N/A,FALSE,"Tran"}</definedName>
    <definedName name="cc" localSheetId="46" hidden="1">{"Riqfin97",#N/A,FALSE,"Tran";"Riqfinpro",#N/A,FALSE,"Tran"}</definedName>
    <definedName name="cc" localSheetId="49" hidden="1">{"Riqfin97",#N/A,FALSE,"Tran";"Riqfinpro",#N/A,FALSE,"Tran"}</definedName>
    <definedName name="cc" localSheetId="54" hidden="1">{"Riqfin97",#N/A,FALSE,"Tran";"Riqfinpro",#N/A,FALSE,"Tran"}</definedName>
    <definedName name="cc" localSheetId="8" hidden="1">{"Riqfin97",#N/A,FALSE,"Tran";"Riqfinpro",#N/A,FALSE,"Tran"}</definedName>
    <definedName name="cc" localSheetId="9" hidden="1">{"Riqfin97",#N/A,FALSE,"Tran";"Riqfinpro",#N/A,FALSE,"Tran"}</definedName>
    <definedName name="cc" localSheetId="48" hidden="1">{"Riqfin97",#N/A,FALSE,"Tran";"Riqfinpro",#N/A,FALSE,"Tran"}</definedName>
    <definedName name="cc" localSheetId="60" hidden="1">{"Riqfin97",#N/A,FALSE,"Tran";"Riqfinpro",#N/A,FALSE,"Tran"}</definedName>
    <definedName name="cc" hidden="1">{"Riqfin97",#N/A,FALSE,"Tran";"Riqfinpro",#N/A,FALSE,"Tran"}</definedName>
    <definedName name="ccc" localSheetId="13" hidden="1">{"Riqfin97",#N/A,FALSE,"Tran";"Riqfinpro",#N/A,FALSE,"Tran"}</definedName>
    <definedName name="ccc" localSheetId="15" hidden="1">{"Riqfin97",#N/A,FALSE,"Tran";"Riqfinpro",#N/A,FALSE,"Tran"}</definedName>
    <definedName name="ccc" localSheetId="16" hidden="1">{"Riqfin97",#N/A,FALSE,"Tran";"Riqfinpro",#N/A,FALSE,"Tran"}</definedName>
    <definedName name="ccc" localSheetId="19" hidden="1">{"Riqfin97",#N/A,FALSE,"Tran";"Riqfinpro",#N/A,FALSE,"Tran"}</definedName>
    <definedName name="ccc" localSheetId="26" hidden="1">{"Riqfin97",#N/A,FALSE,"Tran";"Riqfinpro",#N/A,FALSE,"Tran"}</definedName>
    <definedName name="ccc" localSheetId="38" hidden="1">{"Riqfin97",#N/A,FALSE,"Tran";"Riqfinpro",#N/A,FALSE,"Tran"}</definedName>
    <definedName name="ccc" localSheetId="45" hidden="1">{"Riqfin97",#N/A,FALSE,"Tran";"Riqfinpro",#N/A,FALSE,"Tran"}</definedName>
    <definedName name="ccc" localSheetId="46" hidden="1">{"Riqfin97",#N/A,FALSE,"Tran";"Riqfinpro",#N/A,FALSE,"Tran"}</definedName>
    <definedName name="ccc" localSheetId="49" hidden="1">{"Riqfin97",#N/A,FALSE,"Tran";"Riqfinpro",#N/A,FALSE,"Tran"}</definedName>
    <definedName name="ccc" localSheetId="54" hidden="1">{"Riqfin97",#N/A,FALSE,"Tran";"Riqfinpro",#N/A,FALSE,"Tran"}</definedName>
    <definedName name="ccc" localSheetId="8" hidden="1">{"Riqfin97",#N/A,FALSE,"Tran";"Riqfinpro",#N/A,FALSE,"Tran"}</definedName>
    <definedName name="ccc" localSheetId="9" hidden="1">{"Riqfin97",#N/A,FALSE,"Tran";"Riqfinpro",#N/A,FALSE,"Tran"}</definedName>
    <definedName name="ccc" localSheetId="48" hidden="1">{"Riqfin97",#N/A,FALSE,"Tran";"Riqfinpro",#N/A,FALSE,"Tran"}</definedName>
    <definedName name="ccc" localSheetId="60" hidden="1">{"Riqfin97",#N/A,FALSE,"Tran";"Riqfinpro",#N/A,FALSE,"Tran"}</definedName>
    <definedName name="ccc" hidden="1">{"Riqfin97",#N/A,FALSE,"Tran";"Riqfinpro",#N/A,FALSE,"Tran"}</definedName>
    <definedName name="CCODE" localSheetId="15">#REF!</definedName>
    <definedName name="CCODE" localSheetId="16">#REF!</definedName>
    <definedName name="CCODE" localSheetId="22">#REF!</definedName>
    <definedName name="CCODE" localSheetId="26">#REF!</definedName>
    <definedName name="CCODE" localSheetId="28">#REF!</definedName>
    <definedName name="CCODE" localSheetId="29">#REF!</definedName>
    <definedName name="CCODE" localSheetId="30">#REF!</definedName>
    <definedName name="CCODE" localSheetId="38">#REF!</definedName>
    <definedName name="CCODE" localSheetId="41">#REF!</definedName>
    <definedName name="CCODE" localSheetId="42">#REF!</definedName>
    <definedName name="CCODE" localSheetId="45">#REF!</definedName>
    <definedName name="CCODE" localSheetId="49">#REF!</definedName>
    <definedName name="CCODE" localSheetId="54">#REF!</definedName>
    <definedName name="CCODE" localSheetId="8">#REF!</definedName>
    <definedName name="CCODE" localSheetId="9">#REF!</definedName>
    <definedName name="CCODE" localSheetId="25">#REF!</definedName>
    <definedName name="CCODE" localSheetId="35">#REF!</definedName>
    <definedName name="CCODE" localSheetId="51">#REF!</definedName>
    <definedName name="CCODE" localSheetId="55">#REF!</definedName>
    <definedName name="CCODE" localSheetId="5">#REF!</definedName>
    <definedName name="CCODE" localSheetId="60">#REF!</definedName>
    <definedName name="CCODE">#REF!</definedName>
    <definedName name="cgb" localSheetId="15">#REF!</definedName>
    <definedName name="cgb" localSheetId="16">#REF!</definedName>
    <definedName name="cgb" localSheetId="22">#REF!</definedName>
    <definedName name="cgb" localSheetId="26">#REF!</definedName>
    <definedName name="cgb" localSheetId="28">#REF!</definedName>
    <definedName name="cgb" localSheetId="29">#REF!</definedName>
    <definedName name="cgb" localSheetId="30">#REF!</definedName>
    <definedName name="cgb" localSheetId="38">#REF!</definedName>
    <definedName name="cgb" localSheetId="41">#REF!</definedName>
    <definedName name="cgb" localSheetId="42">#REF!</definedName>
    <definedName name="cgb" localSheetId="45">#REF!</definedName>
    <definedName name="cgb" localSheetId="49">#REF!</definedName>
    <definedName name="cgb" localSheetId="8">#REF!</definedName>
    <definedName name="cgb" localSheetId="9">#REF!</definedName>
    <definedName name="cgb" localSheetId="25">#REF!</definedName>
    <definedName name="cgb" localSheetId="35">#REF!</definedName>
    <definedName name="cgb" localSheetId="51">#REF!</definedName>
    <definedName name="cgb" localSheetId="55">#REF!</definedName>
    <definedName name="cgb" localSheetId="5">#REF!</definedName>
    <definedName name="cgb" localSheetId="60">#REF!</definedName>
    <definedName name="cgb">#REF!</definedName>
    <definedName name="cge" localSheetId="15">#REF!</definedName>
    <definedName name="cge" localSheetId="16">#REF!</definedName>
    <definedName name="cge" localSheetId="22">#REF!</definedName>
    <definedName name="cge" localSheetId="26">#REF!</definedName>
    <definedName name="cge" localSheetId="28">#REF!</definedName>
    <definedName name="cge" localSheetId="29">#REF!</definedName>
    <definedName name="cge" localSheetId="30">#REF!</definedName>
    <definedName name="cge" localSheetId="38">#REF!</definedName>
    <definedName name="cge" localSheetId="41">#REF!</definedName>
    <definedName name="cge" localSheetId="42">#REF!</definedName>
    <definedName name="cge" localSheetId="45">#REF!</definedName>
    <definedName name="cge" localSheetId="49">#REF!</definedName>
    <definedName name="cge" localSheetId="8">#REF!</definedName>
    <definedName name="cge" localSheetId="9">#REF!</definedName>
    <definedName name="cge" localSheetId="25">#REF!</definedName>
    <definedName name="cge" localSheetId="35">#REF!</definedName>
    <definedName name="cge" localSheetId="51">#REF!</definedName>
    <definedName name="cge" localSheetId="55">#REF!</definedName>
    <definedName name="cge" localSheetId="5">#REF!</definedName>
    <definedName name="cge" localSheetId="60">#REF!</definedName>
    <definedName name="cge">#REF!</definedName>
    <definedName name="cgr" localSheetId="15">#REF!</definedName>
    <definedName name="cgr" localSheetId="16">#REF!</definedName>
    <definedName name="cgr" localSheetId="22">#REF!</definedName>
    <definedName name="cgr" localSheetId="26">#REF!</definedName>
    <definedName name="cgr" localSheetId="28">#REF!</definedName>
    <definedName name="cgr" localSheetId="29">#REF!</definedName>
    <definedName name="cgr" localSheetId="30">#REF!</definedName>
    <definedName name="cgr" localSheetId="38">#REF!</definedName>
    <definedName name="cgr" localSheetId="41">#REF!</definedName>
    <definedName name="cgr" localSheetId="42">#REF!</definedName>
    <definedName name="cgr" localSheetId="45">#REF!</definedName>
    <definedName name="cgr" localSheetId="8">#REF!</definedName>
    <definedName name="cgr" localSheetId="9">#REF!</definedName>
    <definedName name="cgr" localSheetId="25">#REF!</definedName>
    <definedName name="cgr" localSheetId="35">#REF!</definedName>
    <definedName name="cgr" localSheetId="51">#REF!</definedName>
    <definedName name="cgr" localSheetId="55">#REF!</definedName>
    <definedName name="cgr" localSheetId="5">#REF!</definedName>
    <definedName name="cgr" localSheetId="60">#REF!</definedName>
    <definedName name="cgr">#REF!</definedName>
    <definedName name="CONCK" localSheetId="15">#REF!</definedName>
    <definedName name="CONCK" localSheetId="16">#REF!</definedName>
    <definedName name="CONCK" localSheetId="22">#REF!</definedName>
    <definedName name="CONCK" localSheetId="26">#REF!</definedName>
    <definedName name="CONCK" localSheetId="28">#REF!</definedName>
    <definedName name="CONCK" localSheetId="29">#REF!</definedName>
    <definedName name="CONCK" localSheetId="30">#REF!</definedName>
    <definedName name="CONCK" localSheetId="38">#REF!</definedName>
    <definedName name="CONCK" localSheetId="41">#REF!</definedName>
    <definedName name="CONCK" localSheetId="42">#REF!</definedName>
    <definedName name="CONCK" localSheetId="45">#REF!</definedName>
    <definedName name="CONCK" localSheetId="8">#REF!</definedName>
    <definedName name="CONCK" localSheetId="9">#REF!</definedName>
    <definedName name="CONCK" localSheetId="25">#REF!</definedName>
    <definedName name="CONCK" localSheetId="35">#REF!</definedName>
    <definedName name="CONCK" localSheetId="51">#REF!</definedName>
    <definedName name="CONCK" localSheetId="55">#REF!</definedName>
    <definedName name="CONCK" localSheetId="5">#REF!</definedName>
    <definedName name="CONCK" localSheetId="60">#REF!</definedName>
    <definedName name="CONCK">#REF!</definedName>
    <definedName name="Cons" localSheetId="15">#REF!</definedName>
    <definedName name="Cons" localSheetId="16">#REF!</definedName>
    <definedName name="Cons" localSheetId="22">#REF!</definedName>
    <definedName name="Cons" localSheetId="26">#REF!</definedName>
    <definedName name="Cons" localSheetId="28">#REF!</definedName>
    <definedName name="Cons" localSheetId="29">#REF!</definedName>
    <definedName name="Cons" localSheetId="30">#REF!</definedName>
    <definedName name="Cons" localSheetId="38">#REF!</definedName>
    <definedName name="Cons" localSheetId="41">#REF!</definedName>
    <definedName name="Cons" localSheetId="42">#REF!</definedName>
    <definedName name="Cons" localSheetId="45">#REF!</definedName>
    <definedName name="Cons" localSheetId="8">#REF!</definedName>
    <definedName name="Cons" localSheetId="9">#REF!</definedName>
    <definedName name="Cons" localSheetId="25">#REF!</definedName>
    <definedName name="Cons" localSheetId="35">#REF!</definedName>
    <definedName name="Cons" localSheetId="51">#REF!</definedName>
    <definedName name="Cons" localSheetId="55">#REF!</definedName>
    <definedName name="Cons" localSheetId="5">#REF!</definedName>
    <definedName name="Cons" localSheetId="60">#REF!</definedName>
    <definedName name="Cons">#REF!</definedName>
    <definedName name="CORULCSA" localSheetId="60">[29]E!$V$15:$V$98</definedName>
    <definedName name="CORULCSA">[30]E!$V$15:$V$98</definedName>
    <definedName name="Country" localSheetId="54">'[31]Input 1 - Basics'!$D$3</definedName>
    <definedName name="Country">'[31]Input 1 - Basics'!$D$3</definedName>
    <definedName name="CountryCode">[32]readme!$B$2</definedName>
    <definedName name="CurrVintage">[33]Current!$D$66</definedName>
    <definedName name="d" localSheetId="13" hidden="1">{"Riqfin97",#N/A,FALSE,"Tran";"Riqfinpro",#N/A,FALSE,"Tran"}</definedName>
    <definedName name="d" localSheetId="15" hidden="1">{"Riqfin97",#N/A,FALSE,"Tran";"Riqfinpro",#N/A,FALSE,"Tran"}</definedName>
    <definedName name="d" localSheetId="16" hidden="1">{"Riqfin97",#N/A,FALSE,"Tran";"Riqfinpro",#N/A,FALSE,"Tran"}</definedName>
    <definedName name="d" localSheetId="19" hidden="1">{"Riqfin97",#N/A,FALSE,"Tran";"Riqfinpro",#N/A,FALSE,"Tran"}</definedName>
    <definedName name="d" localSheetId="26" hidden="1">{"Riqfin97",#N/A,FALSE,"Tran";"Riqfinpro",#N/A,FALSE,"Tran"}</definedName>
    <definedName name="d" localSheetId="38" hidden="1">{"Riqfin97",#N/A,FALSE,"Tran";"Riqfinpro",#N/A,FALSE,"Tran"}</definedName>
    <definedName name="d" localSheetId="45" hidden="1">{"Riqfin97",#N/A,FALSE,"Tran";"Riqfinpro",#N/A,FALSE,"Tran"}</definedName>
    <definedName name="d" localSheetId="46" hidden="1">{"Riqfin97",#N/A,FALSE,"Tran";"Riqfinpro",#N/A,FALSE,"Tran"}</definedName>
    <definedName name="d" localSheetId="49" hidden="1">{"Riqfin97",#N/A,FALSE,"Tran";"Riqfinpro",#N/A,FALSE,"Tran"}</definedName>
    <definedName name="d" localSheetId="54" hidden="1">{"Riqfin97",#N/A,FALSE,"Tran";"Riqfinpro",#N/A,FALSE,"Tran"}</definedName>
    <definedName name="d" localSheetId="8" hidden="1">{"Riqfin97",#N/A,FALSE,"Tran";"Riqfinpro",#N/A,FALSE,"Tran"}</definedName>
    <definedName name="d" localSheetId="9" hidden="1">{"Riqfin97",#N/A,FALSE,"Tran";"Riqfinpro",#N/A,FALSE,"Tran"}</definedName>
    <definedName name="d" localSheetId="48" hidden="1">{"Riqfin97",#N/A,FALSE,"Tran";"Riqfinpro",#N/A,FALSE,"Tran"}</definedName>
    <definedName name="d" localSheetId="60">"Graf 5"</definedName>
    <definedName name="d" hidden="1">{"Riqfin97",#N/A,FALSE,"Tran";"Riqfinpro",#N/A,FALSE,"Tran"}</definedName>
    <definedName name="DABproj">#N/A</definedName>
    <definedName name="DAGproj">#N/A</definedName>
    <definedName name="daily_interest_rates" localSheetId="15">'[34]daily calculations'!#REF!</definedName>
    <definedName name="daily_interest_rates" localSheetId="16">'[34]daily calculations'!#REF!</definedName>
    <definedName name="daily_interest_rates" localSheetId="22">'[34]daily calculations'!#REF!</definedName>
    <definedName name="daily_interest_rates" localSheetId="28">'[34]daily calculations'!#REF!</definedName>
    <definedName name="daily_interest_rates" localSheetId="29">'[34]daily calculations'!#REF!</definedName>
    <definedName name="daily_interest_rates" localSheetId="30">'[34]daily calculations'!#REF!</definedName>
    <definedName name="daily_interest_rates" localSheetId="38">'[34]daily calculations'!#REF!</definedName>
    <definedName name="daily_interest_rates" localSheetId="41">'[34]daily calculations'!#REF!</definedName>
    <definedName name="daily_interest_rates" localSheetId="42">'[34]daily calculations'!#REF!</definedName>
    <definedName name="daily_interest_rates" localSheetId="45">'[34]daily calculations'!#REF!</definedName>
    <definedName name="daily_interest_rates" localSheetId="25">'[34]daily calculations'!#REF!</definedName>
    <definedName name="daily_interest_rates" localSheetId="35">'[34]daily calculations'!#REF!</definedName>
    <definedName name="daily_interest_rates" localSheetId="51">'[34]daily calculations'!#REF!</definedName>
    <definedName name="daily_interest_rates" localSheetId="55">'[34]daily calculations'!#REF!</definedName>
    <definedName name="daily_interest_rates" localSheetId="5">'[34]daily calculations'!#REF!</definedName>
    <definedName name="daily_interest_rates" localSheetId="60">'[35]daily calculations'!#REF!</definedName>
    <definedName name="daily_interest_rates">'[34]daily calculations'!#REF!</definedName>
    <definedName name="DAproj">#N/A</definedName>
    <definedName name="das" localSheetId="15" hidden="1">[8]G!#REF!</definedName>
    <definedName name="das" localSheetId="16" hidden="1">[8]G!#REF!</definedName>
    <definedName name="das" localSheetId="22" hidden="1">[8]G!#REF!</definedName>
    <definedName name="das" localSheetId="28" hidden="1">[8]G!#REF!</definedName>
    <definedName name="das" localSheetId="29" hidden="1">[8]G!#REF!</definedName>
    <definedName name="das" localSheetId="30" hidden="1">[8]G!#REF!</definedName>
    <definedName name="das" localSheetId="38" hidden="1">[8]G!#REF!</definedName>
    <definedName name="das" localSheetId="41" hidden="1">[8]G!#REF!</definedName>
    <definedName name="das" localSheetId="42" hidden="1">[8]G!#REF!</definedName>
    <definedName name="das" localSheetId="45" hidden="1">[8]G!#REF!</definedName>
    <definedName name="das" localSheetId="46" hidden="1">[8]G!#REF!</definedName>
    <definedName name="das" localSheetId="48" hidden="1">[8]G!#REF!</definedName>
    <definedName name="das" localSheetId="25" hidden="1">[8]G!#REF!</definedName>
    <definedName name="das" localSheetId="35" hidden="1">[8]G!#REF!</definedName>
    <definedName name="das" localSheetId="51" hidden="1">[8]G!#REF!</definedName>
    <definedName name="das" localSheetId="55" hidden="1">[8]G!#REF!</definedName>
    <definedName name="das" localSheetId="5" hidden="1">[8]G!#REF!</definedName>
    <definedName name="das" hidden="1">[8]G!#REF!</definedName>
    <definedName name="DASD">#N/A</definedName>
    <definedName name="DASDB">#N/A</definedName>
    <definedName name="DASDG">#N/A</definedName>
    <definedName name="data_area" localSheetId="15">#REF!</definedName>
    <definedName name="data_area" localSheetId="16">#REF!</definedName>
    <definedName name="data_area" localSheetId="22">#REF!</definedName>
    <definedName name="data_area" localSheetId="26">#REF!</definedName>
    <definedName name="data_area" localSheetId="28">#REF!</definedName>
    <definedName name="data_area" localSheetId="29">#REF!</definedName>
    <definedName name="data_area" localSheetId="30">#REF!</definedName>
    <definedName name="data_area" localSheetId="38">#REF!</definedName>
    <definedName name="data_area" localSheetId="41">#REF!</definedName>
    <definedName name="data_area" localSheetId="42">#REF!</definedName>
    <definedName name="data_area" localSheetId="45">#REF!</definedName>
    <definedName name="data_area" localSheetId="49">#REF!</definedName>
    <definedName name="data_area" localSheetId="54">#REF!</definedName>
    <definedName name="data_area" localSheetId="8">#REF!</definedName>
    <definedName name="data_area" localSheetId="9">#REF!</definedName>
    <definedName name="data_area" localSheetId="25">#REF!</definedName>
    <definedName name="data_area" localSheetId="35">#REF!</definedName>
    <definedName name="data_area" localSheetId="51">#REF!</definedName>
    <definedName name="data_area" localSheetId="55">#REF!</definedName>
    <definedName name="data_area" localSheetId="5">#REF!</definedName>
    <definedName name="data_area" localSheetId="60">#REF!</definedName>
    <definedName name="data_area">#REF!</definedName>
    <definedName name="_xlnm.Database" localSheetId="15">#REF!</definedName>
    <definedName name="_xlnm.Database" localSheetId="16">#REF!</definedName>
    <definedName name="_xlnm.Database" localSheetId="22">#REF!</definedName>
    <definedName name="_xlnm.Database" localSheetId="26">#REF!</definedName>
    <definedName name="_xlnm.Database" localSheetId="28">#REF!</definedName>
    <definedName name="_xlnm.Database" localSheetId="29">#REF!</definedName>
    <definedName name="_xlnm.Database" localSheetId="30">#REF!</definedName>
    <definedName name="_xlnm.Database" localSheetId="38">#REF!</definedName>
    <definedName name="_xlnm.Database" localSheetId="41">#REF!</definedName>
    <definedName name="_xlnm.Database" localSheetId="42">#REF!</definedName>
    <definedName name="_xlnm.Database" localSheetId="45">#REF!</definedName>
    <definedName name="_xlnm.Database" localSheetId="49">#REF!</definedName>
    <definedName name="_xlnm.Database" localSheetId="8">#REF!</definedName>
    <definedName name="_xlnm.Database" localSheetId="9">#REF!</definedName>
    <definedName name="_xlnm.Database" localSheetId="25">#REF!</definedName>
    <definedName name="_xlnm.Database" localSheetId="35">#REF!</definedName>
    <definedName name="_xlnm.Database" localSheetId="51">#REF!</definedName>
    <definedName name="_xlnm.Database" localSheetId="55">#REF!</definedName>
    <definedName name="_xlnm.Database" localSheetId="5">#REF!</definedName>
    <definedName name="_xlnm.Database" localSheetId="60">#REF!</definedName>
    <definedName name="_xlnm.Database">#REF!</definedName>
    <definedName name="DATB" localSheetId="60">[6]REER!$B$144:$B$240</definedName>
    <definedName name="DATB">[21]REER!$B$144:$B$240</definedName>
    <definedName name="datcr" localSheetId="15">'[2]Tab ann curr'!#REF!</definedName>
    <definedName name="datcr" localSheetId="16">'[2]Tab ann curr'!#REF!</definedName>
    <definedName name="datcr" localSheetId="22">'[2]Tab ann curr'!#REF!</definedName>
    <definedName name="datcr" localSheetId="28">'[2]Tab ann curr'!#REF!</definedName>
    <definedName name="datcr" localSheetId="29">'[2]Tab ann curr'!#REF!</definedName>
    <definedName name="datcr" localSheetId="30">'[2]Tab ann curr'!#REF!</definedName>
    <definedName name="datcr" localSheetId="38">'[2]Tab ann curr'!#REF!</definedName>
    <definedName name="datcr" localSheetId="41">'[2]Tab ann curr'!#REF!</definedName>
    <definedName name="datcr" localSheetId="42">'[2]Tab ann curr'!#REF!</definedName>
    <definedName name="datcr" localSheetId="45">'[2]Tab ann curr'!#REF!</definedName>
    <definedName name="datcr" localSheetId="49">'[2]Tab ann curr'!#REF!</definedName>
    <definedName name="datcr" localSheetId="54">'[2]Tab ann curr'!#REF!</definedName>
    <definedName name="datcr" localSheetId="25">'[2]Tab ann curr'!#REF!</definedName>
    <definedName name="datcr" localSheetId="35">'[2]Tab ann curr'!#REF!</definedName>
    <definedName name="datcr" localSheetId="51">'[2]Tab ann curr'!#REF!</definedName>
    <definedName name="datcr" localSheetId="55">'[2]Tab ann curr'!#REF!</definedName>
    <definedName name="datcr" localSheetId="5">'[2]Tab ann curr'!#REF!</definedName>
    <definedName name="datcr" localSheetId="60">'[2]Tab ann curr'!#REF!</definedName>
    <definedName name="datcr">'[2]Tab ann curr'!#REF!</definedName>
    <definedName name="date" localSheetId="15">#REF!</definedName>
    <definedName name="date" localSheetId="16">#REF!</definedName>
    <definedName name="date" localSheetId="22">#REF!</definedName>
    <definedName name="date" localSheetId="26">#REF!</definedName>
    <definedName name="date" localSheetId="28">#REF!</definedName>
    <definedName name="date" localSheetId="29">#REF!</definedName>
    <definedName name="date" localSheetId="30">#REF!</definedName>
    <definedName name="date" localSheetId="38">#REF!</definedName>
    <definedName name="date" localSheetId="41">#REF!</definedName>
    <definedName name="date" localSheetId="42">#REF!</definedName>
    <definedName name="date" localSheetId="45">#REF!</definedName>
    <definedName name="date" localSheetId="49">#REF!</definedName>
    <definedName name="date" localSheetId="54">#REF!</definedName>
    <definedName name="date" localSheetId="8">#REF!</definedName>
    <definedName name="date" localSheetId="9">#REF!</definedName>
    <definedName name="date" localSheetId="25">#REF!</definedName>
    <definedName name="date" localSheetId="35">#REF!</definedName>
    <definedName name="date" localSheetId="51">#REF!</definedName>
    <definedName name="date" localSheetId="55">#REF!</definedName>
    <definedName name="date" localSheetId="5">#REF!</definedName>
    <definedName name="date" localSheetId="60">#REF!</definedName>
    <definedName name="date">#REF!</definedName>
    <definedName name="date_EXP">[36]Sheet1!$B$1:$G$1</definedName>
    <definedName name="date_FISC" localSheetId="15">#REF!</definedName>
    <definedName name="date_FISC" localSheetId="16">#REF!</definedName>
    <definedName name="date_FISC" localSheetId="22">#REF!</definedName>
    <definedName name="date_FISC" localSheetId="26">#REF!</definedName>
    <definedName name="date_FISC" localSheetId="28">#REF!</definedName>
    <definedName name="date_FISC" localSheetId="29">#REF!</definedName>
    <definedName name="date_FISC" localSheetId="30">#REF!</definedName>
    <definedName name="date_FISC" localSheetId="38">#REF!</definedName>
    <definedName name="date_FISC" localSheetId="41">#REF!</definedName>
    <definedName name="date_FISC" localSheetId="42">#REF!</definedName>
    <definedName name="date_FISC" localSheetId="45">#REF!</definedName>
    <definedName name="date_FISC" localSheetId="49">#REF!</definedName>
    <definedName name="date_FISC" localSheetId="54">#REF!</definedName>
    <definedName name="date_FISC" localSheetId="8">#REF!</definedName>
    <definedName name="date_FISC" localSheetId="9">#REF!</definedName>
    <definedName name="date_FISC" localSheetId="25">#REF!</definedName>
    <definedName name="date_FISC" localSheetId="35">#REF!</definedName>
    <definedName name="date_FISC" localSheetId="51">#REF!</definedName>
    <definedName name="date_FISC" localSheetId="55">#REF!</definedName>
    <definedName name="date_FISC" localSheetId="5">#REF!</definedName>
    <definedName name="date_FISC" localSheetId="60">#REF!</definedName>
    <definedName name="date_FISC">#REF!</definedName>
    <definedName name="dateIntLiq" localSheetId="15">#REF!</definedName>
    <definedName name="dateIntLiq" localSheetId="16">#REF!</definedName>
    <definedName name="dateIntLiq" localSheetId="22">#REF!</definedName>
    <definedName name="dateIntLiq" localSheetId="26">#REF!</definedName>
    <definedName name="dateIntLiq" localSheetId="28">#REF!</definedName>
    <definedName name="dateIntLiq" localSheetId="29">#REF!</definedName>
    <definedName name="dateIntLiq" localSheetId="30">#REF!</definedName>
    <definedName name="dateIntLiq" localSheetId="38">#REF!</definedName>
    <definedName name="dateIntLiq" localSheetId="41">#REF!</definedName>
    <definedName name="dateIntLiq" localSheetId="42">#REF!</definedName>
    <definedName name="dateIntLiq" localSheetId="45">#REF!</definedName>
    <definedName name="dateIntLiq" localSheetId="49">#REF!</definedName>
    <definedName name="dateIntLiq" localSheetId="8">#REF!</definedName>
    <definedName name="dateIntLiq" localSheetId="9">#REF!</definedName>
    <definedName name="dateIntLiq" localSheetId="25">#REF!</definedName>
    <definedName name="dateIntLiq" localSheetId="35">#REF!</definedName>
    <definedName name="dateIntLiq" localSheetId="51">#REF!</definedName>
    <definedName name="dateIntLiq" localSheetId="55">#REF!</definedName>
    <definedName name="dateIntLiq" localSheetId="5">#REF!</definedName>
    <definedName name="dateIntLiq" localSheetId="60">#REF!</definedName>
    <definedName name="dateIntLiq">#REF!</definedName>
    <definedName name="dateMoney" localSheetId="15">#REF!</definedName>
    <definedName name="dateMoney" localSheetId="16">#REF!</definedName>
    <definedName name="dateMoney" localSheetId="22">#REF!</definedName>
    <definedName name="dateMoney" localSheetId="26">#REF!</definedName>
    <definedName name="dateMoney" localSheetId="28">#REF!</definedName>
    <definedName name="dateMoney" localSheetId="29">#REF!</definedName>
    <definedName name="dateMoney" localSheetId="30">#REF!</definedName>
    <definedName name="dateMoney" localSheetId="38">#REF!</definedName>
    <definedName name="dateMoney" localSheetId="41">#REF!</definedName>
    <definedName name="dateMoney" localSheetId="42">#REF!</definedName>
    <definedName name="dateMoney" localSheetId="45">#REF!</definedName>
    <definedName name="dateMoney" localSheetId="49">#REF!</definedName>
    <definedName name="dateMoney" localSheetId="8">#REF!</definedName>
    <definedName name="dateMoney" localSheetId="9">#REF!</definedName>
    <definedName name="dateMoney" localSheetId="25">#REF!</definedName>
    <definedName name="dateMoney" localSheetId="35">#REF!</definedName>
    <definedName name="dateMoney" localSheetId="51">#REF!</definedName>
    <definedName name="dateMoney" localSheetId="55">#REF!</definedName>
    <definedName name="dateMoney" localSheetId="5">#REF!</definedName>
    <definedName name="dateMoney" localSheetId="60">#REF!</definedName>
    <definedName name="dateMoney">#REF!</definedName>
    <definedName name="dateprofit" localSheetId="60">[6]C!$A$9:$A$125</definedName>
    <definedName name="dateprofit">[21]C!$A$9:$A$125</definedName>
    <definedName name="dateRates" localSheetId="15">#REF!</definedName>
    <definedName name="dateRates" localSheetId="16">#REF!</definedName>
    <definedName name="dateRates" localSheetId="22">#REF!</definedName>
    <definedName name="dateRates" localSheetId="26">#REF!</definedName>
    <definedName name="dateRates" localSheetId="28">#REF!</definedName>
    <definedName name="dateRates" localSheetId="29">#REF!</definedName>
    <definedName name="dateRates" localSheetId="30">#REF!</definedName>
    <definedName name="dateRates" localSheetId="38">#REF!</definedName>
    <definedName name="dateRates" localSheetId="41">#REF!</definedName>
    <definedName name="dateRates" localSheetId="42">#REF!</definedName>
    <definedName name="dateRates" localSheetId="45">#REF!</definedName>
    <definedName name="dateRates" localSheetId="49">#REF!</definedName>
    <definedName name="dateRates" localSheetId="54">#REF!</definedName>
    <definedName name="dateRates" localSheetId="8">#REF!</definedName>
    <definedName name="dateRates" localSheetId="9">#REF!</definedName>
    <definedName name="dateRates" localSheetId="25">#REF!</definedName>
    <definedName name="dateRates" localSheetId="35">#REF!</definedName>
    <definedName name="dateRates" localSheetId="51">#REF!</definedName>
    <definedName name="dateRates" localSheetId="55">#REF!</definedName>
    <definedName name="dateRates" localSheetId="5">#REF!</definedName>
    <definedName name="dateRates" localSheetId="60">#REF!</definedName>
    <definedName name="dateRates">#REF!</definedName>
    <definedName name="dateRawQ" localSheetId="15">'[37]Raw Data'!#REF!</definedName>
    <definedName name="dateRawQ" localSheetId="16">'[37]Raw Data'!#REF!</definedName>
    <definedName name="dateRawQ" localSheetId="22">'[37]Raw Data'!#REF!</definedName>
    <definedName name="dateRawQ" localSheetId="26">'[37]Raw Data'!#REF!</definedName>
    <definedName name="dateRawQ" localSheetId="28">'[37]Raw Data'!#REF!</definedName>
    <definedName name="dateRawQ" localSheetId="29">'[37]Raw Data'!#REF!</definedName>
    <definedName name="dateRawQ" localSheetId="30">'[37]Raw Data'!#REF!</definedName>
    <definedName name="dateRawQ" localSheetId="38">'[37]Raw Data'!#REF!</definedName>
    <definedName name="dateRawQ" localSheetId="41">'[37]Raw Data'!#REF!</definedName>
    <definedName name="dateRawQ" localSheetId="42">'[37]Raw Data'!#REF!</definedName>
    <definedName name="dateRawQ" localSheetId="45">'[37]Raw Data'!#REF!</definedName>
    <definedName name="dateRawQ" localSheetId="54">'[37]Raw Data'!#REF!</definedName>
    <definedName name="dateRawQ" localSheetId="25">'[37]Raw Data'!#REF!</definedName>
    <definedName name="dateRawQ" localSheetId="35">'[37]Raw Data'!#REF!</definedName>
    <definedName name="dateRawQ" localSheetId="51">'[37]Raw Data'!#REF!</definedName>
    <definedName name="dateRawQ" localSheetId="55">'[37]Raw Data'!#REF!</definedName>
    <definedName name="dateRawQ" localSheetId="5">'[37]Raw Data'!#REF!</definedName>
    <definedName name="dateRawQ" localSheetId="60">'[37]Raw Data'!#REF!</definedName>
    <definedName name="dateRawQ">'[37]Raw Data'!#REF!</definedName>
    <definedName name="dateReal" localSheetId="15">#REF!</definedName>
    <definedName name="dateReal" localSheetId="16">#REF!</definedName>
    <definedName name="dateReal" localSheetId="22">#REF!</definedName>
    <definedName name="dateReal" localSheetId="26">#REF!</definedName>
    <definedName name="dateReal" localSheetId="28">#REF!</definedName>
    <definedName name="dateReal" localSheetId="29">#REF!</definedName>
    <definedName name="dateReal" localSheetId="30">#REF!</definedName>
    <definedName name="dateReal" localSheetId="38">#REF!</definedName>
    <definedName name="dateReal" localSheetId="41">#REF!</definedName>
    <definedName name="dateReal" localSheetId="42">#REF!</definedName>
    <definedName name="dateReal" localSheetId="45">#REF!</definedName>
    <definedName name="dateReal" localSheetId="49">#REF!</definedName>
    <definedName name="dateReal" localSheetId="54">#REF!</definedName>
    <definedName name="dateReal" localSheetId="8">#REF!</definedName>
    <definedName name="dateReal" localSheetId="9">#REF!</definedName>
    <definedName name="dateReal" localSheetId="25">#REF!</definedName>
    <definedName name="dateReal" localSheetId="35">#REF!</definedName>
    <definedName name="dateReal" localSheetId="51">#REF!</definedName>
    <definedName name="dateReal" localSheetId="55">#REF!</definedName>
    <definedName name="dateReal" localSheetId="5">#REF!</definedName>
    <definedName name="dateReal" localSheetId="60">#REF!</definedName>
    <definedName name="dateReal">#REF!</definedName>
    <definedName name="dates" localSheetId="15">#REF!</definedName>
    <definedName name="dates" localSheetId="16">#REF!</definedName>
    <definedName name="dates" localSheetId="22">#REF!</definedName>
    <definedName name="dates" localSheetId="26">#REF!</definedName>
    <definedName name="dates" localSheetId="28">#REF!</definedName>
    <definedName name="dates" localSheetId="29">#REF!</definedName>
    <definedName name="dates" localSheetId="30">#REF!</definedName>
    <definedName name="dates" localSheetId="38">#REF!</definedName>
    <definedName name="dates" localSheetId="41">#REF!</definedName>
    <definedName name="dates" localSheetId="42">#REF!</definedName>
    <definedName name="dates" localSheetId="45">#REF!</definedName>
    <definedName name="dates" localSheetId="49">#REF!</definedName>
    <definedName name="dates" localSheetId="8">#REF!</definedName>
    <definedName name="dates" localSheetId="9">#REF!</definedName>
    <definedName name="dates" localSheetId="25">#REF!</definedName>
    <definedName name="dates" localSheetId="35">#REF!</definedName>
    <definedName name="dates" localSheetId="51">#REF!</definedName>
    <definedName name="dates" localSheetId="55">#REF!</definedName>
    <definedName name="dates" localSheetId="5">#REF!</definedName>
    <definedName name="dates" localSheetId="60">#REF!</definedName>
    <definedName name="dates">#REF!</definedName>
    <definedName name="dates_w" localSheetId="15">#REF!</definedName>
    <definedName name="dates_w" localSheetId="16">#REF!</definedName>
    <definedName name="dates_w" localSheetId="22">#REF!</definedName>
    <definedName name="dates_w" localSheetId="26">#REF!</definedName>
    <definedName name="dates_w" localSheetId="28">#REF!</definedName>
    <definedName name="dates_w" localSheetId="29">#REF!</definedName>
    <definedName name="dates_w" localSheetId="30">#REF!</definedName>
    <definedName name="dates_w" localSheetId="38">#REF!</definedName>
    <definedName name="dates_w" localSheetId="41">#REF!</definedName>
    <definedName name="dates_w" localSheetId="42">#REF!</definedName>
    <definedName name="dates_w" localSheetId="45">#REF!</definedName>
    <definedName name="dates_w" localSheetId="49">#REF!</definedName>
    <definedName name="dates_w" localSheetId="8">#REF!</definedName>
    <definedName name="dates_w" localSheetId="9">#REF!</definedName>
    <definedName name="dates_w" localSheetId="25">#REF!</definedName>
    <definedName name="dates_w" localSheetId="35">#REF!</definedName>
    <definedName name="dates_w" localSheetId="51">#REF!</definedName>
    <definedName name="dates_w" localSheetId="55">#REF!</definedName>
    <definedName name="dates_w" localSheetId="5">#REF!</definedName>
    <definedName name="dates_w" localSheetId="60">#REF!</definedName>
    <definedName name="dates_w">#REF!</definedName>
    <definedName name="dates1" localSheetId="15">#REF!</definedName>
    <definedName name="dates1" localSheetId="16">#REF!</definedName>
    <definedName name="dates1" localSheetId="22">#REF!</definedName>
    <definedName name="dates1" localSheetId="26">#REF!</definedName>
    <definedName name="dates1" localSheetId="28">#REF!</definedName>
    <definedName name="dates1" localSheetId="29">#REF!</definedName>
    <definedName name="dates1" localSheetId="30">#REF!</definedName>
    <definedName name="dates1" localSheetId="38">#REF!</definedName>
    <definedName name="dates1" localSheetId="41">#REF!</definedName>
    <definedName name="dates1" localSheetId="42">#REF!</definedName>
    <definedName name="dates1" localSheetId="45">#REF!</definedName>
    <definedName name="dates1" localSheetId="8">#REF!</definedName>
    <definedName name="dates1" localSheetId="9">#REF!</definedName>
    <definedName name="dates1" localSheetId="25">#REF!</definedName>
    <definedName name="dates1" localSheetId="35">#REF!</definedName>
    <definedName name="dates1" localSheetId="51">#REF!</definedName>
    <definedName name="dates1" localSheetId="55">#REF!</definedName>
    <definedName name="dates1" localSheetId="5">#REF!</definedName>
    <definedName name="dates1" localSheetId="60">#REF!</definedName>
    <definedName name="dates1">#REF!</definedName>
    <definedName name="dates2" localSheetId="15">#REF!</definedName>
    <definedName name="dates2" localSheetId="16">#REF!</definedName>
    <definedName name="dates2" localSheetId="22">#REF!</definedName>
    <definedName name="dates2" localSheetId="26">#REF!</definedName>
    <definedName name="dates2" localSheetId="28">#REF!</definedName>
    <definedName name="dates2" localSheetId="29">#REF!</definedName>
    <definedName name="dates2" localSheetId="30">#REF!</definedName>
    <definedName name="dates2" localSheetId="38">#REF!</definedName>
    <definedName name="dates2" localSheetId="41">#REF!</definedName>
    <definedName name="dates2" localSheetId="42">#REF!</definedName>
    <definedName name="dates2" localSheetId="45">#REF!</definedName>
    <definedName name="dates2" localSheetId="8">#REF!</definedName>
    <definedName name="dates2" localSheetId="9">#REF!</definedName>
    <definedName name="dates2" localSheetId="25">#REF!</definedName>
    <definedName name="dates2" localSheetId="35">#REF!</definedName>
    <definedName name="dates2" localSheetId="51">#REF!</definedName>
    <definedName name="dates2" localSheetId="55">#REF!</definedName>
    <definedName name="dates2" localSheetId="5">#REF!</definedName>
    <definedName name="dates2" localSheetId="60">#REF!</definedName>
    <definedName name="dates2">#REF!</definedName>
    <definedName name="datesb" localSheetId="60">[29]B!$B$20:$B$134</definedName>
    <definedName name="datesb">[30]B!$B$20:$B$134</definedName>
    <definedName name="datesc" localSheetId="15">#REF!</definedName>
    <definedName name="datesc" localSheetId="16">#REF!</definedName>
    <definedName name="datesc" localSheetId="22">#REF!</definedName>
    <definedName name="datesc" localSheetId="26">#REF!</definedName>
    <definedName name="datesc" localSheetId="28">#REF!</definedName>
    <definedName name="datesc" localSheetId="29">#REF!</definedName>
    <definedName name="datesc" localSheetId="30">#REF!</definedName>
    <definedName name="datesc" localSheetId="38">#REF!</definedName>
    <definedName name="datesc" localSheetId="41">#REF!</definedName>
    <definedName name="datesc" localSheetId="42">#REF!</definedName>
    <definedName name="datesc" localSheetId="45">#REF!</definedName>
    <definedName name="datesc" localSheetId="49">#REF!</definedName>
    <definedName name="datesc" localSheetId="54">#REF!</definedName>
    <definedName name="datesc" localSheetId="8">#REF!</definedName>
    <definedName name="datesc" localSheetId="9">#REF!</definedName>
    <definedName name="datesc" localSheetId="25">#REF!</definedName>
    <definedName name="datesc" localSheetId="35">#REF!</definedName>
    <definedName name="datesc" localSheetId="51">#REF!</definedName>
    <definedName name="datesc" localSheetId="55">#REF!</definedName>
    <definedName name="datesc" localSheetId="5">#REF!</definedName>
    <definedName name="datesc" localSheetId="60">#REF!</definedName>
    <definedName name="datesc">#REF!</definedName>
    <definedName name="datesd" localSheetId="15">#REF!</definedName>
    <definedName name="datesd" localSheetId="16">#REF!</definedName>
    <definedName name="datesd" localSheetId="22">#REF!</definedName>
    <definedName name="datesd" localSheetId="26">#REF!</definedName>
    <definedName name="datesd" localSheetId="28">#REF!</definedName>
    <definedName name="datesd" localSheetId="29">#REF!</definedName>
    <definedName name="datesd" localSheetId="30">#REF!</definedName>
    <definedName name="datesd" localSheetId="38">#REF!</definedName>
    <definedName name="datesd" localSheetId="41">#REF!</definedName>
    <definedName name="datesd" localSheetId="42">#REF!</definedName>
    <definedName name="datesd" localSheetId="45">#REF!</definedName>
    <definedName name="datesd" localSheetId="49">#REF!</definedName>
    <definedName name="datesd" localSheetId="8">#REF!</definedName>
    <definedName name="datesd" localSheetId="9">#REF!</definedName>
    <definedName name="datesd" localSheetId="25">#REF!</definedName>
    <definedName name="datesd" localSheetId="35">#REF!</definedName>
    <definedName name="datesd" localSheetId="51">#REF!</definedName>
    <definedName name="datesd" localSheetId="55">#REF!</definedName>
    <definedName name="datesd" localSheetId="5">#REF!</definedName>
    <definedName name="datesd" localSheetId="60">#REF!</definedName>
    <definedName name="datesd">#REF!</definedName>
    <definedName name="DATESG" localSheetId="15">#REF!</definedName>
    <definedName name="DATESG" localSheetId="16">#REF!</definedName>
    <definedName name="DATESG" localSheetId="22">#REF!</definedName>
    <definedName name="DATESG" localSheetId="26">#REF!</definedName>
    <definedName name="DATESG" localSheetId="28">#REF!</definedName>
    <definedName name="DATESG" localSheetId="29">#REF!</definedName>
    <definedName name="DATESG" localSheetId="30">#REF!</definedName>
    <definedName name="DATESG" localSheetId="38">#REF!</definedName>
    <definedName name="DATESG" localSheetId="41">#REF!</definedName>
    <definedName name="DATESG" localSheetId="42">#REF!</definedName>
    <definedName name="DATESG" localSheetId="45">#REF!</definedName>
    <definedName name="DATESG" localSheetId="49">#REF!</definedName>
    <definedName name="DATESG" localSheetId="8">#REF!</definedName>
    <definedName name="DATESG" localSheetId="9">#REF!</definedName>
    <definedName name="DATESG" localSheetId="25">#REF!</definedName>
    <definedName name="DATESG" localSheetId="35">#REF!</definedName>
    <definedName name="DATESG" localSheetId="51">#REF!</definedName>
    <definedName name="DATESG" localSheetId="55">#REF!</definedName>
    <definedName name="DATESG" localSheetId="5">#REF!</definedName>
    <definedName name="DATESG" localSheetId="60">#REF!</definedName>
    <definedName name="DATESG">#REF!</definedName>
    <definedName name="datesm" localSheetId="15">#REF!</definedName>
    <definedName name="datesm" localSheetId="16">#REF!</definedName>
    <definedName name="datesm" localSheetId="22">#REF!</definedName>
    <definedName name="datesm" localSheetId="26">#REF!</definedName>
    <definedName name="datesm" localSheetId="28">#REF!</definedName>
    <definedName name="datesm" localSheetId="29">#REF!</definedName>
    <definedName name="datesm" localSheetId="30">#REF!</definedName>
    <definedName name="datesm" localSheetId="38">#REF!</definedName>
    <definedName name="datesm" localSheetId="41">#REF!</definedName>
    <definedName name="datesm" localSheetId="42">#REF!</definedName>
    <definedName name="datesm" localSheetId="45">#REF!</definedName>
    <definedName name="datesm" localSheetId="8">#REF!</definedName>
    <definedName name="datesm" localSheetId="9">#REF!</definedName>
    <definedName name="datesm" localSheetId="25">#REF!</definedName>
    <definedName name="datesm" localSheetId="35">#REF!</definedName>
    <definedName name="datesm" localSheetId="51">#REF!</definedName>
    <definedName name="datesm" localSheetId="55">#REF!</definedName>
    <definedName name="datesm" localSheetId="5">#REF!</definedName>
    <definedName name="datesm" localSheetId="60">#REF!</definedName>
    <definedName name="datesm">#REF!</definedName>
    <definedName name="datesq" localSheetId="15">#REF!</definedName>
    <definedName name="datesq" localSheetId="16">#REF!</definedName>
    <definedName name="datesq" localSheetId="22">#REF!</definedName>
    <definedName name="datesq" localSheetId="26">#REF!</definedName>
    <definedName name="datesq" localSheetId="28">#REF!</definedName>
    <definedName name="datesq" localSheetId="29">#REF!</definedName>
    <definedName name="datesq" localSheetId="30">#REF!</definedName>
    <definedName name="datesq" localSheetId="38">#REF!</definedName>
    <definedName name="datesq" localSheetId="41">#REF!</definedName>
    <definedName name="datesq" localSheetId="42">#REF!</definedName>
    <definedName name="datesq" localSheetId="45">#REF!</definedName>
    <definedName name="datesq" localSheetId="8">#REF!</definedName>
    <definedName name="datesq" localSheetId="9">#REF!</definedName>
    <definedName name="datesq" localSheetId="25">#REF!</definedName>
    <definedName name="datesq" localSheetId="35">#REF!</definedName>
    <definedName name="datesq" localSheetId="51">#REF!</definedName>
    <definedName name="datesq" localSheetId="55">#REF!</definedName>
    <definedName name="datesq" localSheetId="5">#REF!</definedName>
    <definedName name="datesq" localSheetId="60">#REF!</definedName>
    <definedName name="datesq">#REF!</definedName>
    <definedName name="datesr" localSheetId="15">#REF!</definedName>
    <definedName name="datesr" localSheetId="16">#REF!</definedName>
    <definedName name="datesr" localSheetId="22">#REF!</definedName>
    <definedName name="datesr" localSheetId="26">#REF!</definedName>
    <definedName name="datesr" localSheetId="28">#REF!</definedName>
    <definedName name="datesr" localSheetId="29">#REF!</definedName>
    <definedName name="datesr" localSheetId="30">#REF!</definedName>
    <definedName name="datesr" localSheetId="38">#REF!</definedName>
    <definedName name="datesr" localSheetId="41">#REF!</definedName>
    <definedName name="datesr" localSheetId="42">#REF!</definedName>
    <definedName name="datesr" localSheetId="45">#REF!</definedName>
    <definedName name="datesr" localSheetId="8">#REF!</definedName>
    <definedName name="datesr" localSheetId="9">#REF!</definedName>
    <definedName name="datesr" localSheetId="25">#REF!</definedName>
    <definedName name="datesr" localSheetId="35">#REF!</definedName>
    <definedName name="datesr" localSheetId="51">#REF!</definedName>
    <definedName name="datesr" localSheetId="55">#REF!</definedName>
    <definedName name="datesr" localSheetId="5">#REF!</definedName>
    <definedName name="datesr" localSheetId="60">#REF!</definedName>
    <definedName name="datesr">#REF!</definedName>
    <definedName name="datestran" localSheetId="60">[29]transfer!$A$9:$A$116</definedName>
    <definedName name="datestran">[30]transfer!$A$9:$A$116</definedName>
    <definedName name="datgdp" localSheetId="15">#REF!</definedName>
    <definedName name="datgdp" localSheetId="16">#REF!</definedName>
    <definedName name="datgdp" localSheetId="22">#REF!</definedName>
    <definedName name="datgdp" localSheetId="26">#REF!</definedName>
    <definedName name="datgdp" localSheetId="28">#REF!</definedName>
    <definedName name="datgdp" localSheetId="29">#REF!</definedName>
    <definedName name="datgdp" localSheetId="30">#REF!</definedName>
    <definedName name="datgdp" localSheetId="38">#REF!</definedName>
    <definedName name="datgdp" localSheetId="41">#REF!</definedName>
    <definedName name="datgdp" localSheetId="42">#REF!</definedName>
    <definedName name="datgdp" localSheetId="45">#REF!</definedName>
    <definedName name="datgdp" localSheetId="49">#REF!</definedName>
    <definedName name="datgdp" localSheetId="54">#REF!</definedName>
    <definedName name="datgdp" localSheetId="8">#REF!</definedName>
    <definedName name="datgdp" localSheetId="9">#REF!</definedName>
    <definedName name="datgdp" localSheetId="25">#REF!</definedName>
    <definedName name="datgdp" localSheetId="35">#REF!</definedName>
    <definedName name="datgdp" localSheetId="51">#REF!</definedName>
    <definedName name="datgdp" localSheetId="55">#REF!</definedName>
    <definedName name="datgdp" localSheetId="5">#REF!</definedName>
    <definedName name="datgdp" localSheetId="60">#REF!</definedName>
    <definedName name="datgdp">#REF!</definedName>
    <definedName name="datin1" localSheetId="60">[6]REER!$B$9:$B$119</definedName>
    <definedName name="datin1">[21]REER!$B$9:$B$119</definedName>
    <definedName name="datin2" localSheetId="60">[6]REER!$B$144:$B$253</definedName>
    <definedName name="datin2">[21]REER!$B$144:$B$253</definedName>
    <definedName name="datq" localSheetId="15">#REF!</definedName>
    <definedName name="datq" localSheetId="16">#REF!</definedName>
    <definedName name="datq" localSheetId="22">#REF!</definedName>
    <definedName name="datq" localSheetId="26">#REF!</definedName>
    <definedName name="datq" localSheetId="28">#REF!</definedName>
    <definedName name="datq" localSheetId="29">#REF!</definedName>
    <definedName name="datq" localSheetId="30">#REF!</definedName>
    <definedName name="datq" localSheetId="38">#REF!</definedName>
    <definedName name="datq" localSheetId="41">#REF!</definedName>
    <definedName name="datq" localSheetId="42">#REF!</definedName>
    <definedName name="datq" localSheetId="45">#REF!</definedName>
    <definedName name="datq" localSheetId="49">#REF!</definedName>
    <definedName name="datq" localSheetId="54">#REF!</definedName>
    <definedName name="datq" localSheetId="8">#REF!</definedName>
    <definedName name="datq" localSheetId="9">#REF!</definedName>
    <definedName name="datq" localSheetId="25">#REF!</definedName>
    <definedName name="datq" localSheetId="35">#REF!</definedName>
    <definedName name="datq" localSheetId="51">#REF!</definedName>
    <definedName name="datq" localSheetId="55">#REF!</definedName>
    <definedName name="datq" localSheetId="5">#REF!</definedName>
    <definedName name="datq" localSheetId="60">#REF!</definedName>
    <definedName name="datq">#REF!</definedName>
    <definedName name="datq1" localSheetId="15">#REF!</definedName>
    <definedName name="datq1" localSheetId="16">#REF!</definedName>
    <definedName name="datq1" localSheetId="22">#REF!</definedName>
    <definedName name="datq1" localSheetId="26">#REF!</definedName>
    <definedName name="datq1" localSheetId="28">#REF!</definedName>
    <definedName name="datq1" localSheetId="29">#REF!</definedName>
    <definedName name="datq1" localSheetId="30">#REF!</definedName>
    <definedName name="datq1" localSheetId="38">#REF!</definedName>
    <definedName name="datq1" localSheetId="41">#REF!</definedName>
    <definedName name="datq1" localSheetId="42">#REF!</definedName>
    <definedName name="datq1" localSheetId="45">#REF!</definedName>
    <definedName name="datq1" localSheetId="49">#REF!</definedName>
    <definedName name="datq1" localSheetId="8">#REF!</definedName>
    <definedName name="datq1" localSheetId="9">#REF!</definedName>
    <definedName name="datq1" localSheetId="25">#REF!</definedName>
    <definedName name="datq1" localSheetId="35">#REF!</definedName>
    <definedName name="datq1" localSheetId="51">#REF!</definedName>
    <definedName name="datq1" localSheetId="55">#REF!</definedName>
    <definedName name="datq1" localSheetId="5">#REF!</definedName>
    <definedName name="datq1" localSheetId="60">#REF!</definedName>
    <definedName name="datq1">#REF!</definedName>
    <definedName name="datq2" localSheetId="15">#REF!</definedName>
    <definedName name="datq2" localSheetId="16">#REF!</definedName>
    <definedName name="datq2" localSheetId="22">#REF!</definedName>
    <definedName name="datq2" localSheetId="26">#REF!</definedName>
    <definedName name="datq2" localSheetId="28">#REF!</definedName>
    <definedName name="datq2" localSheetId="29">#REF!</definedName>
    <definedName name="datq2" localSheetId="30">#REF!</definedName>
    <definedName name="datq2" localSheetId="38">#REF!</definedName>
    <definedName name="datq2" localSheetId="41">#REF!</definedName>
    <definedName name="datq2" localSheetId="42">#REF!</definedName>
    <definedName name="datq2" localSheetId="45">#REF!</definedName>
    <definedName name="datq2" localSheetId="49">#REF!</definedName>
    <definedName name="datq2" localSheetId="8">#REF!</definedName>
    <definedName name="datq2" localSheetId="9">#REF!</definedName>
    <definedName name="datq2" localSheetId="25">#REF!</definedName>
    <definedName name="datq2" localSheetId="35">#REF!</definedName>
    <definedName name="datq2" localSheetId="51">#REF!</definedName>
    <definedName name="datq2" localSheetId="55">#REF!</definedName>
    <definedName name="datq2" localSheetId="5">#REF!</definedName>
    <definedName name="datq2" localSheetId="60">#REF!</definedName>
    <definedName name="datq2">#REF!</definedName>
    <definedName name="datreer" localSheetId="60">[6]REER!$B$144:$B$258</definedName>
    <definedName name="datreer">[21]REER!$B$144:$B$258</definedName>
    <definedName name="datt" localSheetId="15">#REF!</definedName>
    <definedName name="datt" localSheetId="16">#REF!</definedName>
    <definedName name="datt" localSheetId="22">#REF!</definedName>
    <definedName name="datt" localSheetId="26">#REF!</definedName>
    <definedName name="datt" localSheetId="28">#REF!</definedName>
    <definedName name="datt" localSheetId="29">#REF!</definedName>
    <definedName name="datt" localSheetId="30">#REF!</definedName>
    <definedName name="datt" localSheetId="38">#REF!</definedName>
    <definedName name="datt" localSheetId="41">#REF!</definedName>
    <definedName name="datt" localSheetId="42">#REF!</definedName>
    <definedName name="datt" localSheetId="45">#REF!</definedName>
    <definedName name="datt" localSheetId="49">#REF!</definedName>
    <definedName name="datt" localSheetId="54">#REF!</definedName>
    <definedName name="datt" localSheetId="8">#REF!</definedName>
    <definedName name="datt" localSheetId="9">#REF!</definedName>
    <definedName name="datt" localSheetId="25">#REF!</definedName>
    <definedName name="datt" localSheetId="35">#REF!</definedName>
    <definedName name="datt" localSheetId="51">#REF!</definedName>
    <definedName name="datt" localSheetId="55">#REF!</definedName>
    <definedName name="datt" localSheetId="5">#REF!</definedName>
    <definedName name="datt" localSheetId="60">#REF!</definedName>
    <definedName name="datt">#REF!</definedName>
    <definedName name="DBproj">#N/A</definedName>
    <definedName name="dd" localSheetId="13" hidden="1">{"Riqfin97",#N/A,FALSE,"Tran";"Riqfinpro",#N/A,FALSE,"Tran"}</definedName>
    <definedName name="dd" localSheetId="15" hidden="1">{"Riqfin97",#N/A,FALSE,"Tran";"Riqfinpro",#N/A,FALSE,"Tran"}</definedName>
    <definedName name="dd" localSheetId="16" hidden="1">{"Riqfin97",#N/A,FALSE,"Tran";"Riqfinpro",#N/A,FALSE,"Tran"}</definedName>
    <definedName name="dd" localSheetId="19" hidden="1">{"Riqfin97",#N/A,FALSE,"Tran";"Riqfinpro",#N/A,FALSE,"Tran"}</definedName>
    <definedName name="dd" localSheetId="26" hidden="1">{"Riqfin97",#N/A,FALSE,"Tran";"Riqfinpro",#N/A,FALSE,"Tran"}</definedName>
    <definedName name="dd" localSheetId="38" hidden="1">{"Riqfin97",#N/A,FALSE,"Tran";"Riqfinpro",#N/A,FALSE,"Tran"}</definedName>
    <definedName name="dd" localSheetId="45" hidden="1">{"Riqfin97",#N/A,FALSE,"Tran";"Riqfinpro",#N/A,FALSE,"Tran"}</definedName>
    <definedName name="dd" localSheetId="46" hidden="1">{"Riqfin97",#N/A,FALSE,"Tran";"Riqfinpro",#N/A,FALSE,"Tran"}</definedName>
    <definedName name="dd" localSheetId="49" hidden="1">{"Riqfin97",#N/A,FALSE,"Tran";"Riqfinpro",#N/A,FALSE,"Tran"}</definedName>
    <definedName name="dd" localSheetId="54" hidden="1">{"Riqfin97",#N/A,FALSE,"Tran";"Riqfinpro",#N/A,FALSE,"Tran"}</definedName>
    <definedName name="dd" localSheetId="8" hidden="1">{"Riqfin97",#N/A,FALSE,"Tran";"Riqfinpro",#N/A,FALSE,"Tran"}</definedName>
    <definedName name="dd" localSheetId="9" hidden="1">{"Riqfin97",#N/A,FALSE,"Tran";"Riqfinpro",#N/A,FALSE,"Tran"}</definedName>
    <definedName name="dd" localSheetId="48" hidden="1">{"Riqfin97",#N/A,FALSE,"Tran";"Riqfinpro",#N/A,FALSE,"Tran"}</definedName>
    <definedName name="dd" localSheetId="60" hidden="1">{"Riqfin97",#N/A,FALSE,"Tran";"Riqfinpro",#N/A,FALSE,"Tran"}</definedName>
    <definedName name="dd" hidden="1">{"Riqfin97",#N/A,FALSE,"Tran";"Riqfinpro",#N/A,FALSE,"Tran"}</definedName>
    <definedName name="dd_balance" localSheetId="13">[38]!dd_balance1[saldo]</definedName>
    <definedName name="dd_balance" localSheetId="49">[38]!dd_balance1[saldo]</definedName>
    <definedName name="dd_balance" localSheetId="54">[38]!dd_balance1[saldo]</definedName>
    <definedName name="dd_balance">[38]!dd_balance1[saldo]</definedName>
    <definedName name="dd_cyklus" localSheetId="13">[39]!dd_cyclus[cyklus]</definedName>
    <definedName name="dd_cyklus" localSheetId="49">[39]!dd_cyclus[cyklus]</definedName>
    <definedName name="dd_cyklus" localSheetId="54">[39]!dd_cyclus[cyklus]</definedName>
    <definedName name="dd_cyklus">[39]!dd_cyclus[cyklus]</definedName>
    <definedName name="dd_oneoff" localSheetId="13">[39]hidden!$B$2:$B$3</definedName>
    <definedName name="dd_oneoff" localSheetId="15">[39]hidden!$B$2:$B$3</definedName>
    <definedName name="dd_oneoff" localSheetId="16">[39]hidden!$B$2:$B$3</definedName>
    <definedName name="dd_oneoff" localSheetId="49">[39]hidden!$B$2:$B$3</definedName>
    <definedName name="dd_oneoff" localSheetId="54">[39]hidden!$B$2:$B$3</definedName>
    <definedName name="dd_oneoff">[39]hidden!$B$2:$B$3</definedName>
    <definedName name="ddd" localSheetId="13" hidden="1">{"Riqfin97",#N/A,FALSE,"Tran";"Riqfinpro",#N/A,FALSE,"Tran"}</definedName>
    <definedName name="ddd" localSheetId="15" hidden="1">{"Riqfin97",#N/A,FALSE,"Tran";"Riqfinpro",#N/A,FALSE,"Tran"}</definedName>
    <definedName name="ddd" localSheetId="16" hidden="1">{"Riqfin97",#N/A,FALSE,"Tran";"Riqfinpro",#N/A,FALSE,"Tran"}</definedName>
    <definedName name="ddd" localSheetId="19" hidden="1">{"Riqfin97",#N/A,FALSE,"Tran";"Riqfinpro",#N/A,FALSE,"Tran"}</definedName>
    <definedName name="ddd" localSheetId="26" hidden="1">{"Riqfin97",#N/A,FALSE,"Tran";"Riqfinpro",#N/A,FALSE,"Tran"}</definedName>
    <definedName name="ddd" localSheetId="38" hidden="1">{"Riqfin97",#N/A,FALSE,"Tran";"Riqfinpro",#N/A,FALSE,"Tran"}</definedName>
    <definedName name="ddd" localSheetId="45" hidden="1">{"Riqfin97",#N/A,FALSE,"Tran";"Riqfinpro",#N/A,FALSE,"Tran"}</definedName>
    <definedName name="ddd" localSheetId="46" hidden="1">{"Riqfin97",#N/A,FALSE,"Tran";"Riqfinpro",#N/A,FALSE,"Tran"}</definedName>
    <definedName name="ddd" localSheetId="49" hidden="1">{"Riqfin97",#N/A,FALSE,"Tran";"Riqfinpro",#N/A,FALSE,"Tran"}</definedName>
    <definedName name="ddd" localSheetId="54" hidden="1">{"Riqfin97",#N/A,FALSE,"Tran";"Riqfinpro",#N/A,FALSE,"Tran"}</definedName>
    <definedName name="ddd" localSheetId="8" hidden="1">{"Riqfin97",#N/A,FALSE,"Tran";"Riqfinpro",#N/A,FALSE,"Tran"}</definedName>
    <definedName name="ddd" localSheetId="9" hidden="1">{"Riqfin97",#N/A,FALSE,"Tran";"Riqfinpro",#N/A,FALSE,"Tran"}</definedName>
    <definedName name="ddd" localSheetId="48" hidden="1">{"Riqfin97",#N/A,FALSE,"Tran";"Riqfinpro",#N/A,FALSE,"Tran"}</definedName>
    <definedName name="ddd" localSheetId="60" hidden="1">{"Riqfin97",#N/A,FALSE,"Tran";"Riqfinpro",#N/A,FALSE,"Tran"}</definedName>
    <definedName name="ddd" hidden="1">{"Riqfin97",#N/A,FALSE,"Tran";"Riqfinpro",#N/A,FALSE,"Tran"}</definedName>
    <definedName name="debt" localSheetId="15">#REF!</definedName>
    <definedName name="debt" localSheetId="16">#REF!</definedName>
    <definedName name="debt" localSheetId="22">#REF!</definedName>
    <definedName name="debt" localSheetId="26">#REF!</definedName>
    <definedName name="debt" localSheetId="28">#REF!</definedName>
    <definedName name="debt" localSheetId="29">#REF!</definedName>
    <definedName name="debt" localSheetId="30">#REF!</definedName>
    <definedName name="debt" localSheetId="38">#REF!</definedName>
    <definedName name="debt" localSheetId="41">#REF!</definedName>
    <definedName name="debt" localSheetId="42">#REF!</definedName>
    <definedName name="debt" localSheetId="45">#REF!</definedName>
    <definedName name="debt" localSheetId="49">#REF!</definedName>
    <definedName name="debt" localSheetId="54">#REF!</definedName>
    <definedName name="debt" localSheetId="8">#REF!</definedName>
    <definedName name="debt" localSheetId="9">#REF!</definedName>
    <definedName name="debt" localSheetId="25">#REF!</definedName>
    <definedName name="debt" localSheetId="35">#REF!</definedName>
    <definedName name="debt" localSheetId="51">#REF!</definedName>
    <definedName name="debt" localSheetId="55">#REF!</definedName>
    <definedName name="debt" localSheetId="5">#REF!</definedName>
    <definedName name="debt" localSheetId="60">#REF!</definedName>
    <definedName name="debt">#REF!</definedName>
    <definedName name="DEBT1" localSheetId="15">#REF!</definedName>
    <definedName name="DEBT1" localSheetId="16">#REF!</definedName>
    <definedName name="DEBT1" localSheetId="22">#REF!</definedName>
    <definedName name="DEBT1" localSheetId="26">#REF!</definedName>
    <definedName name="DEBT1" localSheetId="28">#REF!</definedName>
    <definedName name="DEBT1" localSheetId="29">#REF!</definedName>
    <definedName name="DEBT1" localSheetId="30">#REF!</definedName>
    <definedName name="DEBT1" localSheetId="38">#REF!</definedName>
    <definedName name="DEBT1" localSheetId="41">#REF!</definedName>
    <definedName name="DEBT1" localSheetId="42">#REF!</definedName>
    <definedName name="DEBT1" localSheetId="45">#REF!</definedName>
    <definedName name="DEBT1" localSheetId="49">#REF!</definedName>
    <definedName name="DEBT1" localSheetId="8">#REF!</definedName>
    <definedName name="DEBT1" localSheetId="9">#REF!</definedName>
    <definedName name="DEBT1" localSheetId="25">#REF!</definedName>
    <definedName name="DEBT1" localSheetId="35">#REF!</definedName>
    <definedName name="DEBT1" localSheetId="51">#REF!</definedName>
    <definedName name="DEBT1" localSheetId="55">#REF!</definedName>
    <definedName name="DEBT1" localSheetId="5">#REF!</definedName>
    <definedName name="DEBT1" localSheetId="60">#REF!</definedName>
    <definedName name="DEBT1">#REF!</definedName>
    <definedName name="DEBT10" localSheetId="15">#REF!</definedName>
    <definedName name="DEBT10" localSheetId="16">#REF!</definedName>
    <definedName name="DEBT10" localSheetId="22">#REF!</definedName>
    <definedName name="DEBT10" localSheetId="26">#REF!</definedName>
    <definedName name="DEBT10" localSheetId="28">#REF!</definedName>
    <definedName name="DEBT10" localSheetId="29">#REF!</definedName>
    <definedName name="DEBT10" localSheetId="30">#REF!</definedName>
    <definedName name="DEBT10" localSheetId="38">#REF!</definedName>
    <definedName name="DEBT10" localSheetId="41">#REF!</definedName>
    <definedName name="DEBT10" localSheetId="42">#REF!</definedName>
    <definedName name="DEBT10" localSheetId="45">#REF!</definedName>
    <definedName name="DEBT10" localSheetId="49">#REF!</definedName>
    <definedName name="DEBT10" localSheetId="8">#REF!</definedName>
    <definedName name="DEBT10" localSheetId="9">#REF!</definedName>
    <definedName name="DEBT10" localSheetId="25">#REF!</definedName>
    <definedName name="DEBT10" localSheetId="35">#REF!</definedName>
    <definedName name="DEBT10" localSheetId="51">#REF!</definedName>
    <definedName name="DEBT10" localSheetId="55">#REF!</definedName>
    <definedName name="DEBT10" localSheetId="5">#REF!</definedName>
    <definedName name="DEBT10" localSheetId="60">#REF!</definedName>
    <definedName name="DEBT10">#REF!</definedName>
    <definedName name="DEBT11" localSheetId="15">#REF!</definedName>
    <definedName name="DEBT11" localSheetId="16">#REF!</definedName>
    <definedName name="DEBT11" localSheetId="22">#REF!</definedName>
    <definedName name="DEBT11" localSheetId="26">#REF!</definedName>
    <definedName name="DEBT11" localSheetId="28">#REF!</definedName>
    <definedName name="DEBT11" localSheetId="29">#REF!</definedName>
    <definedName name="DEBT11" localSheetId="30">#REF!</definedName>
    <definedName name="DEBT11" localSheetId="38">#REF!</definedName>
    <definedName name="DEBT11" localSheetId="41">#REF!</definedName>
    <definedName name="DEBT11" localSheetId="42">#REF!</definedName>
    <definedName name="DEBT11" localSheetId="45">#REF!</definedName>
    <definedName name="DEBT11" localSheetId="8">#REF!</definedName>
    <definedName name="DEBT11" localSheetId="9">#REF!</definedName>
    <definedName name="DEBT11" localSheetId="25">#REF!</definedName>
    <definedName name="DEBT11" localSheetId="35">#REF!</definedName>
    <definedName name="DEBT11" localSheetId="51">#REF!</definedName>
    <definedName name="DEBT11" localSheetId="55">#REF!</definedName>
    <definedName name="DEBT11" localSheetId="5">#REF!</definedName>
    <definedName name="DEBT11" localSheetId="60">#REF!</definedName>
    <definedName name="DEBT11">#REF!</definedName>
    <definedName name="DEBT12" localSheetId="15">#REF!</definedName>
    <definedName name="DEBT12" localSheetId="16">#REF!</definedName>
    <definedName name="DEBT12" localSheetId="22">#REF!</definedName>
    <definedName name="DEBT12" localSheetId="26">#REF!</definedName>
    <definedName name="DEBT12" localSheetId="28">#REF!</definedName>
    <definedName name="DEBT12" localSheetId="29">#REF!</definedName>
    <definedName name="DEBT12" localSheetId="30">#REF!</definedName>
    <definedName name="DEBT12" localSheetId="38">#REF!</definedName>
    <definedName name="DEBT12" localSheetId="41">#REF!</definedName>
    <definedName name="DEBT12" localSheetId="42">#REF!</definedName>
    <definedName name="DEBT12" localSheetId="45">#REF!</definedName>
    <definedName name="DEBT12" localSheetId="8">#REF!</definedName>
    <definedName name="DEBT12" localSheetId="9">#REF!</definedName>
    <definedName name="DEBT12" localSheetId="25">#REF!</definedName>
    <definedName name="DEBT12" localSheetId="35">#REF!</definedName>
    <definedName name="DEBT12" localSheetId="51">#REF!</definedName>
    <definedName name="DEBT12" localSheetId="55">#REF!</definedName>
    <definedName name="DEBT12" localSheetId="5">#REF!</definedName>
    <definedName name="DEBT12" localSheetId="60">#REF!</definedName>
    <definedName name="DEBT12">#REF!</definedName>
    <definedName name="DEBT13" localSheetId="15">#REF!</definedName>
    <definedName name="DEBT13" localSheetId="16">#REF!</definedName>
    <definedName name="DEBT13" localSheetId="22">#REF!</definedName>
    <definedName name="DEBT13" localSheetId="26">#REF!</definedName>
    <definedName name="DEBT13" localSheetId="28">#REF!</definedName>
    <definedName name="DEBT13" localSheetId="29">#REF!</definedName>
    <definedName name="DEBT13" localSheetId="30">#REF!</definedName>
    <definedName name="DEBT13" localSheetId="38">#REF!</definedName>
    <definedName name="DEBT13" localSheetId="41">#REF!</definedName>
    <definedName name="DEBT13" localSheetId="42">#REF!</definedName>
    <definedName name="DEBT13" localSheetId="45">#REF!</definedName>
    <definedName name="DEBT13" localSheetId="8">#REF!</definedName>
    <definedName name="DEBT13" localSheetId="9">#REF!</definedName>
    <definedName name="DEBT13" localSheetId="25">#REF!</definedName>
    <definedName name="DEBT13" localSheetId="35">#REF!</definedName>
    <definedName name="DEBT13" localSheetId="51">#REF!</definedName>
    <definedName name="DEBT13" localSheetId="55">#REF!</definedName>
    <definedName name="DEBT13" localSheetId="5">#REF!</definedName>
    <definedName name="DEBT13" localSheetId="60">#REF!</definedName>
    <definedName name="DEBT13">#REF!</definedName>
    <definedName name="DEBT14" localSheetId="15">#REF!</definedName>
    <definedName name="DEBT14" localSheetId="16">#REF!</definedName>
    <definedName name="DEBT14" localSheetId="22">#REF!</definedName>
    <definedName name="DEBT14" localSheetId="26">#REF!</definedName>
    <definedName name="DEBT14" localSheetId="28">#REF!</definedName>
    <definedName name="DEBT14" localSheetId="29">#REF!</definedName>
    <definedName name="DEBT14" localSheetId="30">#REF!</definedName>
    <definedName name="DEBT14" localSheetId="38">#REF!</definedName>
    <definedName name="DEBT14" localSheetId="41">#REF!</definedName>
    <definedName name="DEBT14" localSheetId="42">#REF!</definedName>
    <definedName name="DEBT14" localSheetId="45">#REF!</definedName>
    <definedName name="DEBT14" localSheetId="8">#REF!</definedName>
    <definedName name="DEBT14" localSheetId="9">#REF!</definedName>
    <definedName name="DEBT14" localSheetId="25">#REF!</definedName>
    <definedName name="DEBT14" localSheetId="35">#REF!</definedName>
    <definedName name="DEBT14" localSheetId="51">#REF!</definedName>
    <definedName name="DEBT14" localSheetId="55">#REF!</definedName>
    <definedName name="DEBT14" localSheetId="5">#REF!</definedName>
    <definedName name="DEBT14" localSheetId="60">#REF!</definedName>
    <definedName name="DEBT14">#REF!</definedName>
    <definedName name="DEBT15" localSheetId="15">#REF!</definedName>
    <definedName name="DEBT15" localSheetId="16">#REF!</definedName>
    <definedName name="DEBT15" localSheetId="22">#REF!</definedName>
    <definedName name="DEBT15" localSheetId="26">#REF!</definedName>
    <definedName name="DEBT15" localSheetId="28">#REF!</definedName>
    <definedName name="DEBT15" localSheetId="29">#REF!</definedName>
    <definedName name="DEBT15" localSheetId="30">#REF!</definedName>
    <definedName name="DEBT15" localSheetId="38">#REF!</definedName>
    <definedName name="DEBT15" localSheetId="41">#REF!</definedName>
    <definedName name="DEBT15" localSheetId="42">#REF!</definedName>
    <definedName name="DEBT15" localSheetId="45">#REF!</definedName>
    <definedName name="DEBT15" localSheetId="8">#REF!</definedName>
    <definedName name="DEBT15" localSheetId="9">#REF!</definedName>
    <definedName name="DEBT15" localSheetId="25">#REF!</definedName>
    <definedName name="DEBT15" localSheetId="35">#REF!</definedName>
    <definedName name="DEBT15" localSheetId="51">#REF!</definedName>
    <definedName name="DEBT15" localSheetId="55">#REF!</definedName>
    <definedName name="DEBT15" localSheetId="5">#REF!</definedName>
    <definedName name="DEBT15" localSheetId="60">#REF!</definedName>
    <definedName name="DEBT15">#REF!</definedName>
    <definedName name="DEBT16" localSheetId="15">#REF!</definedName>
    <definedName name="DEBT16" localSheetId="16">#REF!</definedName>
    <definedName name="DEBT16" localSheetId="22">#REF!</definedName>
    <definedName name="DEBT16" localSheetId="26">#REF!</definedName>
    <definedName name="DEBT16" localSheetId="28">#REF!</definedName>
    <definedName name="DEBT16" localSheetId="29">#REF!</definedName>
    <definedName name="DEBT16" localSheetId="30">#REF!</definedName>
    <definedName name="DEBT16" localSheetId="38">#REF!</definedName>
    <definedName name="DEBT16" localSheetId="41">#REF!</definedName>
    <definedName name="DEBT16" localSheetId="42">#REF!</definedName>
    <definedName name="DEBT16" localSheetId="45">#REF!</definedName>
    <definedName name="DEBT16" localSheetId="8">#REF!</definedName>
    <definedName name="DEBT16" localSheetId="9">#REF!</definedName>
    <definedName name="DEBT16" localSheetId="25">#REF!</definedName>
    <definedName name="DEBT16" localSheetId="35">#REF!</definedName>
    <definedName name="DEBT16" localSheetId="51">#REF!</definedName>
    <definedName name="DEBT16" localSheetId="55">#REF!</definedName>
    <definedName name="DEBT16" localSheetId="5">#REF!</definedName>
    <definedName name="DEBT16" localSheetId="60">#REF!</definedName>
    <definedName name="DEBT16">#REF!</definedName>
    <definedName name="DEBT1B" localSheetId="15">#REF!</definedName>
    <definedName name="DEBT1B" localSheetId="16">#REF!</definedName>
    <definedName name="DEBT1B" localSheetId="22">#REF!</definedName>
    <definedName name="DEBT1B" localSheetId="26">#REF!</definedName>
    <definedName name="DEBT1B" localSheetId="28">#REF!</definedName>
    <definedName name="DEBT1B" localSheetId="29">#REF!</definedName>
    <definedName name="DEBT1B" localSheetId="30">#REF!</definedName>
    <definedName name="DEBT1B" localSheetId="38">#REF!</definedName>
    <definedName name="DEBT1B" localSheetId="41">#REF!</definedName>
    <definedName name="DEBT1B" localSheetId="42">#REF!</definedName>
    <definedName name="DEBT1B" localSheetId="45">#REF!</definedName>
    <definedName name="DEBT1B" localSheetId="8">#REF!</definedName>
    <definedName name="DEBT1B" localSheetId="9">#REF!</definedName>
    <definedName name="DEBT1B" localSheetId="25">#REF!</definedName>
    <definedName name="DEBT1B" localSheetId="35">#REF!</definedName>
    <definedName name="DEBT1B" localSheetId="51">#REF!</definedName>
    <definedName name="DEBT1B" localSheetId="55">#REF!</definedName>
    <definedName name="DEBT1B" localSheetId="5">#REF!</definedName>
    <definedName name="DEBT1B" localSheetId="60">#REF!</definedName>
    <definedName name="DEBT1B">#REF!</definedName>
    <definedName name="DEBT2" localSheetId="15">#REF!</definedName>
    <definedName name="DEBT2" localSheetId="16">#REF!</definedName>
    <definedName name="DEBT2" localSheetId="22">#REF!</definedName>
    <definedName name="DEBT2" localSheetId="26">#REF!</definedName>
    <definedName name="DEBT2" localSheetId="28">#REF!</definedName>
    <definedName name="DEBT2" localSheetId="29">#REF!</definedName>
    <definedName name="DEBT2" localSheetId="30">#REF!</definedName>
    <definedName name="DEBT2" localSheetId="38">#REF!</definedName>
    <definedName name="DEBT2" localSheetId="41">#REF!</definedName>
    <definedName name="DEBT2" localSheetId="42">#REF!</definedName>
    <definedName name="DEBT2" localSheetId="45">#REF!</definedName>
    <definedName name="DEBT2" localSheetId="8">#REF!</definedName>
    <definedName name="DEBT2" localSheetId="9">#REF!</definedName>
    <definedName name="DEBT2" localSheetId="25">#REF!</definedName>
    <definedName name="DEBT2" localSheetId="35">#REF!</definedName>
    <definedName name="DEBT2" localSheetId="51">#REF!</definedName>
    <definedName name="DEBT2" localSheetId="55">#REF!</definedName>
    <definedName name="DEBT2" localSheetId="5">#REF!</definedName>
    <definedName name="DEBT2" localSheetId="60">#REF!</definedName>
    <definedName name="DEBT2">#REF!</definedName>
    <definedName name="DEBT2B" localSheetId="15">#REF!</definedName>
    <definedName name="DEBT2B" localSheetId="16">#REF!</definedName>
    <definedName name="DEBT2B" localSheetId="22">#REF!</definedName>
    <definedName name="DEBT2B" localSheetId="26">#REF!</definedName>
    <definedName name="DEBT2B" localSheetId="28">#REF!</definedName>
    <definedName name="DEBT2B" localSheetId="29">#REF!</definedName>
    <definedName name="DEBT2B" localSheetId="30">#REF!</definedName>
    <definedName name="DEBT2B" localSheetId="38">#REF!</definedName>
    <definedName name="DEBT2B" localSheetId="41">#REF!</definedName>
    <definedName name="DEBT2B" localSheetId="42">#REF!</definedName>
    <definedName name="DEBT2B" localSheetId="45">#REF!</definedName>
    <definedName name="DEBT2B" localSheetId="8">#REF!</definedName>
    <definedName name="DEBT2B" localSheetId="9">#REF!</definedName>
    <definedName name="DEBT2B" localSheetId="25">#REF!</definedName>
    <definedName name="DEBT2B" localSheetId="35">#REF!</definedName>
    <definedName name="DEBT2B" localSheetId="51">#REF!</definedName>
    <definedName name="DEBT2B" localSheetId="55">#REF!</definedName>
    <definedName name="DEBT2B" localSheetId="5">#REF!</definedName>
    <definedName name="DEBT2B" localSheetId="60">#REF!</definedName>
    <definedName name="DEBT2B">#REF!</definedName>
    <definedName name="DEBT3" localSheetId="15">#REF!</definedName>
    <definedName name="DEBT3" localSheetId="16">#REF!</definedName>
    <definedName name="DEBT3" localSheetId="22">#REF!</definedName>
    <definedName name="DEBT3" localSheetId="26">#REF!</definedName>
    <definedName name="DEBT3" localSheetId="28">#REF!</definedName>
    <definedName name="DEBT3" localSheetId="29">#REF!</definedName>
    <definedName name="DEBT3" localSheetId="30">#REF!</definedName>
    <definedName name="DEBT3" localSheetId="38">#REF!</definedName>
    <definedName name="DEBT3" localSheetId="41">#REF!</definedName>
    <definedName name="DEBT3" localSheetId="42">#REF!</definedName>
    <definedName name="DEBT3" localSheetId="45">#REF!</definedName>
    <definedName name="DEBT3" localSheetId="8">#REF!</definedName>
    <definedName name="DEBT3" localSheetId="9">#REF!</definedName>
    <definedName name="DEBT3" localSheetId="25">#REF!</definedName>
    <definedName name="DEBT3" localSheetId="35">#REF!</definedName>
    <definedName name="DEBT3" localSheetId="51">#REF!</definedName>
    <definedName name="DEBT3" localSheetId="55">#REF!</definedName>
    <definedName name="DEBT3" localSheetId="5">#REF!</definedName>
    <definedName name="DEBT3" localSheetId="60">#REF!</definedName>
    <definedName name="DEBT3">#REF!</definedName>
    <definedName name="DEBT4" localSheetId="15">#REF!</definedName>
    <definedName name="DEBT4" localSheetId="16">#REF!</definedName>
    <definedName name="DEBT4" localSheetId="22">#REF!</definedName>
    <definedName name="DEBT4" localSheetId="26">#REF!</definedName>
    <definedName name="DEBT4" localSheetId="28">#REF!</definedName>
    <definedName name="DEBT4" localSheetId="29">#REF!</definedName>
    <definedName name="DEBT4" localSheetId="30">#REF!</definedName>
    <definedName name="DEBT4" localSheetId="38">#REF!</definedName>
    <definedName name="DEBT4" localSheetId="41">#REF!</definedName>
    <definedName name="DEBT4" localSheetId="42">#REF!</definedName>
    <definedName name="DEBT4" localSheetId="45">#REF!</definedName>
    <definedName name="DEBT4" localSheetId="8">#REF!</definedName>
    <definedName name="DEBT4" localSheetId="9">#REF!</definedName>
    <definedName name="DEBT4" localSheetId="25">#REF!</definedName>
    <definedName name="DEBT4" localSheetId="35">#REF!</definedName>
    <definedName name="DEBT4" localSheetId="51">#REF!</definedName>
    <definedName name="DEBT4" localSheetId="55">#REF!</definedName>
    <definedName name="DEBT4" localSheetId="5">#REF!</definedName>
    <definedName name="DEBT4" localSheetId="60">#REF!</definedName>
    <definedName name="DEBT4">#REF!</definedName>
    <definedName name="DEBT5" localSheetId="15">#REF!</definedName>
    <definedName name="DEBT5" localSheetId="16">#REF!</definedName>
    <definedName name="DEBT5" localSheetId="22">#REF!</definedName>
    <definedName name="DEBT5" localSheetId="26">#REF!</definedName>
    <definedName name="DEBT5" localSheetId="28">#REF!</definedName>
    <definedName name="DEBT5" localSheetId="29">#REF!</definedName>
    <definedName name="DEBT5" localSheetId="30">#REF!</definedName>
    <definedName name="DEBT5" localSheetId="38">#REF!</definedName>
    <definedName name="DEBT5" localSheetId="41">#REF!</definedName>
    <definedName name="DEBT5" localSheetId="42">#REF!</definedName>
    <definedName name="DEBT5" localSheetId="45">#REF!</definedName>
    <definedName name="DEBT5" localSheetId="8">#REF!</definedName>
    <definedName name="DEBT5" localSheetId="9">#REF!</definedName>
    <definedName name="DEBT5" localSheetId="25">#REF!</definedName>
    <definedName name="DEBT5" localSheetId="35">#REF!</definedName>
    <definedName name="DEBT5" localSheetId="51">#REF!</definedName>
    <definedName name="DEBT5" localSheetId="55">#REF!</definedName>
    <definedName name="DEBT5" localSheetId="5">#REF!</definedName>
    <definedName name="DEBT5" localSheetId="60">#REF!</definedName>
    <definedName name="DEBT5">#REF!</definedName>
    <definedName name="DEBT6" localSheetId="15">#REF!</definedName>
    <definedName name="DEBT6" localSheetId="16">#REF!</definedName>
    <definedName name="DEBT6" localSheetId="22">#REF!</definedName>
    <definedName name="DEBT6" localSheetId="26">#REF!</definedName>
    <definedName name="DEBT6" localSheetId="28">#REF!</definedName>
    <definedName name="DEBT6" localSheetId="29">#REF!</definedName>
    <definedName name="DEBT6" localSheetId="30">#REF!</definedName>
    <definedName name="DEBT6" localSheetId="38">#REF!</definedName>
    <definedName name="DEBT6" localSheetId="41">#REF!</definedName>
    <definedName name="DEBT6" localSheetId="42">#REF!</definedName>
    <definedName name="DEBT6" localSheetId="45">#REF!</definedName>
    <definedName name="DEBT6" localSheetId="8">#REF!</definedName>
    <definedName name="DEBT6" localSheetId="9">#REF!</definedName>
    <definedName name="DEBT6" localSheetId="25">#REF!</definedName>
    <definedName name="DEBT6" localSheetId="35">#REF!</definedName>
    <definedName name="DEBT6" localSheetId="51">#REF!</definedName>
    <definedName name="DEBT6" localSheetId="55">#REF!</definedName>
    <definedName name="DEBT6" localSheetId="5">#REF!</definedName>
    <definedName name="DEBT6" localSheetId="60">#REF!</definedName>
    <definedName name="DEBT6">#REF!</definedName>
    <definedName name="DEBT7" localSheetId="15">#REF!</definedName>
    <definedName name="DEBT7" localSheetId="16">#REF!</definedName>
    <definedName name="DEBT7" localSheetId="22">#REF!</definedName>
    <definedName name="DEBT7" localSheetId="26">#REF!</definedName>
    <definedName name="DEBT7" localSheetId="28">#REF!</definedName>
    <definedName name="DEBT7" localSheetId="29">#REF!</definedName>
    <definedName name="DEBT7" localSheetId="30">#REF!</definedName>
    <definedName name="DEBT7" localSheetId="38">#REF!</definedName>
    <definedName name="DEBT7" localSheetId="41">#REF!</definedName>
    <definedName name="DEBT7" localSheetId="42">#REF!</definedName>
    <definedName name="DEBT7" localSheetId="45">#REF!</definedName>
    <definedName name="DEBT7" localSheetId="8">#REF!</definedName>
    <definedName name="DEBT7" localSheetId="9">#REF!</definedName>
    <definedName name="DEBT7" localSheetId="25">#REF!</definedName>
    <definedName name="DEBT7" localSheetId="35">#REF!</definedName>
    <definedName name="DEBT7" localSheetId="51">#REF!</definedName>
    <definedName name="DEBT7" localSheetId="55">#REF!</definedName>
    <definedName name="DEBT7" localSheetId="5">#REF!</definedName>
    <definedName name="DEBT7" localSheetId="60">#REF!</definedName>
    <definedName name="DEBT7">#REF!</definedName>
    <definedName name="DEBT8" localSheetId="15">#REF!</definedName>
    <definedName name="DEBT8" localSheetId="16">#REF!</definedName>
    <definedName name="DEBT8" localSheetId="22">#REF!</definedName>
    <definedName name="DEBT8" localSheetId="26">#REF!</definedName>
    <definedName name="DEBT8" localSheetId="28">#REF!</definedName>
    <definedName name="DEBT8" localSheetId="29">#REF!</definedName>
    <definedName name="DEBT8" localSheetId="30">#REF!</definedName>
    <definedName name="DEBT8" localSheetId="38">#REF!</definedName>
    <definedName name="DEBT8" localSheetId="41">#REF!</definedName>
    <definedName name="DEBT8" localSheetId="42">#REF!</definedName>
    <definedName name="DEBT8" localSheetId="45">#REF!</definedName>
    <definedName name="DEBT8" localSheetId="8">#REF!</definedName>
    <definedName name="DEBT8" localSheetId="9">#REF!</definedName>
    <definedName name="DEBT8" localSheetId="25">#REF!</definedName>
    <definedName name="DEBT8" localSheetId="35">#REF!</definedName>
    <definedName name="DEBT8" localSheetId="51">#REF!</definedName>
    <definedName name="DEBT8" localSheetId="55">#REF!</definedName>
    <definedName name="DEBT8" localSheetId="5">#REF!</definedName>
    <definedName name="DEBT8" localSheetId="60">#REF!</definedName>
    <definedName name="DEBT8">#REF!</definedName>
    <definedName name="DEBT9" localSheetId="15">#REF!</definedName>
    <definedName name="DEBT9" localSheetId="16">#REF!</definedName>
    <definedName name="DEBT9" localSheetId="22">#REF!</definedName>
    <definedName name="DEBT9" localSheetId="26">#REF!</definedName>
    <definedName name="DEBT9" localSheetId="28">#REF!</definedName>
    <definedName name="DEBT9" localSheetId="29">#REF!</definedName>
    <definedName name="DEBT9" localSheetId="30">#REF!</definedName>
    <definedName name="DEBT9" localSheetId="38">#REF!</definedName>
    <definedName name="DEBT9" localSheetId="41">#REF!</definedName>
    <definedName name="DEBT9" localSheetId="42">#REF!</definedName>
    <definedName name="DEBT9" localSheetId="45">#REF!</definedName>
    <definedName name="DEBT9" localSheetId="8">#REF!</definedName>
    <definedName name="DEBT9" localSheetId="9">#REF!</definedName>
    <definedName name="DEBT9" localSheetId="25">#REF!</definedName>
    <definedName name="DEBT9" localSheetId="35">#REF!</definedName>
    <definedName name="DEBT9" localSheetId="51">#REF!</definedName>
    <definedName name="DEBT9" localSheetId="55">#REF!</definedName>
    <definedName name="DEBT9" localSheetId="5">#REF!</definedName>
    <definedName name="DEBT9" localSheetId="60">#REF!</definedName>
    <definedName name="DEBT9">#REF!</definedName>
    <definedName name="debtproj" localSheetId="15">#REF!</definedName>
    <definedName name="debtproj" localSheetId="16">#REF!</definedName>
    <definedName name="debtproj" localSheetId="22">#REF!</definedName>
    <definedName name="debtproj" localSheetId="26">#REF!</definedName>
    <definedName name="debtproj" localSheetId="28">#REF!</definedName>
    <definedName name="debtproj" localSheetId="29">#REF!</definedName>
    <definedName name="debtproj" localSheetId="30">#REF!</definedName>
    <definedName name="debtproj" localSheetId="38">#REF!</definedName>
    <definedName name="debtproj" localSheetId="41">#REF!</definedName>
    <definedName name="debtproj" localSheetId="42">#REF!</definedName>
    <definedName name="debtproj" localSheetId="45">#REF!</definedName>
    <definedName name="debtproj" localSheetId="8">#REF!</definedName>
    <definedName name="debtproj" localSheetId="9">#REF!</definedName>
    <definedName name="debtproj" localSheetId="25">#REF!</definedName>
    <definedName name="debtproj" localSheetId="35">#REF!</definedName>
    <definedName name="debtproj" localSheetId="51">#REF!</definedName>
    <definedName name="debtproj" localSheetId="55">#REF!</definedName>
    <definedName name="debtproj" localSheetId="5">#REF!</definedName>
    <definedName name="debtproj" localSheetId="60">#REF!</definedName>
    <definedName name="debtproj">#REF!</definedName>
    <definedName name="DEFLATORS" localSheetId="15">#REF!</definedName>
    <definedName name="DEFLATORS" localSheetId="16">#REF!</definedName>
    <definedName name="DEFLATORS" localSheetId="22">#REF!</definedName>
    <definedName name="DEFLATORS" localSheetId="26">#REF!</definedName>
    <definedName name="DEFLATORS" localSheetId="28">#REF!</definedName>
    <definedName name="DEFLATORS" localSheetId="29">#REF!</definedName>
    <definedName name="DEFLATORS" localSheetId="30">#REF!</definedName>
    <definedName name="DEFLATORS" localSheetId="38">#REF!</definedName>
    <definedName name="DEFLATORS" localSheetId="41">#REF!</definedName>
    <definedName name="DEFLATORS" localSheetId="42">#REF!</definedName>
    <definedName name="DEFLATORS" localSheetId="45">#REF!</definedName>
    <definedName name="DEFLATORS" localSheetId="8">#REF!</definedName>
    <definedName name="DEFLATORS" localSheetId="9">#REF!</definedName>
    <definedName name="DEFLATORS" localSheetId="25">#REF!</definedName>
    <definedName name="DEFLATORS" localSheetId="35">#REF!</definedName>
    <definedName name="DEFLATORS" localSheetId="51">#REF!</definedName>
    <definedName name="DEFLATORS" localSheetId="55">#REF!</definedName>
    <definedName name="DEFLATORS" localSheetId="5">#REF!</definedName>
    <definedName name="DEFLATORS" localSheetId="60">#REF!</definedName>
    <definedName name="DEFLATORS">#REF!</definedName>
    <definedName name="degresivita" localSheetId="15">[28]Graf14_Graf15!#REF!</definedName>
    <definedName name="degresivita" localSheetId="16">[28]Graf14_Graf15!#REF!</definedName>
    <definedName name="degresivita" localSheetId="22">[28]Graf14_Graf15!#REF!</definedName>
    <definedName name="degresivita" localSheetId="26">[28]Graf14_Graf15!#REF!</definedName>
    <definedName name="degresivita" localSheetId="28">[28]Graf14_Graf15!#REF!</definedName>
    <definedName name="degresivita" localSheetId="29">[28]Graf14_Graf15!#REF!</definedName>
    <definedName name="degresivita" localSheetId="30">[28]Graf14_Graf15!#REF!</definedName>
    <definedName name="degresivita" localSheetId="38">[28]Graf14_Graf15!#REF!</definedName>
    <definedName name="degresivita" localSheetId="41">[28]Graf14_Graf15!#REF!</definedName>
    <definedName name="degresivita" localSheetId="42">[28]Graf14_Graf15!#REF!</definedName>
    <definedName name="degresivita" localSheetId="45">[28]Graf14_Graf15!#REF!</definedName>
    <definedName name="degresivita" localSheetId="25">[28]Graf14_Graf15!#REF!</definedName>
    <definedName name="degresivita" localSheetId="35">[28]Graf14_Graf15!#REF!</definedName>
    <definedName name="degresivita" localSheetId="51">[28]Graf14_Graf15!#REF!</definedName>
    <definedName name="degresivita" localSheetId="55">[28]Graf14_Graf15!#REF!</definedName>
    <definedName name="degresivita" localSheetId="5">[28]Graf14_Graf15!#REF!</definedName>
    <definedName name="degresivita" localSheetId="60">[28]Graf14_Graf15!#REF!</definedName>
    <definedName name="degresivita">[28]Graf14_Graf15!#REF!</definedName>
    <definedName name="degresivita_2" localSheetId="15">[28]Graf14_Graf15!#REF!</definedName>
    <definedName name="degresivita_2" localSheetId="16">[28]Graf14_Graf15!#REF!</definedName>
    <definedName name="degresivita_2" localSheetId="22">[28]Graf14_Graf15!#REF!</definedName>
    <definedName name="degresivita_2" localSheetId="26">[28]Graf14_Graf15!#REF!</definedName>
    <definedName name="degresivita_2" localSheetId="28">[28]Graf14_Graf15!#REF!</definedName>
    <definedName name="degresivita_2" localSheetId="29">[28]Graf14_Graf15!#REF!</definedName>
    <definedName name="degresivita_2" localSheetId="30">[28]Graf14_Graf15!#REF!</definedName>
    <definedName name="degresivita_2" localSheetId="38">[28]Graf14_Graf15!#REF!</definedName>
    <definedName name="degresivita_2" localSheetId="41">[28]Graf14_Graf15!#REF!</definedName>
    <definedName name="degresivita_2" localSheetId="42">[28]Graf14_Graf15!#REF!</definedName>
    <definedName name="degresivita_2" localSheetId="45">[28]Graf14_Graf15!#REF!</definedName>
    <definedName name="degresivita_2" localSheetId="25">[28]Graf14_Graf15!#REF!</definedName>
    <definedName name="degresivita_2" localSheetId="35">[28]Graf14_Graf15!#REF!</definedName>
    <definedName name="degresivita_2" localSheetId="51">[28]Graf14_Graf15!#REF!</definedName>
    <definedName name="degresivita_2" localSheetId="55">[28]Graf14_Graf15!#REF!</definedName>
    <definedName name="degresivita_2" localSheetId="5">[28]Graf14_Graf15!#REF!</definedName>
    <definedName name="degresivita_2" localSheetId="60">[28]Graf14_Graf15!#REF!</definedName>
    <definedName name="degresivita_2">[28]Graf14_Graf15!#REF!</definedName>
    <definedName name="deleteme1" localSheetId="15" hidden="1">#REF!</definedName>
    <definedName name="deleteme1" localSheetId="16" hidden="1">#REF!</definedName>
    <definedName name="deleteme1" localSheetId="22" hidden="1">#REF!</definedName>
    <definedName name="deleteme1" localSheetId="26" hidden="1">#REF!</definedName>
    <definedName name="deleteme1" localSheetId="28" hidden="1">#REF!</definedName>
    <definedName name="deleteme1" localSheetId="29" hidden="1">#REF!</definedName>
    <definedName name="deleteme1" localSheetId="30" hidden="1">#REF!</definedName>
    <definedName name="deleteme1" localSheetId="38" hidden="1">#REF!</definedName>
    <definedName name="deleteme1" localSheetId="41" hidden="1">#REF!</definedName>
    <definedName name="deleteme1" localSheetId="42" hidden="1">#REF!</definedName>
    <definedName name="deleteme1" localSheetId="45" hidden="1">#REF!</definedName>
    <definedName name="deleteme1" localSheetId="46" hidden="1">#REF!</definedName>
    <definedName name="deleteme1" localSheetId="49" hidden="1">#REF!</definedName>
    <definedName name="deleteme1" localSheetId="54" hidden="1">#REF!</definedName>
    <definedName name="deleteme1" localSheetId="8" hidden="1">#REF!</definedName>
    <definedName name="deleteme1" localSheetId="9" hidden="1">#REF!</definedName>
    <definedName name="deleteme1" localSheetId="48" hidden="1">#REF!</definedName>
    <definedName name="deleteme1" localSheetId="25" hidden="1">#REF!</definedName>
    <definedName name="deleteme1" localSheetId="35" hidden="1">#REF!</definedName>
    <definedName name="deleteme1" localSheetId="51" hidden="1">#REF!</definedName>
    <definedName name="deleteme1" localSheetId="55" hidden="1">#REF!</definedName>
    <definedName name="deleteme1" localSheetId="5" hidden="1">#REF!</definedName>
    <definedName name="deleteme1" localSheetId="60" hidden="1">#REF!</definedName>
    <definedName name="deleteme1" hidden="1">#REF!</definedName>
    <definedName name="deleteme3" localSheetId="15" hidden="1">#REF!</definedName>
    <definedName name="deleteme3" localSheetId="16" hidden="1">#REF!</definedName>
    <definedName name="deleteme3" localSheetId="22" hidden="1">#REF!</definedName>
    <definedName name="deleteme3" localSheetId="26" hidden="1">#REF!</definedName>
    <definedName name="deleteme3" localSheetId="28" hidden="1">#REF!</definedName>
    <definedName name="deleteme3" localSheetId="29" hidden="1">#REF!</definedName>
    <definedName name="deleteme3" localSheetId="30" hidden="1">#REF!</definedName>
    <definedName name="deleteme3" localSheetId="38" hidden="1">#REF!</definedName>
    <definedName name="deleteme3" localSheetId="41" hidden="1">#REF!</definedName>
    <definedName name="deleteme3" localSheetId="42" hidden="1">#REF!</definedName>
    <definedName name="deleteme3" localSheetId="45" hidden="1">#REF!</definedName>
    <definedName name="deleteme3" localSheetId="46" hidden="1">#REF!</definedName>
    <definedName name="deleteme3" localSheetId="49" hidden="1">#REF!</definedName>
    <definedName name="deleteme3" localSheetId="8" hidden="1">#REF!</definedName>
    <definedName name="deleteme3" localSheetId="9" hidden="1">#REF!</definedName>
    <definedName name="deleteme3" localSheetId="48" hidden="1">#REF!</definedName>
    <definedName name="deleteme3" localSheetId="25" hidden="1">#REF!</definedName>
    <definedName name="deleteme3" localSheetId="35" hidden="1">#REF!</definedName>
    <definedName name="deleteme3" localSheetId="51" hidden="1">#REF!</definedName>
    <definedName name="deleteme3" localSheetId="55" hidden="1">#REF!</definedName>
    <definedName name="deleteme3" localSheetId="5" hidden="1">#REF!</definedName>
    <definedName name="deleteme3" localSheetId="60" hidden="1">#REF!</definedName>
    <definedName name="deleteme3" hidden="1">#REF!</definedName>
    <definedName name="Department" localSheetId="15">[40]REER!#REF!</definedName>
    <definedName name="Department" localSheetId="16">[40]REER!#REF!</definedName>
    <definedName name="Department" localSheetId="22">[40]REER!#REF!</definedName>
    <definedName name="Department" localSheetId="26">[40]REER!#REF!</definedName>
    <definedName name="Department" localSheetId="28">[40]REER!#REF!</definedName>
    <definedName name="Department" localSheetId="29">[40]REER!#REF!</definedName>
    <definedName name="Department" localSheetId="30">[40]REER!#REF!</definedName>
    <definedName name="Department" localSheetId="38">[40]REER!#REF!</definedName>
    <definedName name="Department" localSheetId="41">[40]REER!#REF!</definedName>
    <definedName name="Department" localSheetId="42">[40]REER!#REF!</definedName>
    <definedName name="Department" localSheetId="45">[40]REER!#REF!</definedName>
    <definedName name="Department" localSheetId="49">[40]REER!#REF!</definedName>
    <definedName name="Department" localSheetId="25">[40]REER!#REF!</definedName>
    <definedName name="Department" localSheetId="35">[40]REER!#REF!</definedName>
    <definedName name="Department" localSheetId="51">[40]REER!#REF!</definedName>
    <definedName name="Department" localSheetId="55">[40]REER!#REF!</definedName>
    <definedName name="Department" localSheetId="5">[40]REER!#REF!</definedName>
    <definedName name="Department" localSheetId="60">[41]REER!#REF!</definedName>
    <definedName name="Department">[40]REER!#REF!</definedName>
    <definedName name="DGproj">#N/A</definedName>
    <definedName name="DLX1.USE" localSheetId="60">[42]Haver!$A$2:$N$8</definedName>
    <definedName name="DLX1.USE">[43]Haver!$A$2:$N$8</definedName>
    <definedName name="DOC" localSheetId="15">#REF!</definedName>
    <definedName name="DOC" localSheetId="16">#REF!</definedName>
    <definedName name="DOC" localSheetId="22">#REF!</definedName>
    <definedName name="DOC" localSheetId="26">#REF!</definedName>
    <definedName name="DOC" localSheetId="28">#REF!</definedName>
    <definedName name="DOC" localSheetId="29">#REF!</definedName>
    <definedName name="DOC" localSheetId="30">#REF!</definedName>
    <definedName name="DOC" localSheetId="38">#REF!</definedName>
    <definedName name="DOC" localSheetId="41">#REF!</definedName>
    <definedName name="DOC" localSheetId="42">#REF!</definedName>
    <definedName name="DOC" localSheetId="45">#REF!</definedName>
    <definedName name="DOC" localSheetId="49">#REF!</definedName>
    <definedName name="DOC" localSheetId="54">#REF!</definedName>
    <definedName name="DOC" localSheetId="8">#REF!</definedName>
    <definedName name="DOC" localSheetId="9">#REF!</definedName>
    <definedName name="DOC" localSheetId="25">#REF!</definedName>
    <definedName name="DOC" localSheetId="35">#REF!</definedName>
    <definedName name="DOC" localSheetId="51">#REF!</definedName>
    <definedName name="DOC" localSheetId="55">#REF!</definedName>
    <definedName name="DOC" localSheetId="5">#REF!</definedName>
    <definedName name="DOC" localSheetId="60">#REF!</definedName>
    <definedName name="DOC">#REF!</definedName>
    <definedName name="dp" localSheetId="60">[44]DP!$A:$E</definedName>
    <definedName name="dp">[44]DP!$A$1:$E$65536</definedName>
    <definedName name="dpogjr" localSheetId="22" hidden="1">'[5]Time series'!#REF!</definedName>
    <definedName name="dpogjr" localSheetId="28" hidden="1">'[5]Time series'!#REF!</definedName>
    <definedName name="dpogjr" localSheetId="29" hidden="1">'[5]Time series'!#REF!</definedName>
    <definedName name="dpogjr" localSheetId="30" hidden="1">'[5]Time series'!#REF!</definedName>
    <definedName name="dpogjr" localSheetId="38" hidden="1">'[5]Time series'!#REF!</definedName>
    <definedName name="dpogjr" localSheetId="41" hidden="1">'[5]Time series'!#REF!</definedName>
    <definedName name="dpogjr" localSheetId="42" hidden="1">'[5]Time series'!#REF!</definedName>
    <definedName name="dpogjr" localSheetId="46" hidden="1">'[5]Time series'!#REF!</definedName>
    <definedName name="dpogjr" localSheetId="48" hidden="1">'[5]Time series'!#REF!</definedName>
    <definedName name="dpogjr" localSheetId="25" hidden="1">'[5]Time series'!#REF!</definedName>
    <definedName name="dpogjr" localSheetId="35" hidden="1">'[5]Time series'!#REF!</definedName>
    <definedName name="dpogjr" localSheetId="51" hidden="1">'[5]Time series'!#REF!</definedName>
    <definedName name="dpogjr" localSheetId="55" hidden="1">'[5]Time series'!#REF!</definedName>
    <definedName name="dpogjr" localSheetId="5" hidden="1">'[5]Time series'!#REF!</definedName>
    <definedName name="dpogjr" hidden="1">'[5]Time series'!#REF!</definedName>
    <definedName name="Dproj">#N/A</definedName>
    <definedName name="dre" localSheetId="15" hidden="1">[45]M!#REF!</definedName>
    <definedName name="dre" localSheetId="16" hidden="1">[45]M!#REF!</definedName>
    <definedName name="dre" localSheetId="19" hidden="1">[45]M!#REF!</definedName>
    <definedName name="dre" localSheetId="22" hidden="1">[45]M!#REF!</definedName>
    <definedName name="dre" localSheetId="28" hidden="1">[45]M!#REF!</definedName>
    <definedName name="dre" localSheetId="29" hidden="1">[45]M!#REF!</definedName>
    <definedName name="dre" localSheetId="30" hidden="1">[45]M!#REF!</definedName>
    <definedName name="dre" localSheetId="38" hidden="1">[45]M!#REF!</definedName>
    <definedName name="dre" localSheetId="41" hidden="1">[45]M!#REF!</definedName>
    <definedName name="dre" localSheetId="42" hidden="1">[45]M!#REF!</definedName>
    <definedName name="dre" localSheetId="45" hidden="1">[45]M!#REF!</definedName>
    <definedName name="dre" localSheetId="46" hidden="1">[45]M!#REF!</definedName>
    <definedName name="dre" localSheetId="49" hidden="1">[45]M!#REF!</definedName>
    <definedName name="dre" localSheetId="54" hidden="1">[45]M!#REF!</definedName>
    <definedName name="dre" localSheetId="48" hidden="1">[45]M!#REF!</definedName>
    <definedName name="dre" localSheetId="25" hidden="1">[45]M!#REF!</definedName>
    <definedName name="dre" localSheetId="35" hidden="1">[45]M!#REF!</definedName>
    <definedName name="dre" localSheetId="51" hidden="1">[45]M!#REF!</definedName>
    <definedName name="dre" localSheetId="55" hidden="1">[45]M!#REF!</definedName>
    <definedName name="dre" localSheetId="5" hidden="1">[45]M!#REF!</definedName>
    <definedName name="dre" hidden="1">[45]M!#REF!</definedName>
    <definedName name="DSD">#N/A</definedName>
    <definedName name="DSD_S">#N/A</definedName>
    <definedName name="DSDB">#N/A</definedName>
    <definedName name="DSDG">#N/A</definedName>
    <definedName name="dsfsdds" localSheetId="13" hidden="1">{"Riqfin97",#N/A,FALSE,"Tran";"Riqfinpro",#N/A,FALSE,"Tran"}</definedName>
    <definedName name="dsfsdds" localSheetId="15" hidden="1">{"Riqfin97",#N/A,FALSE,"Tran";"Riqfinpro",#N/A,FALSE,"Tran"}</definedName>
    <definedName name="dsfsdds" localSheetId="16" hidden="1">{"Riqfin97",#N/A,FALSE,"Tran";"Riqfinpro",#N/A,FALSE,"Tran"}</definedName>
    <definedName name="dsfsdds" localSheetId="19" hidden="1">{"Riqfin97",#N/A,FALSE,"Tran";"Riqfinpro",#N/A,FALSE,"Tran"}</definedName>
    <definedName name="dsfsdds" localSheetId="26" hidden="1">{"Riqfin97",#N/A,FALSE,"Tran";"Riqfinpro",#N/A,FALSE,"Tran"}</definedName>
    <definedName name="dsfsdds" localSheetId="38" hidden="1">{"Riqfin97",#N/A,FALSE,"Tran";"Riqfinpro",#N/A,FALSE,"Tran"}</definedName>
    <definedName name="dsfsdds" localSheetId="45" hidden="1">{"Riqfin97",#N/A,FALSE,"Tran";"Riqfinpro",#N/A,FALSE,"Tran"}</definedName>
    <definedName name="dsfsdds" localSheetId="46" hidden="1">{"Riqfin97",#N/A,FALSE,"Tran";"Riqfinpro",#N/A,FALSE,"Tran"}</definedName>
    <definedName name="dsfsdds" localSheetId="49" hidden="1">{"Riqfin97",#N/A,FALSE,"Tran";"Riqfinpro",#N/A,FALSE,"Tran"}</definedName>
    <definedName name="dsfsdds" localSheetId="54" hidden="1">{"Riqfin97",#N/A,FALSE,"Tran";"Riqfinpro",#N/A,FALSE,"Tran"}</definedName>
    <definedName name="dsfsdds" localSheetId="8" hidden="1">{"Riqfin97",#N/A,FALSE,"Tran";"Riqfinpro",#N/A,FALSE,"Tran"}</definedName>
    <definedName name="dsfsdds" localSheetId="9" hidden="1">{"Riqfin97",#N/A,FALSE,"Tran";"Riqfinpro",#N/A,FALSE,"Tran"}</definedName>
    <definedName name="dsfsdds" localSheetId="48" hidden="1">{"Riqfin97",#N/A,FALSE,"Tran";"Riqfinpro",#N/A,FALSE,"Tran"}</definedName>
    <definedName name="dsfsdds" hidden="1">{"Riqfin97",#N/A,FALSE,"Tran";"Riqfinpro",#N/A,FALSE,"Tran"}</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12db" localSheetId="15">#REF!</definedName>
    <definedName name="e12db" localSheetId="16">#REF!</definedName>
    <definedName name="e12db" localSheetId="22">#REF!</definedName>
    <definedName name="e12db" localSheetId="26">#REF!</definedName>
    <definedName name="e12db" localSheetId="28">#REF!</definedName>
    <definedName name="e12db" localSheetId="29">#REF!</definedName>
    <definedName name="e12db" localSheetId="30">#REF!</definedName>
    <definedName name="e12db" localSheetId="38">#REF!</definedName>
    <definedName name="e12db" localSheetId="41">#REF!</definedName>
    <definedName name="e12db" localSheetId="42">#REF!</definedName>
    <definedName name="e12db" localSheetId="45">#REF!</definedName>
    <definedName name="e12db" localSheetId="49">#REF!</definedName>
    <definedName name="e12db" localSheetId="54">#REF!</definedName>
    <definedName name="e12db" localSheetId="8">#REF!</definedName>
    <definedName name="e12db" localSheetId="9">#REF!</definedName>
    <definedName name="e12db" localSheetId="25">#REF!</definedName>
    <definedName name="e12db" localSheetId="35">#REF!</definedName>
    <definedName name="e12db" localSheetId="51">#REF!</definedName>
    <definedName name="e12db" localSheetId="55">#REF!</definedName>
    <definedName name="e12db" localSheetId="5">#REF!</definedName>
    <definedName name="e12db" localSheetId="60">#REF!</definedName>
    <definedName name="e12db">#REF!</definedName>
    <definedName name="e9db">[46]e9!$A$1:$V$49</definedName>
    <definedName name="EDNA">#N/A</definedName>
    <definedName name="EDSSDESCRIPTOR" localSheetId="15">#REF!</definedName>
    <definedName name="EDSSDESCRIPTOR" localSheetId="16">#REF!</definedName>
    <definedName name="EDSSDESCRIPTOR" localSheetId="22">#REF!</definedName>
    <definedName name="EDSSDESCRIPTOR" localSheetId="26">#REF!</definedName>
    <definedName name="EDSSDESCRIPTOR" localSheetId="28">#REF!</definedName>
    <definedName name="EDSSDESCRIPTOR" localSheetId="29">#REF!</definedName>
    <definedName name="EDSSDESCRIPTOR" localSheetId="30">#REF!</definedName>
    <definedName name="EDSSDESCRIPTOR" localSheetId="38">#REF!</definedName>
    <definedName name="EDSSDESCRIPTOR" localSheetId="41">#REF!</definedName>
    <definedName name="EDSSDESCRIPTOR" localSheetId="42">#REF!</definedName>
    <definedName name="EDSSDESCRIPTOR" localSheetId="45">#REF!</definedName>
    <definedName name="EDSSDESCRIPTOR" localSheetId="49">#REF!</definedName>
    <definedName name="EDSSDESCRIPTOR" localSheetId="54">#REF!</definedName>
    <definedName name="EDSSDESCRIPTOR" localSheetId="8">#REF!</definedName>
    <definedName name="EDSSDESCRIPTOR" localSheetId="9">#REF!</definedName>
    <definedName name="EDSSDESCRIPTOR" localSheetId="25">#REF!</definedName>
    <definedName name="EDSSDESCRIPTOR" localSheetId="35">#REF!</definedName>
    <definedName name="EDSSDESCRIPTOR" localSheetId="51">#REF!</definedName>
    <definedName name="EDSSDESCRIPTOR" localSheetId="55">#REF!</definedName>
    <definedName name="EDSSDESCRIPTOR" localSheetId="5">#REF!</definedName>
    <definedName name="EDSSDESCRIPTOR" localSheetId="60">#REF!</definedName>
    <definedName name="EDSSDESCRIPTOR">#REF!</definedName>
    <definedName name="EDSSFILE" localSheetId="15">#REF!</definedName>
    <definedName name="EDSSFILE" localSheetId="16">#REF!</definedName>
    <definedName name="EDSSFILE" localSheetId="22">#REF!</definedName>
    <definedName name="EDSSFILE" localSheetId="26">#REF!</definedName>
    <definedName name="EDSSFILE" localSheetId="28">#REF!</definedName>
    <definedName name="EDSSFILE" localSheetId="29">#REF!</definedName>
    <definedName name="EDSSFILE" localSheetId="30">#REF!</definedName>
    <definedName name="EDSSFILE" localSheetId="38">#REF!</definedName>
    <definedName name="EDSSFILE" localSheetId="41">#REF!</definedName>
    <definedName name="EDSSFILE" localSheetId="42">#REF!</definedName>
    <definedName name="EDSSFILE" localSheetId="45">#REF!</definedName>
    <definedName name="EDSSFILE" localSheetId="49">#REF!</definedName>
    <definedName name="EDSSFILE" localSheetId="8">#REF!</definedName>
    <definedName name="EDSSFILE" localSheetId="9">#REF!</definedName>
    <definedName name="EDSSFILE" localSheetId="25">#REF!</definedName>
    <definedName name="EDSSFILE" localSheetId="35">#REF!</definedName>
    <definedName name="EDSSFILE" localSheetId="51">#REF!</definedName>
    <definedName name="EDSSFILE" localSheetId="55">#REF!</definedName>
    <definedName name="EDSSFILE" localSheetId="5">#REF!</definedName>
    <definedName name="EDSSFILE" localSheetId="60">#REF!</definedName>
    <definedName name="EDSSFILE">#REF!</definedName>
    <definedName name="EDSSNAME" localSheetId="15">#REF!</definedName>
    <definedName name="EDSSNAME" localSheetId="16">#REF!</definedName>
    <definedName name="EDSSNAME" localSheetId="22">#REF!</definedName>
    <definedName name="EDSSNAME" localSheetId="26">#REF!</definedName>
    <definedName name="EDSSNAME" localSheetId="28">#REF!</definedName>
    <definedName name="EDSSNAME" localSheetId="29">#REF!</definedName>
    <definedName name="EDSSNAME" localSheetId="30">#REF!</definedName>
    <definedName name="EDSSNAME" localSheetId="38">#REF!</definedName>
    <definedName name="EDSSNAME" localSheetId="41">#REF!</definedName>
    <definedName name="EDSSNAME" localSheetId="42">#REF!</definedName>
    <definedName name="EDSSNAME" localSheetId="45">#REF!</definedName>
    <definedName name="EDSSNAME" localSheetId="49">#REF!</definedName>
    <definedName name="EDSSNAME" localSheetId="8">#REF!</definedName>
    <definedName name="EDSSNAME" localSheetId="9">#REF!</definedName>
    <definedName name="EDSSNAME" localSheetId="25">#REF!</definedName>
    <definedName name="EDSSNAME" localSheetId="35">#REF!</definedName>
    <definedName name="EDSSNAME" localSheetId="51">#REF!</definedName>
    <definedName name="EDSSNAME" localSheetId="55">#REF!</definedName>
    <definedName name="EDSSNAME" localSheetId="5">#REF!</definedName>
    <definedName name="EDSSNAME" localSheetId="60">#REF!</definedName>
    <definedName name="EDSSNAME">#REF!</definedName>
    <definedName name="EDSSTIME" localSheetId="15">#REF!</definedName>
    <definedName name="EDSSTIME" localSheetId="16">#REF!</definedName>
    <definedName name="EDSSTIME" localSheetId="22">#REF!</definedName>
    <definedName name="EDSSTIME" localSheetId="26">#REF!</definedName>
    <definedName name="EDSSTIME" localSheetId="28">#REF!</definedName>
    <definedName name="EDSSTIME" localSheetId="29">#REF!</definedName>
    <definedName name="EDSSTIME" localSheetId="30">#REF!</definedName>
    <definedName name="EDSSTIME" localSheetId="38">#REF!</definedName>
    <definedName name="EDSSTIME" localSheetId="41">#REF!</definedName>
    <definedName name="EDSSTIME" localSheetId="42">#REF!</definedName>
    <definedName name="EDSSTIME" localSheetId="45">#REF!</definedName>
    <definedName name="EDSSTIME" localSheetId="8">#REF!</definedName>
    <definedName name="EDSSTIME" localSheetId="9">#REF!</definedName>
    <definedName name="EDSSTIME" localSheetId="25">#REF!</definedName>
    <definedName name="EDSSTIME" localSheetId="35">#REF!</definedName>
    <definedName name="EDSSTIME" localSheetId="51">#REF!</definedName>
    <definedName name="EDSSTIME" localSheetId="55">#REF!</definedName>
    <definedName name="EDSSTIME" localSheetId="5">#REF!</definedName>
    <definedName name="EDSSTIME" localSheetId="60">#REF!</definedName>
    <definedName name="EDSSTIME">#REF!</definedName>
    <definedName name="ee" localSheetId="13" hidden="1">{"Tab1",#N/A,FALSE,"P";"Tab2",#N/A,FALSE,"P"}</definedName>
    <definedName name="ee" localSheetId="15" hidden="1">{"Tab1",#N/A,FALSE,"P";"Tab2",#N/A,FALSE,"P"}</definedName>
    <definedName name="ee" localSheetId="16" hidden="1">{"Tab1",#N/A,FALSE,"P";"Tab2",#N/A,FALSE,"P"}</definedName>
    <definedName name="ee" localSheetId="19" hidden="1">{"Tab1",#N/A,FALSE,"P";"Tab2",#N/A,FALSE,"P"}</definedName>
    <definedName name="ee" localSheetId="26" hidden="1">{"Tab1",#N/A,FALSE,"P";"Tab2",#N/A,FALSE,"P"}</definedName>
    <definedName name="ee" localSheetId="38" hidden="1">{"Tab1",#N/A,FALSE,"P";"Tab2",#N/A,FALSE,"P"}</definedName>
    <definedName name="ee" localSheetId="45" hidden="1">{"Tab1",#N/A,FALSE,"P";"Tab2",#N/A,FALSE,"P"}</definedName>
    <definedName name="ee" localSheetId="46" hidden="1">{"Tab1",#N/A,FALSE,"P";"Tab2",#N/A,FALSE,"P"}</definedName>
    <definedName name="ee" localSheetId="49" hidden="1">{"Tab1",#N/A,FALSE,"P";"Tab2",#N/A,FALSE,"P"}</definedName>
    <definedName name="ee" localSheetId="54" hidden="1">{"Tab1",#N/A,FALSE,"P";"Tab2",#N/A,FALSE,"P"}</definedName>
    <definedName name="ee" localSheetId="8" hidden="1">{"Tab1",#N/A,FALSE,"P";"Tab2",#N/A,FALSE,"P"}</definedName>
    <definedName name="ee" localSheetId="9" hidden="1">{"Tab1",#N/A,FALSE,"P";"Tab2",#N/A,FALSE,"P"}</definedName>
    <definedName name="ee" localSheetId="48" hidden="1">{"Tab1",#N/A,FALSE,"P";"Tab2",#N/A,FALSE,"P"}</definedName>
    <definedName name="ee" localSheetId="60" hidden="1">{"Tab1",#N/A,FALSE,"P";"Tab2",#N/A,FALSE,"P"}</definedName>
    <definedName name="ee" hidden="1">{"Tab1",#N/A,FALSE,"P";"Tab2",#N/A,FALSE,"P"}</definedName>
    <definedName name="EECB" localSheetId="15">#REF!</definedName>
    <definedName name="EECB" localSheetId="16">#REF!</definedName>
    <definedName name="EECB" localSheetId="22">#REF!</definedName>
    <definedName name="EECB" localSheetId="26">#REF!</definedName>
    <definedName name="EECB" localSheetId="28">#REF!</definedName>
    <definedName name="EECB" localSheetId="29">#REF!</definedName>
    <definedName name="EECB" localSheetId="30">#REF!</definedName>
    <definedName name="EECB" localSheetId="38">#REF!</definedName>
    <definedName name="EECB" localSheetId="41">#REF!</definedName>
    <definedName name="EECB" localSheetId="42">#REF!</definedName>
    <definedName name="EECB" localSheetId="45">#REF!</definedName>
    <definedName name="EECB" localSheetId="49">#REF!</definedName>
    <definedName name="EECB" localSheetId="54">#REF!</definedName>
    <definedName name="EECB" localSheetId="8">#REF!</definedName>
    <definedName name="EECB" localSheetId="9">#REF!</definedName>
    <definedName name="EECB" localSheetId="25">#REF!</definedName>
    <definedName name="EECB" localSheetId="35">#REF!</definedName>
    <definedName name="EECB" localSheetId="51">#REF!</definedName>
    <definedName name="EECB" localSheetId="55">#REF!</definedName>
    <definedName name="EECB" localSheetId="5">#REF!</definedName>
    <definedName name="EECB" localSheetId="60">#REF!</definedName>
    <definedName name="EECB">#REF!</definedName>
    <definedName name="eedx" localSheetId="13" hidden="1">{"Tab1",#N/A,FALSE,"P";"Tab2",#N/A,FALSE,"P"}</definedName>
    <definedName name="eedx" localSheetId="15" hidden="1">{"Tab1",#N/A,FALSE,"P";"Tab2",#N/A,FALSE,"P"}</definedName>
    <definedName name="eedx" localSheetId="16" hidden="1">{"Tab1",#N/A,FALSE,"P";"Tab2",#N/A,FALSE,"P"}</definedName>
    <definedName name="eedx" localSheetId="19" hidden="1">{"Tab1",#N/A,FALSE,"P";"Tab2",#N/A,FALSE,"P"}</definedName>
    <definedName name="eedx" localSheetId="26" hidden="1">{"Tab1",#N/A,FALSE,"P";"Tab2",#N/A,FALSE,"P"}</definedName>
    <definedName name="eedx" localSheetId="38" hidden="1">{"Tab1",#N/A,FALSE,"P";"Tab2",#N/A,FALSE,"P"}</definedName>
    <definedName name="eedx" localSheetId="45" hidden="1">{"Tab1",#N/A,FALSE,"P";"Tab2",#N/A,FALSE,"P"}</definedName>
    <definedName name="eedx" localSheetId="46" hidden="1">{"Tab1",#N/A,FALSE,"P";"Tab2",#N/A,FALSE,"P"}</definedName>
    <definedName name="eedx" localSheetId="49" hidden="1">{"Tab1",#N/A,FALSE,"P";"Tab2",#N/A,FALSE,"P"}</definedName>
    <definedName name="eedx" localSheetId="54" hidden="1">{"Tab1",#N/A,FALSE,"P";"Tab2",#N/A,FALSE,"P"}</definedName>
    <definedName name="eedx" localSheetId="8" hidden="1">{"Tab1",#N/A,FALSE,"P";"Tab2",#N/A,FALSE,"P"}</definedName>
    <definedName name="eedx" localSheetId="9" hidden="1">{"Tab1",#N/A,FALSE,"P";"Tab2",#N/A,FALSE,"P"}</definedName>
    <definedName name="eedx" localSheetId="48" hidden="1">{"Tab1",#N/A,FALSE,"P";"Tab2",#N/A,FALSE,"P"}</definedName>
    <definedName name="eedx" hidden="1">{"Tab1",#N/A,FALSE,"P";"Tab2",#N/A,FALSE,"P"}</definedName>
    <definedName name="eee" localSheetId="13" hidden="1">{"Tab1",#N/A,FALSE,"P";"Tab2",#N/A,FALSE,"P"}</definedName>
    <definedName name="eee" localSheetId="15" hidden="1">{"Tab1",#N/A,FALSE,"P";"Tab2",#N/A,FALSE,"P"}</definedName>
    <definedName name="eee" localSheetId="16" hidden="1">{"Tab1",#N/A,FALSE,"P";"Tab2",#N/A,FALSE,"P"}</definedName>
    <definedName name="eee" localSheetId="19" hidden="1">{"Tab1",#N/A,FALSE,"P";"Tab2",#N/A,FALSE,"P"}</definedName>
    <definedName name="eee" localSheetId="26" hidden="1">{"Tab1",#N/A,FALSE,"P";"Tab2",#N/A,FALSE,"P"}</definedName>
    <definedName name="eee" localSheetId="38" hidden="1">{"Tab1",#N/A,FALSE,"P";"Tab2",#N/A,FALSE,"P"}</definedName>
    <definedName name="eee" localSheetId="45" hidden="1">{"Tab1",#N/A,FALSE,"P";"Tab2",#N/A,FALSE,"P"}</definedName>
    <definedName name="eee" localSheetId="46" hidden="1">{"Tab1",#N/A,FALSE,"P";"Tab2",#N/A,FALSE,"P"}</definedName>
    <definedName name="eee" localSheetId="49" hidden="1">{"Tab1",#N/A,FALSE,"P";"Tab2",#N/A,FALSE,"P"}</definedName>
    <definedName name="eee" localSheetId="54" hidden="1">{"Tab1",#N/A,FALSE,"P";"Tab2",#N/A,FALSE,"P"}</definedName>
    <definedName name="eee" localSheetId="8" hidden="1">{"Tab1",#N/A,FALSE,"P";"Tab2",#N/A,FALSE,"P"}</definedName>
    <definedName name="eee" localSheetId="9" hidden="1">{"Tab1",#N/A,FALSE,"P";"Tab2",#N/A,FALSE,"P"}</definedName>
    <definedName name="eee" localSheetId="48" hidden="1">{"Tab1",#N/A,FALSE,"P";"Tab2",#N/A,FALSE,"P"}</definedName>
    <definedName name="eee" localSheetId="60" hidden="1">{"Tab1",#N/A,FALSE,"P";"Tab2",#N/A,FALSE,"P"}</definedName>
    <definedName name="eee" hidden="1">{"Tab1",#N/A,FALSE,"P";"Tab2",#N/A,FALSE,"P"}</definedName>
    <definedName name="EISCODE" localSheetId="15">#REF!</definedName>
    <definedName name="EISCODE" localSheetId="16">#REF!</definedName>
    <definedName name="EISCODE" localSheetId="22">#REF!</definedName>
    <definedName name="EISCODE" localSheetId="26">#REF!</definedName>
    <definedName name="EISCODE" localSheetId="28">#REF!</definedName>
    <definedName name="EISCODE" localSheetId="29">#REF!</definedName>
    <definedName name="EISCODE" localSheetId="30">#REF!</definedName>
    <definedName name="EISCODE" localSheetId="38">#REF!</definedName>
    <definedName name="EISCODE" localSheetId="41">#REF!</definedName>
    <definedName name="EISCODE" localSheetId="42">#REF!</definedName>
    <definedName name="EISCODE" localSheetId="45">#REF!</definedName>
    <definedName name="EISCODE" localSheetId="49">#REF!</definedName>
    <definedName name="EISCODE" localSheetId="54">#REF!</definedName>
    <definedName name="EISCODE" localSheetId="8">#REF!</definedName>
    <definedName name="EISCODE" localSheetId="9">#REF!</definedName>
    <definedName name="EISCODE" localSheetId="25">#REF!</definedName>
    <definedName name="EISCODE" localSheetId="35">#REF!</definedName>
    <definedName name="EISCODE" localSheetId="51">#REF!</definedName>
    <definedName name="EISCODE" localSheetId="55">#REF!</definedName>
    <definedName name="EISCODE" localSheetId="5">#REF!</definedName>
    <definedName name="EISCODE" localSheetId="60">#REF!</definedName>
    <definedName name="EISCODE">#REF!</definedName>
    <definedName name="elect" localSheetId="15">#REF!</definedName>
    <definedName name="elect" localSheetId="16">#REF!</definedName>
    <definedName name="elect" localSheetId="22">#REF!</definedName>
    <definedName name="elect" localSheetId="26">#REF!</definedName>
    <definedName name="elect" localSheetId="28">#REF!</definedName>
    <definedName name="elect" localSheetId="29">#REF!</definedName>
    <definedName name="elect" localSheetId="30">#REF!</definedName>
    <definedName name="elect" localSheetId="38">#REF!</definedName>
    <definedName name="elect" localSheetId="41">#REF!</definedName>
    <definedName name="elect" localSheetId="42">#REF!</definedName>
    <definedName name="elect" localSheetId="45">#REF!</definedName>
    <definedName name="elect" localSheetId="49">#REF!</definedName>
    <definedName name="elect" localSheetId="8">#REF!</definedName>
    <definedName name="elect" localSheetId="9">#REF!</definedName>
    <definedName name="elect" localSheetId="25">#REF!</definedName>
    <definedName name="elect" localSheetId="35">#REF!</definedName>
    <definedName name="elect" localSheetId="51">#REF!</definedName>
    <definedName name="elect" localSheetId="55">#REF!</definedName>
    <definedName name="elect" localSheetId="5">#REF!</definedName>
    <definedName name="elect" localSheetId="60">#REF!</definedName>
    <definedName name="elect">#REF!</definedName>
    <definedName name="Emerging_HTML_AREA" localSheetId="15">#REF!</definedName>
    <definedName name="Emerging_HTML_AREA" localSheetId="16">#REF!</definedName>
    <definedName name="Emerging_HTML_AREA" localSheetId="22">#REF!</definedName>
    <definedName name="Emerging_HTML_AREA" localSheetId="26">#REF!</definedName>
    <definedName name="Emerging_HTML_AREA" localSheetId="28">#REF!</definedName>
    <definedName name="Emerging_HTML_AREA" localSheetId="29">#REF!</definedName>
    <definedName name="Emerging_HTML_AREA" localSheetId="30">#REF!</definedName>
    <definedName name="Emerging_HTML_AREA" localSheetId="38">#REF!</definedName>
    <definedName name="Emerging_HTML_AREA" localSheetId="41">#REF!</definedName>
    <definedName name="Emerging_HTML_AREA" localSheetId="42">#REF!</definedName>
    <definedName name="Emerging_HTML_AREA" localSheetId="45">#REF!</definedName>
    <definedName name="Emerging_HTML_AREA" localSheetId="49">#REF!</definedName>
    <definedName name="Emerging_HTML_AREA" localSheetId="8">#REF!</definedName>
    <definedName name="Emerging_HTML_AREA" localSheetId="9">#REF!</definedName>
    <definedName name="Emerging_HTML_AREA" localSheetId="25">#REF!</definedName>
    <definedName name="Emerging_HTML_AREA" localSheetId="35">#REF!</definedName>
    <definedName name="Emerging_HTML_AREA" localSheetId="51">#REF!</definedName>
    <definedName name="Emerging_HTML_AREA" localSheetId="55">#REF!</definedName>
    <definedName name="Emerging_HTML_AREA" localSheetId="5">#REF!</definedName>
    <definedName name="Emerging_HTML_AREA" localSheetId="60">#REF!</definedName>
    <definedName name="Emerging_HTML_AREA">#REF!</definedName>
    <definedName name="EMETEL" localSheetId="15">#REF!</definedName>
    <definedName name="EMETEL" localSheetId="16">#REF!</definedName>
    <definedName name="EMETEL" localSheetId="22">#REF!</definedName>
    <definedName name="EMETEL" localSheetId="26">#REF!</definedName>
    <definedName name="EMETEL" localSheetId="28">#REF!</definedName>
    <definedName name="EMETEL" localSheetId="29">#REF!</definedName>
    <definedName name="EMETEL" localSheetId="30">#REF!</definedName>
    <definedName name="EMETEL" localSheetId="38">#REF!</definedName>
    <definedName name="EMETEL" localSheetId="41">#REF!</definedName>
    <definedName name="EMETEL" localSheetId="42">#REF!</definedName>
    <definedName name="EMETEL" localSheetId="45">#REF!</definedName>
    <definedName name="EMETEL" localSheetId="8">#REF!</definedName>
    <definedName name="EMETEL" localSheetId="9">#REF!</definedName>
    <definedName name="EMETEL" localSheetId="25">#REF!</definedName>
    <definedName name="EMETEL" localSheetId="35">#REF!</definedName>
    <definedName name="EMETEL" localSheetId="51">#REF!</definedName>
    <definedName name="EMETEL" localSheetId="55">#REF!</definedName>
    <definedName name="EMETEL" localSheetId="5">#REF!</definedName>
    <definedName name="EMETEL" localSheetId="60">#REF!</definedName>
    <definedName name="EMETEL">#REF!</definedName>
    <definedName name="ENDA">#N/A</definedName>
    <definedName name="equal_TLC" localSheetId="15">[28]Graf14_Graf15!#REF!</definedName>
    <definedName name="equal_TLC" localSheetId="16">[28]Graf14_Graf15!#REF!</definedName>
    <definedName name="equal_TLC" localSheetId="22">[28]Graf14_Graf15!#REF!</definedName>
    <definedName name="equal_TLC" localSheetId="26">[28]Graf14_Graf15!#REF!</definedName>
    <definedName name="equal_TLC" localSheetId="28">[28]Graf14_Graf15!#REF!</definedName>
    <definedName name="equal_TLC" localSheetId="29">[28]Graf14_Graf15!#REF!</definedName>
    <definedName name="equal_TLC" localSheetId="30">[28]Graf14_Graf15!#REF!</definedName>
    <definedName name="equal_TLC" localSheetId="38">[28]Graf14_Graf15!#REF!</definedName>
    <definedName name="equal_TLC" localSheetId="41">[28]Graf14_Graf15!#REF!</definedName>
    <definedName name="equal_TLC" localSheetId="42">[28]Graf14_Graf15!#REF!</definedName>
    <definedName name="equal_TLC" localSheetId="45">[28]Graf14_Graf15!#REF!</definedName>
    <definedName name="equal_TLC" localSheetId="25">[28]Graf14_Graf15!#REF!</definedName>
    <definedName name="equal_TLC" localSheetId="35">[28]Graf14_Graf15!#REF!</definedName>
    <definedName name="equal_TLC" localSheetId="51">[28]Graf14_Graf15!#REF!</definedName>
    <definedName name="equal_TLC" localSheetId="55">[28]Graf14_Graf15!#REF!</definedName>
    <definedName name="equal_TLC" localSheetId="5">[28]Graf14_Graf15!#REF!</definedName>
    <definedName name="equal_TLC" localSheetId="60">[28]Graf14_Graf15!#REF!</definedName>
    <definedName name="equal_TLC">[28]Graf14_Graf15!#REF!</definedName>
    <definedName name="ExitWRS">[47]Main!$AB$25</definedName>
    <definedName name="fdfs" localSheetId="13" hidden="1">{"Riqfin97",#N/A,FALSE,"Tran";"Riqfinpro",#N/A,FALSE,"Tran"}</definedName>
    <definedName name="fdfs" localSheetId="15" hidden="1">{"Riqfin97",#N/A,FALSE,"Tran";"Riqfinpro",#N/A,FALSE,"Tran"}</definedName>
    <definedName name="fdfs" localSheetId="16" hidden="1">{"Riqfin97",#N/A,FALSE,"Tran";"Riqfinpro",#N/A,FALSE,"Tran"}</definedName>
    <definedName name="fdfs" localSheetId="19" hidden="1">{"Riqfin97",#N/A,FALSE,"Tran";"Riqfinpro",#N/A,FALSE,"Tran"}</definedName>
    <definedName name="fdfs" localSheetId="26" hidden="1">{"Riqfin97",#N/A,FALSE,"Tran";"Riqfinpro",#N/A,FALSE,"Tran"}</definedName>
    <definedName name="fdfs" localSheetId="38" hidden="1">{"Riqfin97",#N/A,FALSE,"Tran";"Riqfinpro",#N/A,FALSE,"Tran"}</definedName>
    <definedName name="fdfs" localSheetId="45" hidden="1">{"Riqfin97",#N/A,FALSE,"Tran";"Riqfinpro",#N/A,FALSE,"Tran"}</definedName>
    <definedName name="fdfs" localSheetId="46" hidden="1">{"Riqfin97",#N/A,FALSE,"Tran";"Riqfinpro",#N/A,FALSE,"Tran"}</definedName>
    <definedName name="fdfs" localSheetId="49" hidden="1">{"Riqfin97",#N/A,FALSE,"Tran";"Riqfinpro",#N/A,FALSE,"Tran"}</definedName>
    <definedName name="fdfs" localSheetId="54" hidden="1">{"Riqfin97",#N/A,FALSE,"Tran";"Riqfinpro",#N/A,FALSE,"Tran"}</definedName>
    <definedName name="fdfs" localSheetId="8" hidden="1">{"Riqfin97",#N/A,FALSE,"Tran";"Riqfinpro",#N/A,FALSE,"Tran"}</definedName>
    <definedName name="fdfs" localSheetId="9" hidden="1">{"Riqfin97",#N/A,FALSE,"Tran";"Riqfinpro",#N/A,FALSE,"Tran"}</definedName>
    <definedName name="fdfs" localSheetId="48" hidden="1">{"Riqfin97",#N/A,FALSE,"Tran";"Riqfinpro",#N/A,FALSE,"Tran"}</definedName>
    <definedName name="fdfs" hidden="1">{"Riqfin97",#N/A,FALSE,"Tran";"Riqfinpro",#N/A,FALSE,"Tran"}</definedName>
    <definedName name="ff" localSheetId="13" hidden="1">{"Tab1",#N/A,FALSE,"P";"Tab2",#N/A,FALSE,"P"}</definedName>
    <definedName name="ff" localSheetId="15" hidden="1">{"Tab1",#N/A,FALSE,"P";"Tab2",#N/A,FALSE,"P"}</definedName>
    <definedName name="ff" localSheetId="16" hidden="1">{"Tab1",#N/A,FALSE,"P";"Tab2",#N/A,FALSE,"P"}</definedName>
    <definedName name="ff" localSheetId="19" hidden="1">{"Tab1",#N/A,FALSE,"P";"Tab2",#N/A,FALSE,"P"}</definedName>
    <definedName name="ff" localSheetId="26" hidden="1">{"Tab1",#N/A,FALSE,"P";"Tab2",#N/A,FALSE,"P"}</definedName>
    <definedName name="ff" localSheetId="38" hidden="1">{"Tab1",#N/A,FALSE,"P";"Tab2",#N/A,FALSE,"P"}</definedName>
    <definedName name="ff" localSheetId="45" hidden="1">{"Tab1",#N/A,FALSE,"P";"Tab2",#N/A,FALSE,"P"}</definedName>
    <definedName name="ff" localSheetId="46" hidden="1">{"Tab1",#N/A,FALSE,"P";"Tab2",#N/A,FALSE,"P"}</definedName>
    <definedName name="ff" localSheetId="49" hidden="1">{"Tab1",#N/A,FALSE,"P";"Tab2",#N/A,FALSE,"P"}</definedName>
    <definedName name="ff" localSheetId="54" hidden="1">{"Tab1",#N/A,FALSE,"P";"Tab2",#N/A,FALSE,"P"}</definedName>
    <definedName name="ff" localSheetId="8" hidden="1">{"Tab1",#N/A,FALSE,"P";"Tab2",#N/A,FALSE,"P"}</definedName>
    <definedName name="ff" localSheetId="9" hidden="1">{"Tab1",#N/A,FALSE,"P";"Tab2",#N/A,FALSE,"P"}</definedName>
    <definedName name="ff" localSheetId="48" hidden="1">{"Tab1",#N/A,FALSE,"P";"Tab2",#N/A,FALSE,"P"}</definedName>
    <definedName name="ff" localSheetId="60" hidden="1">{"Tab1",#N/A,FALSE,"P";"Tab2",#N/A,FALSE,"P"}</definedName>
    <definedName name="ff" hidden="1">{"Tab1",#N/A,FALSE,"P";"Tab2",#N/A,FALSE,"P"}</definedName>
    <definedName name="fff" localSheetId="13" hidden="1">{"Tab1",#N/A,FALSE,"P";"Tab2",#N/A,FALSE,"P"}</definedName>
    <definedName name="fff" localSheetId="15" hidden="1">{"Tab1",#N/A,FALSE,"P";"Tab2",#N/A,FALSE,"P"}</definedName>
    <definedName name="fff" localSheetId="16" hidden="1">{"Tab1",#N/A,FALSE,"P";"Tab2",#N/A,FALSE,"P"}</definedName>
    <definedName name="fff" localSheetId="19" hidden="1">{"Tab1",#N/A,FALSE,"P";"Tab2",#N/A,FALSE,"P"}</definedName>
    <definedName name="fff" localSheetId="26" hidden="1">{"Tab1",#N/A,FALSE,"P";"Tab2",#N/A,FALSE,"P"}</definedName>
    <definedName name="fff" localSheetId="38" hidden="1">{"Tab1",#N/A,FALSE,"P";"Tab2",#N/A,FALSE,"P"}</definedName>
    <definedName name="fff" localSheetId="45" hidden="1">{"Tab1",#N/A,FALSE,"P";"Tab2",#N/A,FALSE,"P"}</definedName>
    <definedName name="fff" localSheetId="46" hidden="1">{"Tab1",#N/A,FALSE,"P";"Tab2",#N/A,FALSE,"P"}</definedName>
    <definedName name="fff" localSheetId="49" hidden="1">{"Tab1",#N/A,FALSE,"P";"Tab2",#N/A,FALSE,"P"}</definedName>
    <definedName name="fff" localSheetId="54" hidden="1">{"Tab1",#N/A,FALSE,"P";"Tab2",#N/A,FALSE,"P"}</definedName>
    <definedName name="fff" localSheetId="8" hidden="1">{"Tab1",#N/A,FALSE,"P";"Tab2",#N/A,FALSE,"P"}</definedName>
    <definedName name="fff" localSheetId="9" hidden="1">{"Tab1",#N/A,FALSE,"P";"Tab2",#N/A,FALSE,"P"}</definedName>
    <definedName name="fff" localSheetId="48" hidden="1">{"Tab1",#N/A,FALSE,"P";"Tab2",#N/A,FALSE,"P"}</definedName>
    <definedName name="fff" localSheetId="60" hidden="1">{"Tab1",#N/A,FALSE,"P";"Tab2",#N/A,FALSE,"P"}</definedName>
    <definedName name="fff" hidden="1">{"Tab1",#N/A,FALSE,"P";"Tab2",#N/A,FALSE,"P"}</definedName>
    <definedName name="ffff" localSheetId="22" hidden="1">'[48]Time series'!#REF!</definedName>
    <definedName name="ffff" localSheetId="28" hidden="1">'[48]Time series'!#REF!</definedName>
    <definedName name="ffff" localSheetId="29" hidden="1">'[48]Time series'!#REF!</definedName>
    <definedName name="ffff" localSheetId="30" hidden="1">'[48]Time series'!#REF!</definedName>
    <definedName name="ffff" localSheetId="38" hidden="1">'[48]Time series'!#REF!</definedName>
    <definedName name="ffff" localSheetId="41" hidden="1">'[48]Time series'!#REF!</definedName>
    <definedName name="ffff" localSheetId="42" hidden="1">'[48]Time series'!#REF!</definedName>
    <definedName name="ffff" localSheetId="46" hidden="1">'[48]Time series'!#REF!</definedName>
    <definedName name="ffff" localSheetId="48" hidden="1">'[48]Time series'!#REF!</definedName>
    <definedName name="ffff" localSheetId="25" hidden="1">'[48]Time series'!#REF!</definedName>
    <definedName name="ffff" localSheetId="35" hidden="1">'[48]Time series'!#REF!</definedName>
    <definedName name="ffff" localSheetId="51" hidden="1">'[48]Time series'!#REF!</definedName>
    <definedName name="ffff" localSheetId="55" hidden="1">'[48]Time series'!#REF!</definedName>
    <definedName name="ffff" localSheetId="5" hidden="1">'[48]Time series'!#REF!</definedName>
    <definedName name="ffff" hidden="1">'[48]Time series'!#REF!</definedName>
    <definedName name="fgfgfgf" localSheetId="22" hidden="1">'[48]Time series'!#REF!</definedName>
    <definedName name="fgfgfgf" localSheetId="28" hidden="1">'[48]Time series'!#REF!</definedName>
    <definedName name="fgfgfgf" localSheetId="29" hidden="1">'[48]Time series'!#REF!</definedName>
    <definedName name="fgfgfgf" localSheetId="30" hidden="1">'[48]Time series'!#REF!</definedName>
    <definedName name="fgfgfgf" localSheetId="38" hidden="1">'[48]Time series'!#REF!</definedName>
    <definedName name="fgfgfgf" localSheetId="41" hidden="1">'[48]Time series'!#REF!</definedName>
    <definedName name="fgfgfgf" localSheetId="42" hidden="1">'[48]Time series'!#REF!</definedName>
    <definedName name="fgfgfgf" localSheetId="46" hidden="1">'[48]Time series'!#REF!</definedName>
    <definedName name="fgfgfgf" localSheetId="48" hidden="1">'[48]Time series'!#REF!</definedName>
    <definedName name="fgfgfgf" localSheetId="25" hidden="1">'[48]Time series'!#REF!</definedName>
    <definedName name="fgfgfgf" localSheetId="35" hidden="1">'[48]Time series'!#REF!</definedName>
    <definedName name="fgfgfgf" localSheetId="51" hidden="1">'[48]Time series'!#REF!</definedName>
    <definedName name="fgfgfgf" localSheetId="55" hidden="1">'[48]Time series'!#REF!</definedName>
    <definedName name="fgfgfgf" localSheetId="5" hidden="1">'[48]Time series'!#REF!</definedName>
    <definedName name="fgfgfgf" hidden="1">'[48]Time series'!#REF!</definedName>
    <definedName name="Fig8.2a" localSheetId="15">#REF!</definedName>
    <definedName name="Fig8.2a" localSheetId="16">#REF!</definedName>
    <definedName name="Fig8.2a" localSheetId="22">#REF!</definedName>
    <definedName name="Fig8.2a" localSheetId="26">#REF!</definedName>
    <definedName name="Fig8.2a" localSheetId="28">#REF!</definedName>
    <definedName name="Fig8.2a" localSheetId="29">#REF!</definedName>
    <definedName name="Fig8.2a" localSheetId="30">#REF!</definedName>
    <definedName name="Fig8.2a" localSheetId="38">#REF!</definedName>
    <definedName name="Fig8.2a" localSheetId="41">#REF!</definedName>
    <definedName name="Fig8.2a" localSheetId="42">#REF!</definedName>
    <definedName name="Fig8.2a" localSheetId="45">#REF!</definedName>
    <definedName name="Fig8.2a" localSheetId="49">#REF!</definedName>
    <definedName name="Fig8.2a" localSheetId="54">#REF!</definedName>
    <definedName name="Fig8.2a" localSheetId="8">#REF!</definedName>
    <definedName name="Fig8.2a" localSheetId="9">#REF!</definedName>
    <definedName name="Fig8.2a" localSheetId="25">#REF!</definedName>
    <definedName name="Fig8.2a" localSheetId="35">#REF!</definedName>
    <definedName name="Fig8.2a" localSheetId="51">#REF!</definedName>
    <definedName name="Fig8.2a" localSheetId="55">#REF!</definedName>
    <definedName name="Fig8.2a" localSheetId="5">#REF!</definedName>
    <definedName name="Fig8.2a" localSheetId="60">#REF!</definedName>
    <definedName name="Fig8.2a">#REF!</definedName>
    <definedName name="fill" hidden="1">'[49]Macroframework-Ver.1'!$A$1:$A$267</definedName>
    <definedName name="finan" localSheetId="15">#REF!</definedName>
    <definedName name="finan" localSheetId="16">#REF!</definedName>
    <definedName name="finan" localSheetId="22">#REF!</definedName>
    <definedName name="finan" localSheetId="26">#REF!</definedName>
    <definedName name="finan" localSheetId="28">#REF!</definedName>
    <definedName name="finan" localSheetId="29">#REF!</definedName>
    <definedName name="finan" localSheetId="30">#REF!</definedName>
    <definedName name="finan" localSheetId="38">#REF!</definedName>
    <definedName name="finan" localSheetId="41">#REF!</definedName>
    <definedName name="finan" localSheetId="42">#REF!</definedName>
    <definedName name="finan" localSheetId="45">#REF!</definedName>
    <definedName name="finan" localSheetId="49">#REF!</definedName>
    <definedName name="finan" localSheetId="54">#REF!</definedName>
    <definedName name="finan" localSheetId="8">#REF!</definedName>
    <definedName name="finan" localSheetId="9">#REF!</definedName>
    <definedName name="finan" localSheetId="25">#REF!</definedName>
    <definedName name="finan" localSheetId="35">#REF!</definedName>
    <definedName name="finan" localSheetId="51">#REF!</definedName>
    <definedName name="finan" localSheetId="55">#REF!</definedName>
    <definedName name="finan" localSheetId="5">#REF!</definedName>
    <definedName name="finan" localSheetId="60">#REF!</definedName>
    <definedName name="finan">#REF!</definedName>
    <definedName name="finan1" localSheetId="15">#REF!</definedName>
    <definedName name="finan1" localSheetId="16">#REF!</definedName>
    <definedName name="finan1" localSheetId="22">#REF!</definedName>
    <definedName name="finan1" localSheetId="26">#REF!</definedName>
    <definedName name="finan1" localSheetId="28">#REF!</definedName>
    <definedName name="finan1" localSheetId="29">#REF!</definedName>
    <definedName name="finan1" localSheetId="30">#REF!</definedName>
    <definedName name="finan1" localSheetId="38">#REF!</definedName>
    <definedName name="finan1" localSheetId="41">#REF!</definedName>
    <definedName name="finan1" localSheetId="42">#REF!</definedName>
    <definedName name="finan1" localSheetId="45">#REF!</definedName>
    <definedName name="finan1" localSheetId="49">#REF!</definedName>
    <definedName name="finan1" localSheetId="8">#REF!</definedName>
    <definedName name="finan1" localSheetId="9">#REF!</definedName>
    <definedName name="finan1" localSheetId="25">#REF!</definedName>
    <definedName name="finan1" localSheetId="35">#REF!</definedName>
    <definedName name="finan1" localSheetId="51">#REF!</definedName>
    <definedName name="finan1" localSheetId="55">#REF!</definedName>
    <definedName name="finan1" localSheetId="5">#REF!</definedName>
    <definedName name="finan1" localSheetId="60">#REF!</definedName>
    <definedName name="finan1">#REF!</definedName>
    <definedName name="Financing" localSheetId="13" hidden="1">{"Tab1",#N/A,FALSE,"P";"Tab2",#N/A,FALSE,"P"}</definedName>
    <definedName name="Financing" localSheetId="15" hidden="1">{"Tab1",#N/A,FALSE,"P";"Tab2",#N/A,FALSE,"P"}</definedName>
    <definedName name="Financing" localSheetId="16" hidden="1">{"Tab1",#N/A,FALSE,"P";"Tab2",#N/A,FALSE,"P"}</definedName>
    <definedName name="Financing" localSheetId="19" hidden="1">{"Tab1",#N/A,FALSE,"P";"Tab2",#N/A,FALSE,"P"}</definedName>
    <definedName name="Financing" localSheetId="26" hidden="1">{"Tab1",#N/A,FALSE,"P";"Tab2",#N/A,FALSE,"P"}</definedName>
    <definedName name="Financing" localSheetId="38" hidden="1">{"Tab1",#N/A,FALSE,"P";"Tab2",#N/A,FALSE,"P"}</definedName>
    <definedName name="Financing" localSheetId="45" hidden="1">{"Tab1",#N/A,FALSE,"P";"Tab2",#N/A,FALSE,"P"}</definedName>
    <definedName name="Financing" localSheetId="46" hidden="1">{"Tab1",#N/A,FALSE,"P";"Tab2",#N/A,FALSE,"P"}</definedName>
    <definedName name="Financing" localSheetId="49" hidden="1">{"Tab1",#N/A,FALSE,"P";"Tab2",#N/A,FALSE,"P"}</definedName>
    <definedName name="Financing" localSheetId="54" hidden="1">{"Tab1",#N/A,FALSE,"P";"Tab2",#N/A,FALSE,"P"}</definedName>
    <definedName name="Financing" localSheetId="8" hidden="1">{"Tab1",#N/A,FALSE,"P";"Tab2",#N/A,FALSE,"P"}</definedName>
    <definedName name="Financing" localSheetId="9" hidden="1">{"Tab1",#N/A,FALSE,"P";"Tab2",#N/A,FALSE,"P"}</definedName>
    <definedName name="Financing" localSheetId="48" hidden="1">{"Tab1",#N/A,FALSE,"P";"Tab2",#N/A,FALSE,"P"}</definedName>
    <definedName name="Financing" localSheetId="60" hidden="1">{"Tab1",#N/A,FALSE,"P";"Tab2",#N/A,FALSE,"P"}</definedName>
    <definedName name="Financing" hidden="1">{"Tab1",#N/A,FALSE,"P";"Tab2",#N/A,FALSE,"P"}</definedName>
    <definedName name="FISUM" localSheetId="15">#REF!</definedName>
    <definedName name="FISUM" localSheetId="16">#REF!</definedName>
    <definedName name="FISUM" localSheetId="22">#REF!</definedName>
    <definedName name="FISUM" localSheetId="26">#REF!</definedName>
    <definedName name="FISUM" localSheetId="28">#REF!</definedName>
    <definedName name="FISUM" localSheetId="29">#REF!</definedName>
    <definedName name="FISUM" localSheetId="30">#REF!</definedName>
    <definedName name="FISUM" localSheetId="38">#REF!</definedName>
    <definedName name="FISUM" localSheetId="41">#REF!</definedName>
    <definedName name="FISUM" localSheetId="42">#REF!</definedName>
    <definedName name="FISUM" localSheetId="45">#REF!</definedName>
    <definedName name="FISUM" localSheetId="49">#REF!</definedName>
    <definedName name="FISUM" localSheetId="54">#REF!</definedName>
    <definedName name="FISUM" localSheetId="8">#REF!</definedName>
    <definedName name="FISUM" localSheetId="9">#REF!</definedName>
    <definedName name="FISUM" localSheetId="25">#REF!</definedName>
    <definedName name="FISUM" localSheetId="35">#REF!</definedName>
    <definedName name="FISUM" localSheetId="51">#REF!</definedName>
    <definedName name="FISUM" localSheetId="55">#REF!</definedName>
    <definedName name="FISUM" localSheetId="5">#REF!</definedName>
    <definedName name="FISUM" localSheetId="60">#REF!</definedName>
    <definedName name="FISUM">#REF!</definedName>
    <definedName name="FLOPEC" localSheetId="15">#REF!</definedName>
    <definedName name="FLOPEC" localSheetId="16">#REF!</definedName>
    <definedName name="FLOPEC" localSheetId="22">#REF!</definedName>
    <definedName name="FLOPEC" localSheetId="26">#REF!</definedName>
    <definedName name="FLOPEC" localSheetId="28">#REF!</definedName>
    <definedName name="FLOPEC" localSheetId="29">#REF!</definedName>
    <definedName name="FLOPEC" localSheetId="30">#REF!</definedName>
    <definedName name="FLOPEC" localSheetId="38">#REF!</definedName>
    <definedName name="FLOPEC" localSheetId="41">#REF!</definedName>
    <definedName name="FLOPEC" localSheetId="42">#REF!</definedName>
    <definedName name="FLOPEC" localSheetId="45">#REF!</definedName>
    <definedName name="FLOPEC" localSheetId="49">#REF!</definedName>
    <definedName name="FLOPEC" localSheetId="8">#REF!</definedName>
    <definedName name="FLOPEC" localSheetId="9">#REF!</definedName>
    <definedName name="FLOPEC" localSheetId="25">#REF!</definedName>
    <definedName name="FLOPEC" localSheetId="35">#REF!</definedName>
    <definedName name="FLOPEC" localSheetId="51">#REF!</definedName>
    <definedName name="FLOPEC" localSheetId="55">#REF!</definedName>
    <definedName name="FLOPEC" localSheetId="5">#REF!</definedName>
    <definedName name="FLOPEC" localSheetId="60">#REF!</definedName>
    <definedName name="FLOPEC">#REF!</definedName>
    <definedName name="FMB" localSheetId="15">#REF!</definedName>
    <definedName name="FMB" localSheetId="16">#REF!</definedName>
    <definedName name="FMB" localSheetId="22">#REF!</definedName>
    <definedName name="FMB" localSheetId="26">#REF!</definedName>
    <definedName name="FMB" localSheetId="28">#REF!</definedName>
    <definedName name="FMB" localSheetId="29">#REF!</definedName>
    <definedName name="FMB" localSheetId="30">#REF!</definedName>
    <definedName name="FMB" localSheetId="38">#REF!</definedName>
    <definedName name="FMB" localSheetId="41">#REF!</definedName>
    <definedName name="FMB" localSheetId="42">#REF!</definedName>
    <definedName name="FMB" localSheetId="45">#REF!</definedName>
    <definedName name="FMB" localSheetId="49">#REF!</definedName>
    <definedName name="FMB" localSheetId="8">#REF!</definedName>
    <definedName name="FMB" localSheetId="9">#REF!</definedName>
    <definedName name="FMB" localSheetId="25">#REF!</definedName>
    <definedName name="FMB" localSheetId="35">#REF!</definedName>
    <definedName name="FMB" localSheetId="51">#REF!</definedName>
    <definedName name="FMB" localSheetId="55">#REF!</definedName>
    <definedName name="FMB" localSheetId="5">#REF!</definedName>
    <definedName name="FMB" localSheetId="60">#REF!</definedName>
    <definedName name="FMB">#REF!</definedName>
    <definedName name="FODESEC" localSheetId="15">#REF!</definedName>
    <definedName name="FODESEC" localSheetId="16">#REF!</definedName>
    <definedName name="FODESEC" localSheetId="22">#REF!</definedName>
    <definedName name="FODESEC" localSheetId="26">#REF!</definedName>
    <definedName name="FODESEC" localSheetId="28">#REF!</definedName>
    <definedName name="FODESEC" localSheetId="29">#REF!</definedName>
    <definedName name="FODESEC" localSheetId="30">#REF!</definedName>
    <definedName name="FODESEC" localSheetId="38">#REF!</definedName>
    <definedName name="FODESEC" localSheetId="41">#REF!</definedName>
    <definedName name="FODESEC" localSheetId="42">#REF!</definedName>
    <definedName name="FODESEC" localSheetId="45">#REF!</definedName>
    <definedName name="FODESEC" localSheetId="8">#REF!</definedName>
    <definedName name="FODESEC" localSheetId="9">#REF!</definedName>
    <definedName name="FODESEC" localSheetId="25">#REF!</definedName>
    <definedName name="FODESEC" localSheetId="35">#REF!</definedName>
    <definedName name="FODESEC" localSheetId="51">#REF!</definedName>
    <definedName name="FODESEC" localSheetId="55">#REF!</definedName>
    <definedName name="FODESEC" localSheetId="5">#REF!</definedName>
    <definedName name="FODESEC" localSheetId="60">#REF!</definedName>
    <definedName name="FODESEC">#REF!</definedName>
    <definedName name="FOREXPORT" localSheetId="60">[6]H!$A$2:$F$86</definedName>
    <definedName name="FOREXPORT">[21]H!$A$2:$F$86</definedName>
    <definedName name="fsd" localSheetId="15" hidden="1">#REF!</definedName>
    <definedName name="fsd" localSheetId="16" hidden="1">#REF!</definedName>
    <definedName name="fsd" localSheetId="22" hidden="1">#REF!</definedName>
    <definedName name="fsd" localSheetId="26" hidden="1">#REF!</definedName>
    <definedName name="fsd" localSheetId="28" hidden="1">#REF!</definedName>
    <definedName name="fsd" localSheetId="29" hidden="1">#REF!</definedName>
    <definedName name="fsd" localSheetId="30" hidden="1">#REF!</definedName>
    <definedName name="fsd" localSheetId="38" hidden="1">#REF!</definedName>
    <definedName name="fsd" localSheetId="41" hidden="1">#REF!</definedName>
    <definedName name="fsd" localSheetId="42" hidden="1">#REF!</definedName>
    <definedName name="fsd" localSheetId="45" hidden="1">#REF!</definedName>
    <definedName name="fsd" localSheetId="46" hidden="1">#REF!</definedName>
    <definedName name="fsd" localSheetId="49" hidden="1">#REF!</definedName>
    <definedName name="fsd" localSheetId="54" hidden="1">#REF!</definedName>
    <definedName name="fsd" localSheetId="8" hidden="1">#REF!</definedName>
    <definedName name="fsd" localSheetId="9" hidden="1">#REF!</definedName>
    <definedName name="fsd" localSheetId="48" hidden="1">#REF!</definedName>
    <definedName name="fsd" localSheetId="25" hidden="1">#REF!</definedName>
    <definedName name="fsd" localSheetId="35" hidden="1">#REF!</definedName>
    <definedName name="fsd" localSheetId="51" hidden="1">#REF!</definedName>
    <definedName name="fsd" localSheetId="55" hidden="1">#REF!</definedName>
    <definedName name="fsd" localSheetId="5" hidden="1">#REF!</definedName>
    <definedName name="fsd" hidden="1">#REF!</definedName>
    <definedName name="fsdfsdfasdfasdfasd" localSheetId="15" hidden="1">#REF!</definedName>
    <definedName name="fsdfsdfasdfasdfasd" localSheetId="16" hidden="1">#REF!</definedName>
    <definedName name="fsdfsdfasdfasdfasd" localSheetId="22" hidden="1">#REF!</definedName>
    <definedName name="fsdfsdfasdfasdfasd" localSheetId="26" hidden="1">#REF!</definedName>
    <definedName name="fsdfsdfasdfasdfasd" localSheetId="28" hidden="1">#REF!</definedName>
    <definedName name="fsdfsdfasdfasdfasd" localSheetId="29" hidden="1">#REF!</definedName>
    <definedName name="fsdfsdfasdfasdfasd" localSheetId="30" hidden="1">#REF!</definedName>
    <definedName name="fsdfsdfasdfasdfasd" localSheetId="38" hidden="1">#REF!</definedName>
    <definedName name="fsdfsdfasdfasdfasd" localSheetId="41" hidden="1">#REF!</definedName>
    <definedName name="fsdfsdfasdfasdfasd" localSheetId="42" hidden="1">#REF!</definedName>
    <definedName name="fsdfsdfasdfasdfasd" localSheetId="45" hidden="1">#REF!</definedName>
    <definedName name="fsdfsdfasdfasdfasd" localSheetId="46" hidden="1">#REF!</definedName>
    <definedName name="fsdfsdfasdfasdfasd" localSheetId="8" hidden="1">#REF!</definedName>
    <definedName name="fsdfsdfasdfasdfasd" localSheetId="9" hidden="1">#REF!</definedName>
    <definedName name="fsdfsdfasdfasdfasd" localSheetId="48" hidden="1">#REF!</definedName>
    <definedName name="fsdfsdfasdfasdfasd" localSheetId="25" hidden="1">#REF!</definedName>
    <definedName name="fsdfsdfasdfasdfasd" localSheetId="35" hidden="1">#REF!</definedName>
    <definedName name="fsdfsdfasdfasdfasd" localSheetId="51" hidden="1">#REF!</definedName>
    <definedName name="fsdfsdfasdfasdfasd" localSheetId="55" hidden="1">#REF!</definedName>
    <definedName name="fsdfsdfasdfasdfasd" localSheetId="5" hidden="1">#REF!</definedName>
    <definedName name="fsdfsdfasdfasdfasd" hidden="1">#REF!</definedName>
    <definedName name="FUNDOBL" localSheetId="15">#REF!</definedName>
    <definedName name="FUNDOBL" localSheetId="16">#REF!</definedName>
    <definedName name="FUNDOBL" localSheetId="22">#REF!</definedName>
    <definedName name="FUNDOBL" localSheetId="26">#REF!</definedName>
    <definedName name="FUNDOBL" localSheetId="28">#REF!</definedName>
    <definedName name="FUNDOBL" localSheetId="29">#REF!</definedName>
    <definedName name="FUNDOBL" localSheetId="30">#REF!</definedName>
    <definedName name="FUNDOBL" localSheetId="38">#REF!</definedName>
    <definedName name="FUNDOBL" localSheetId="41">#REF!</definedName>
    <definedName name="FUNDOBL" localSheetId="42">#REF!</definedName>
    <definedName name="FUNDOBL" localSheetId="45">#REF!</definedName>
    <definedName name="FUNDOBL" localSheetId="8">#REF!</definedName>
    <definedName name="FUNDOBL" localSheetId="9">#REF!</definedName>
    <definedName name="FUNDOBL" localSheetId="25">#REF!</definedName>
    <definedName name="FUNDOBL" localSheetId="35">#REF!</definedName>
    <definedName name="FUNDOBL" localSheetId="51">#REF!</definedName>
    <definedName name="FUNDOBL" localSheetId="55">#REF!</definedName>
    <definedName name="FUNDOBL" localSheetId="5">#REF!</definedName>
    <definedName name="FUNDOBL" localSheetId="60">#REF!</definedName>
    <definedName name="FUNDOBL">#REF!</definedName>
    <definedName name="FUNDOBLB" localSheetId="15">#REF!</definedName>
    <definedName name="FUNDOBLB" localSheetId="16">#REF!</definedName>
    <definedName name="FUNDOBLB" localSheetId="22">#REF!</definedName>
    <definedName name="FUNDOBLB" localSheetId="26">#REF!</definedName>
    <definedName name="FUNDOBLB" localSheetId="28">#REF!</definedName>
    <definedName name="FUNDOBLB" localSheetId="29">#REF!</definedName>
    <definedName name="FUNDOBLB" localSheetId="30">#REF!</definedName>
    <definedName name="FUNDOBLB" localSheetId="38">#REF!</definedName>
    <definedName name="FUNDOBLB" localSheetId="41">#REF!</definedName>
    <definedName name="FUNDOBLB" localSheetId="42">#REF!</definedName>
    <definedName name="FUNDOBLB" localSheetId="45">#REF!</definedName>
    <definedName name="FUNDOBLB" localSheetId="8">#REF!</definedName>
    <definedName name="FUNDOBLB" localSheetId="9">#REF!</definedName>
    <definedName name="FUNDOBLB" localSheetId="25">#REF!</definedName>
    <definedName name="FUNDOBLB" localSheetId="35">#REF!</definedName>
    <definedName name="FUNDOBLB" localSheetId="51">#REF!</definedName>
    <definedName name="FUNDOBLB" localSheetId="55">#REF!</definedName>
    <definedName name="FUNDOBLB" localSheetId="5">#REF!</definedName>
    <definedName name="FUNDOBLB" localSheetId="60">#REF!</definedName>
    <definedName name="FUNDOBLB">#REF!</definedName>
    <definedName name="g" localSheetId="15">#REF!</definedName>
    <definedName name="g" localSheetId="16">#REF!</definedName>
    <definedName name="g" localSheetId="22">#REF!</definedName>
    <definedName name="g" localSheetId="26">#REF!</definedName>
    <definedName name="g" localSheetId="28">#REF!</definedName>
    <definedName name="g" localSheetId="29">#REF!</definedName>
    <definedName name="g" localSheetId="30">#REF!</definedName>
    <definedName name="g" localSheetId="38">#REF!</definedName>
    <definedName name="g" localSheetId="41">#REF!</definedName>
    <definedName name="g" localSheetId="42">#REF!</definedName>
    <definedName name="g" localSheetId="45">#REF!</definedName>
    <definedName name="g" localSheetId="8">#REF!</definedName>
    <definedName name="g" localSheetId="9">#REF!</definedName>
    <definedName name="g" localSheetId="25">#REF!</definedName>
    <definedName name="g" localSheetId="35">#REF!</definedName>
    <definedName name="g" localSheetId="51">#REF!</definedName>
    <definedName name="g" localSheetId="55">#REF!</definedName>
    <definedName name="g" localSheetId="5">#REF!</definedName>
    <definedName name="g" localSheetId="60">#REF!</definedName>
    <definedName name="g">#REF!</definedName>
    <definedName name="GCB" localSheetId="15">#REF!</definedName>
    <definedName name="GCB" localSheetId="16">#REF!</definedName>
    <definedName name="GCB" localSheetId="22">#REF!</definedName>
    <definedName name="GCB" localSheetId="26">#REF!</definedName>
    <definedName name="GCB" localSheetId="28">#REF!</definedName>
    <definedName name="GCB" localSheetId="29">#REF!</definedName>
    <definedName name="GCB" localSheetId="30">#REF!</definedName>
    <definedName name="GCB" localSheetId="38">#REF!</definedName>
    <definedName name="GCB" localSheetId="41">#REF!</definedName>
    <definedName name="GCB" localSheetId="42">#REF!</definedName>
    <definedName name="GCB" localSheetId="45">#REF!</definedName>
    <definedName name="GCB" localSheetId="8">#REF!</definedName>
    <definedName name="GCB" localSheetId="9">#REF!</definedName>
    <definedName name="GCB" localSheetId="25">#REF!</definedName>
    <definedName name="GCB" localSheetId="35">#REF!</definedName>
    <definedName name="GCB" localSheetId="51">#REF!</definedName>
    <definedName name="GCB" localSheetId="55">#REF!</definedName>
    <definedName name="GCB" localSheetId="5">#REF!</definedName>
    <definedName name="GCB" localSheetId="60">#REF!</definedName>
    <definedName name="GCB">#REF!</definedName>
    <definedName name="GCB_NGDP">#N/A</definedName>
    <definedName name="GCEI" localSheetId="15">#REF!</definedName>
    <definedName name="GCEI" localSheetId="16">#REF!</definedName>
    <definedName name="GCEI" localSheetId="22">#REF!</definedName>
    <definedName name="GCEI" localSheetId="26">#REF!</definedName>
    <definedName name="GCEI" localSheetId="28">#REF!</definedName>
    <definedName name="GCEI" localSheetId="29">#REF!</definedName>
    <definedName name="GCEI" localSheetId="30">#REF!</definedName>
    <definedName name="GCEI" localSheetId="38">#REF!</definedName>
    <definedName name="GCEI" localSheetId="41">#REF!</definedName>
    <definedName name="GCEI" localSheetId="42">#REF!</definedName>
    <definedName name="GCEI" localSheetId="45">#REF!</definedName>
    <definedName name="GCEI" localSheetId="49">#REF!</definedName>
    <definedName name="GCEI" localSheetId="54">#REF!</definedName>
    <definedName name="GCEI" localSheetId="8">#REF!</definedName>
    <definedName name="GCEI" localSheetId="9">#REF!</definedName>
    <definedName name="GCEI" localSheetId="25">#REF!</definedName>
    <definedName name="GCEI" localSheetId="35">#REF!</definedName>
    <definedName name="GCEI" localSheetId="51">#REF!</definedName>
    <definedName name="GCEI" localSheetId="55">#REF!</definedName>
    <definedName name="GCEI" localSheetId="5">#REF!</definedName>
    <definedName name="GCEI" localSheetId="60">#REF!</definedName>
    <definedName name="GCEI">#REF!</definedName>
    <definedName name="GCENL" localSheetId="15">#REF!</definedName>
    <definedName name="GCENL" localSheetId="16">#REF!</definedName>
    <definedName name="GCENL" localSheetId="22">#REF!</definedName>
    <definedName name="GCENL" localSheetId="26">#REF!</definedName>
    <definedName name="GCENL" localSheetId="28">#REF!</definedName>
    <definedName name="GCENL" localSheetId="29">#REF!</definedName>
    <definedName name="GCENL" localSheetId="30">#REF!</definedName>
    <definedName name="GCENL" localSheetId="38">#REF!</definedName>
    <definedName name="GCENL" localSheetId="41">#REF!</definedName>
    <definedName name="GCENL" localSheetId="42">#REF!</definedName>
    <definedName name="GCENL" localSheetId="45">#REF!</definedName>
    <definedName name="GCENL" localSheetId="49">#REF!</definedName>
    <definedName name="GCENL" localSheetId="8">#REF!</definedName>
    <definedName name="GCENL" localSheetId="9">#REF!</definedName>
    <definedName name="GCENL" localSheetId="25">#REF!</definedName>
    <definedName name="GCENL" localSheetId="35">#REF!</definedName>
    <definedName name="GCENL" localSheetId="51">#REF!</definedName>
    <definedName name="GCENL" localSheetId="55">#REF!</definedName>
    <definedName name="GCENL" localSheetId="5">#REF!</definedName>
    <definedName name="GCENL" localSheetId="60">#REF!</definedName>
    <definedName name="GCENL">#REF!</definedName>
    <definedName name="GCND" localSheetId="15">#REF!</definedName>
    <definedName name="GCND" localSheetId="16">#REF!</definedName>
    <definedName name="GCND" localSheetId="22">#REF!</definedName>
    <definedName name="GCND" localSheetId="26">#REF!</definedName>
    <definedName name="GCND" localSheetId="28">#REF!</definedName>
    <definedName name="GCND" localSheetId="29">#REF!</definedName>
    <definedName name="GCND" localSheetId="30">#REF!</definedName>
    <definedName name="GCND" localSheetId="38">#REF!</definedName>
    <definedName name="GCND" localSheetId="41">#REF!</definedName>
    <definedName name="GCND" localSheetId="42">#REF!</definedName>
    <definedName name="GCND" localSheetId="45">#REF!</definedName>
    <definedName name="GCND" localSheetId="49">#REF!</definedName>
    <definedName name="GCND" localSheetId="8">#REF!</definedName>
    <definedName name="GCND" localSheetId="9">#REF!</definedName>
    <definedName name="GCND" localSheetId="25">#REF!</definedName>
    <definedName name="GCND" localSheetId="35">#REF!</definedName>
    <definedName name="GCND" localSheetId="51">#REF!</definedName>
    <definedName name="GCND" localSheetId="55">#REF!</definedName>
    <definedName name="GCND" localSheetId="5">#REF!</definedName>
    <definedName name="GCND" localSheetId="60">#REF!</definedName>
    <definedName name="GCND">#REF!</definedName>
    <definedName name="GCND_NGDP" localSheetId="15">#REF!</definedName>
    <definedName name="GCND_NGDP" localSheetId="16">#REF!</definedName>
    <definedName name="GCND_NGDP" localSheetId="22">#REF!</definedName>
    <definedName name="GCND_NGDP" localSheetId="26">#REF!</definedName>
    <definedName name="GCND_NGDP" localSheetId="28">#REF!</definedName>
    <definedName name="GCND_NGDP" localSheetId="29">#REF!</definedName>
    <definedName name="GCND_NGDP" localSheetId="30">#REF!</definedName>
    <definedName name="GCND_NGDP" localSheetId="38">#REF!</definedName>
    <definedName name="GCND_NGDP" localSheetId="41">#REF!</definedName>
    <definedName name="GCND_NGDP" localSheetId="42">#REF!</definedName>
    <definedName name="GCND_NGDP" localSheetId="45">#REF!</definedName>
    <definedName name="GCND_NGDP" localSheetId="8">#REF!</definedName>
    <definedName name="GCND_NGDP" localSheetId="9">#REF!</definedName>
    <definedName name="GCND_NGDP" localSheetId="25">#REF!</definedName>
    <definedName name="GCND_NGDP" localSheetId="35">#REF!</definedName>
    <definedName name="GCND_NGDP" localSheetId="51">#REF!</definedName>
    <definedName name="GCND_NGDP" localSheetId="55">#REF!</definedName>
    <definedName name="GCND_NGDP" localSheetId="5">#REF!</definedName>
    <definedName name="GCND_NGDP" localSheetId="60">#REF!</definedName>
    <definedName name="GCND_NGDP">#REF!</definedName>
    <definedName name="GCRG" localSheetId="15">#REF!</definedName>
    <definedName name="GCRG" localSheetId="16">#REF!</definedName>
    <definedName name="GCRG" localSheetId="22">#REF!</definedName>
    <definedName name="GCRG" localSheetId="26">#REF!</definedName>
    <definedName name="GCRG" localSheetId="28">#REF!</definedName>
    <definedName name="GCRG" localSheetId="29">#REF!</definedName>
    <definedName name="GCRG" localSheetId="30">#REF!</definedName>
    <definedName name="GCRG" localSheetId="38">#REF!</definedName>
    <definedName name="GCRG" localSheetId="41">#REF!</definedName>
    <definedName name="GCRG" localSheetId="42">#REF!</definedName>
    <definedName name="GCRG" localSheetId="45">#REF!</definedName>
    <definedName name="GCRG" localSheetId="8">#REF!</definedName>
    <definedName name="GCRG" localSheetId="9">#REF!</definedName>
    <definedName name="GCRG" localSheetId="25">#REF!</definedName>
    <definedName name="GCRG" localSheetId="35">#REF!</definedName>
    <definedName name="GCRG" localSheetId="51">#REF!</definedName>
    <definedName name="GCRG" localSheetId="55">#REF!</definedName>
    <definedName name="GCRG" localSheetId="5">#REF!</definedName>
    <definedName name="GCRG" localSheetId="60">#REF!</definedName>
    <definedName name="GCRG">#REF!</definedName>
    <definedName name="gg" localSheetId="52">'Graf 47'!$G$5</definedName>
    <definedName name="ggb" localSheetId="60">'[50]budget-G'!$A$1:$W$109</definedName>
    <definedName name="ggb">'[51]budget-G'!$A$1:$W$109</definedName>
    <definedName name="GGB_NGDP">#N/A</definedName>
    <definedName name="ggbeu" localSheetId="15">#REF!</definedName>
    <definedName name="ggbeu" localSheetId="16">#REF!</definedName>
    <definedName name="ggbeu" localSheetId="22">#REF!</definedName>
    <definedName name="ggbeu" localSheetId="26">#REF!</definedName>
    <definedName name="ggbeu" localSheetId="28">#REF!</definedName>
    <definedName name="ggbeu" localSheetId="29">#REF!</definedName>
    <definedName name="ggbeu" localSheetId="30">#REF!</definedName>
    <definedName name="ggbeu" localSheetId="38">#REF!</definedName>
    <definedName name="ggbeu" localSheetId="41">#REF!</definedName>
    <definedName name="ggbeu" localSheetId="42">#REF!</definedName>
    <definedName name="ggbeu" localSheetId="45">#REF!</definedName>
    <definedName name="ggbeu" localSheetId="49">#REF!</definedName>
    <definedName name="ggbeu" localSheetId="54">#REF!</definedName>
    <definedName name="ggbeu" localSheetId="8">#REF!</definedName>
    <definedName name="ggbeu" localSheetId="9">#REF!</definedName>
    <definedName name="ggbeu" localSheetId="25">#REF!</definedName>
    <definedName name="ggbeu" localSheetId="35">#REF!</definedName>
    <definedName name="ggbeu" localSheetId="51">#REF!</definedName>
    <definedName name="ggbeu" localSheetId="55">#REF!</definedName>
    <definedName name="ggbeu" localSheetId="5">#REF!</definedName>
    <definedName name="ggbeu" localSheetId="60">#REF!</definedName>
    <definedName name="ggbeu">#REF!</definedName>
    <definedName name="ggblg" localSheetId="15">#REF!</definedName>
    <definedName name="ggblg" localSheetId="16">#REF!</definedName>
    <definedName name="ggblg" localSheetId="22">#REF!</definedName>
    <definedName name="ggblg" localSheetId="26">#REF!</definedName>
    <definedName name="ggblg" localSheetId="28">#REF!</definedName>
    <definedName name="ggblg" localSheetId="29">#REF!</definedName>
    <definedName name="ggblg" localSheetId="30">#REF!</definedName>
    <definedName name="ggblg" localSheetId="38">#REF!</definedName>
    <definedName name="ggblg" localSheetId="41">#REF!</definedName>
    <definedName name="ggblg" localSheetId="42">#REF!</definedName>
    <definedName name="ggblg" localSheetId="45">#REF!</definedName>
    <definedName name="ggblg" localSheetId="49">#REF!</definedName>
    <definedName name="ggblg" localSheetId="8">#REF!</definedName>
    <definedName name="ggblg" localSheetId="9">#REF!</definedName>
    <definedName name="ggblg" localSheetId="25">#REF!</definedName>
    <definedName name="ggblg" localSheetId="35">#REF!</definedName>
    <definedName name="ggblg" localSheetId="51">#REF!</definedName>
    <definedName name="ggblg" localSheetId="55">#REF!</definedName>
    <definedName name="ggblg" localSheetId="5">#REF!</definedName>
    <definedName name="ggblg" localSheetId="60">#REF!</definedName>
    <definedName name="ggblg">#REF!</definedName>
    <definedName name="ggbls" localSheetId="15">#REF!</definedName>
    <definedName name="ggbls" localSheetId="16">#REF!</definedName>
    <definedName name="ggbls" localSheetId="22">#REF!</definedName>
    <definedName name="ggbls" localSheetId="26">#REF!</definedName>
    <definedName name="ggbls" localSheetId="28">#REF!</definedName>
    <definedName name="ggbls" localSheetId="29">#REF!</definedName>
    <definedName name="ggbls" localSheetId="30">#REF!</definedName>
    <definedName name="ggbls" localSheetId="38">#REF!</definedName>
    <definedName name="ggbls" localSheetId="41">#REF!</definedName>
    <definedName name="ggbls" localSheetId="42">#REF!</definedName>
    <definedName name="ggbls" localSheetId="45">#REF!</definedName>
    <definedName name="ggbls" localSheetId="49">#REF!</definedName>
    <definedName name="ggbls" localSheetId="8">#REF!</definedName>
    <definedName name="ggbls" localSheetId="9">#REF!</definedName>
    <definedName name="ggbls" localSheetId="25">#REF!</definedName>
    <definedName name="ggbls" localSheetId="35">#REF!</definedName>
    <definedName name="ggbls" localSheetId="51">#REF!</definedName>
    <definedName name="ggbls" localSheetId="55">#REF!</definedName>
    <definedName name="ggbls" localSheetId="5">#REF!</definedName>
    <definedName name="ggbls" localSheetId="60">#REF!</definedName>
    <definedName name="ggbls">#REF!</definedName>
    <definedName name="ggbss" localSheetId="15">#REF!</definedName>
    <definedName name="ggbss" localSheetId="16">#REF!</definedName>
    <definedName name="ggbss" localSheetId="22">#REF!</definedName>
    <definedName name="ggbss" localSheetId="26">#REF!</definedName>
    <definedName name="ggbss" localSheetId="28">#REF!</definedName>
    <definedName name="ggbss" localSheetId="29">#REF!</definedName>
    <definedName name="ggbss" localSheetId="30">#REF!</definedName>
    <definedName name="ggbss" localSheetId="38">#REF!</definedName>
    <definedName name="ggbss" localSheetId="41">#REF!</definedName>
    <definedName name="ggbss" localSheetId="42">#REF!</definedName>
    <definedName name="ggbss" localSheetId="45">#REF!</definedName>
    <definedName name="ggbss" localSheetId="8">#REF!</definedName>
    <definedName name="ggbss" localSheetId="9">#REF!</definedName>
    <definedName name="ggbss" localSheetId="25">#REF!</definedName>
    <definedName name="ggbss" localSheetId="35">#REF!</definedName>
    <definedName name="ggbss" localSheetId="51">#REF!</definedName>
    <definedName name="ggbss" localSheetId="55">#REF!</definedName>
    <definedName name="ggbss" localSheetId="5">#REF!</definedName>
    <definedName name="ggbss" localSheetId="60">#REF!</definedName>
    <definedName name="ggbss">#REF!</definedName>
    <definedName name="gge" localSheetId="60">[50]Expenditures!$A$1:$AC$62</definedName>
    <definedName name="gge">[51]Expenditures!$A$1:$AC$62</definedName>
    <definedName name="GGED" localSheetId="15">#REF!</definedName>
    <definedName name="GGED" localSheetId="16">#REF!</definedName>
    <definedName name="GGED" localSheetId="22">#REF!</definedName>
    <definedName name="GGED" localSheetId="26">#REF!</definedName>
    <definedName name="GGED" localSheetId="28">#REF!</definedName>
    <definedName name="GGED" localSheetId="29">#REF!</definedName>
    <definedName name="GGED" localSheetId="30">#REF!</definedName>
    <definedName name="GGED" localSheetId="38">#REF!</definedName>
    <definedName name="GGED" localSheetId="41">#REF!</definedName>
    <definedName name="GGED" localSheetId="42">#REF!</definedName>
    <definedName name="GGED" localSheetId="45">#REF!</definedName>
    <definedName name="GGED" localSheetId="49">#REF!</definedName>
    <definedName name="GGED" localSheetId="54">#REF!</definedName>
    <definedName name="GGED" localSheetId="8">#REF!</definedName>
    <definedName name="GGED" localSheetId="9">#REF!</definedName>
    <definedName name="GGED" localSheetId="25">#REF!</definedName>
    <definedName name="GGED" localSheetId="35">#REF!</definedName>
    <definedName name="GGED" localSheetId="51">#REF!</definedName>
    <definedName name="GGED" localSheetId="55">#REF!</definedName>
    <definedName name="GGED" localSheetId="5">#REF!</definedName>
    <definedName name="GGED" localSheetId="60">#REF!</definedName>
    <definedName name="GGED">#REF!</definedName>
    <definedName name="GGEI" localSheetId="15">#REF!</definedName>
    <definedName name="GGEI" localSheetId="16">#REF!</definedName>
    <definedName name="GGEI" localSheetId="22">#REF!</definedName>
    <definedName name="GGEI" localSheetId="26">#REF!</definedName>
    <definedName name="GGEI" localSheetId="28">#REF!</definedName>
    <definedName name="GGEI" localSheetId="29">#REF!</definedName>
    <definedName name="GGEI" localSheetId="30">#REF!</definedName>
    <definedName name="GGEI" localSheetId="38">#REF!</definedName>
    <definedName name="GGEI" localSheetId="41">#REF!</definedName>
    <definedName name="GGEI" localSheetId="42">#REF!</definedName>
    <definedName name="GGEI" localSheetId="45">#REF!</definedName>
    <definedName name="GGEI" localSheetId="49">#REF!</definedName>
    <definedName name="GGEI" localSheetId="8">#REF!</definedName>
    <definedName name="GGEI" localSheetId="9">#REF!</definedName>
    <definedName name="GGEI" localSheetId="25">#REF!</definedName>
    <definedName name="GGEI" localSheetId="35">#REF!</definedName>
    <definedName name="GGEI" localSheetId="51">#REF!</definedName>
    <definedName name="GGEI" localSheetId="55">#REF!</definedName>
    <definedName name="GGEI" localSheetId="5">#REF!</definedName>
    <definedName name="GGEI" localSheetId="60">#REF!</definedName>
    <definedName name="GGEI">#REF!</definedName>
    <definedName name="GGENL" localSheetId="15">#REF!</definedName>
    <definedName name="GGENL" localSheetId="16">#REF!</definedName>
    <definedName name="GGENL" localSheetId="22">#REF!</definedName>
    <definedName name="GGENL" localSheetId="26">#REF!</definedName>
    <definedName name="GGENL" localSheetId="28">#REF!</definedName>
    <definedName name="GGENL" localSheetId="29">#REF!</definedName>
    <definedName name="GGENL" localSheetId="30">#REF!</definedName>
    <definedName name="GGENL" localSheetId="38">#REF!</definedName>
    <definedName name="GGENL" localSheetId="41">#REF!</definedName>
    <definedName name="GGENL" localSheetId="42">#REF!</definedName>
    <definedName name="GGENL" localSheetId="45">#REF!</definedName>
    <definedName name="GGENL" localSheetId="49">#REF!</definedName>
    <definedName name="GGENL" localSheetId="8">#REF!</definedName>
    <definedName name="GGENL" localSheetId="9">#REF!</definedName>
    <definedName name="GGENL" localSheetId="25">#REF!</definedName>
    <definedName name="GGENL" localSheetId="35">#REF!</definedName>
    <definedName name="GGENL" localSheetId="51">#REF!</definedName>
    <definedName name="GGENL" localSheetId="55">#REF!</definedName>
    <definedName name="GGENL" localSheetId="5">#REF!</definedName>
    <definedName name="GGENL" localSheetId="60">#REF!</definedName>
    <definedName name="GGENL">#REF!</definedName>
    <definedName name="ggg" localSheetId="13" hidden="1">{"Riqfin97",#N/A,FALSE,"Tran";"Riqfinpro",#N/A,FALSE,"Tran"}</definedName>
    <definedName name="ggg" localSheetId="15" hidden="1">{"Riqfin97",#N/A,FALSE,"Tran";"Riqfinpro",#N/A,FALSE,"Tran"}</definedName>
    <definedName name="ggg" localSheetId="16" hidden="1">{"Riqfin97",#N/A,FALSE,"Tran";"Riqfinpro",#N/A,FALSE,"Tran"}</definedName>
    <definedName name="ggg" localSheetId="19" hidden="1">{"Riqfin97",#N/A,FALSE,"Tran";"Riqfinpro",#N/A,FALSE,"Tran"}</definedName>
    <definedName name="ggg" localSheetId="26" hidden="1">{"Riqfin97",#N/A,FALSE,"Tran";"Riqfinpro",#N/A,FALSE,"Tran"}</definedName>
    <definedName name="ggg" localSheetId="38" hidden="1">{"Riqfin97",#N/A,FALSE,"Tran";"Riqfinpro",#N/A,FALSE,"Tran"}</definedName>
    <definedName name="ggg" localSheetId="45" hidden="1">{"Riqfin97",#N/A,FALSE,"Tran";"Riqfinpro",#N/A,FALSE,"Tran"}</definedName>
    <definedName name="ggg" localSheetId="46" hidden="1">{"Riqfin97",#N/A,FALSE,"Tran";"Riqfinpro",#N/A,FALSE,"Tran"}</definedName>
    <definedName name="ggg" localSheetId="49" hidden="1">{"Riqfin97",#N/A,FALSE,"Tran";"Riqfinpro",#N/A,FALSE,"Tran"}</definedName>
    <definedName name="ggg" localSheetId="54" hidden="1">{"Riqfin97",#N/A,FALSE,"Tran";"Riqfinpro",#N/A,FALSE,"Tran"}</definedName>
    <definedName name="ggg" localSheetId="8" hidden="1">{"Riqfin97",#N/A,FALSE,"Tran";"Riqfinpro",#N/A,FALSE,"Tran"}</definedName>
    <definedName name="ggg" localSheetId="9" hidden="1">{"Riqfin97",#N/A,FALSE,"Tran";"Riqfinpro",#N/A,FALSE,"Tran"}</definedName>
    <definedName name="ggg" localSheetId="48" hidden="1">{"Riqfin97",#N/A,FALSE,"Tran";"Riqfinpro",#N/A,FALSE,"Tran"}</definedName>
    <definedName name="ggg" localSheetId="60" hidden="1">{"Riqfin97",#N/A,FALSE,"Tran";"Riqfinpro",#N/A,FALSE,"Tran"}</definedName>
    <definedName name="ggg" hidden="1">{"Riqfin97",#N/A,FALSE,"Tran";"Riqfinpro",#N/A,FALSE,"Tran"}</definedName>
    <definedName name="ggggg" localSheetId="15" hidden="1">'[52]J(Priv.Cap)'!#REF!</definedName>
    <definedName name="ggggg" localSheetId="16" hidden="1">'[52]J(Priv.Cap)'!#REF!</definedName>
    <definedName name="ggggg" localSheetId="22" hidden="1">'[52]J(Priv.Cap)'!#REF!</definedName>
    <definedName name="ggggg" localSheetId="28" hidden="1">'[52]J(Priv.Cap)'!#REF!</definedName>
    <definedName name="ggggg" localSheetId="29" hidden="1">'[52]J(Priv.Cap)'!#REF!</definedName>
    <definedName name="ggggg" localSheetId="30" hidden="1">'[52]J(Priv.Cap)'!#REF!</definedName>
    <definedName name="ggggg" localSheetId="38" hidden="1">'[52]J(Priv.Cap)'!#REF!</definedName>
    <definedName name="ggggg" localSheetId="41" hidden="1">'[52]J(Priv.Cap)'!#REF!</definedName>
    <definedName name="ggggg" localSheetId="42" hidden="1">'[52]J(Priv.Cap)'!#REF!</definedName>
    <definedName name="ggggg" localSheetId="45" hidden="1">'[52]J(Priv.Cap)'!#REF!</definedName>
    <definedName name="ggggg" localSheetId="46" hidden="1">'[52]J(Priv.Cap)'!#REF!</definedName>
    <definedName name="ggggg" localSheetId="48" hidden="1">'[52]J(Priv.Cap)'!#REF!</definedName>
    <definedName name="ggggg" localSheetId="25" hidden="1">'[52]J(Priv.Cap)'!#REF!</definedName>
    <definedName name="ggggg" localSheetId="35" hidden="1">'[52]J(Priv.Cap)'!#REF!</definedName>
    <definedName name="ggggg" localSheetId="51" hidden="1">'[52]J(Priv.Cap)'!#REF!</definedName>
    <definedName name="ggggg" localSheetId="55" hidden="1">'[52]J(Priv.Cap)'!#REF!</definedName>
    <definedName name="ggggg" localSheetId="5" hidden="1">'[52]J(Priv.Cap)'!#REF!</definedName>
    <definedName name="ggggg" localSheetId="60" hidden="1">'[52]J(Priv.Cap)'!#REF!</definedName>
    <definedName name="ggggg" hidden="1">'[52]J(Priv.Cap)'!#REF!</definedName>
    <definedName name="ggggggg" localSheetId="60">#N/A</definedName>
    <definedName name="ggggggg">[22]!ggggggg</definedName>
    <definedName name="GGND" localSheetId="15">#REF!</definedName>
    <definedName name="GGND" localSheetId="16">#REF!</definedName>
    <definedName name="GGND" localSheetId="22">#REF!</definedName>
    <definedName name="GGND" localSheetId="26">#REF!</definedName>
    <definedName name="GGND" localSheetId="28">#REF!</definedName>
    <definedName name="GGND" localSheetId="29">#REF!</definedName>
    <definedName name="GGND" localSheetId="30">#REF!</definedName>
    <definedName name="GGND" localSheetId="38">#REF!</definedName>
    <definedName name="GGND" localSheetId="41">#REF!</definedName>
    <definedName name="GGND" localSheetId="42">#REF!</definedName>
    <definedName name="GGND" localSheetId="45">#REF!</definedName>
    <definedName name="GGND" localSheetId="49">#REF!</definedName>
    <definedName name="GGND" localSheetId="54">#REF!</definedName>
    <definedName name="GGND" localSheetId="8">#REF!</definedName>
    <definedName name="GGND" localSheetId="9">#REF!</definedName>
    <definedName name="GGND" localSheetId="25">#REF!</definedName>
    <definedName name="GGND" localSheetId="35">#REF!</definedName>
    <definedName name="GGND" localSheetId="51">#REF!</definedName>
    <definedName name="GGND" localSheetId="55">#REF!</definedName>
    <definedName name="GGND" localSheetId="5">#REF!</definedName>
    <definedName name="GGND" localSheetId="60">#REF!</definedName>
    <definedName name="GGND">#REF!</definedName>
    <definedName name="ggr" localSheetId="60">[50]Revenues!$A$1:$AD$58</definedName>
    <definedName name="ggr">[51]Revenues!$A$1:$AD$58</definedName>
    <definedName name="GGRG" localSheetId="15">#REF!</definedName>
    <definedName name="GGRG" localSheetId="16">#REF!</definedName>
    <definedName name="GGRG" localSheetId="22">#REF!</definedName>
    <definedName name="GGRG" localSheetId="26">#REF!</definedName>
    <definedName name="GGRG" localSheetId="28">#REF!</definedName>
    <definedName name="GGRG" localSheetId="29">#REF!</definedName>
    <definedName name="GGRG" localSheetId="30">#REF!</definedName>
    <definedName name="GGRG" localSheetId="38">#REF!</definedName>
    <definedName name="GGRG" localSheetId="41">#REF!</definedName>
    <definedName name="GGRG" localSheetId="42">#REF!</definedName>
    <definedName name="GGRG" localSheetId="45">#REF!</definedName>
    <definedName name="GGRG" localSheetId="49">#REF!</definedName>
    <definedName name="GGRG" localSheetId="54">#REF!</definedName>
    <definedName name="GGRG" localSheetId="8">#REF!</definedName>
    <definedName name="GGRG" localSheetId="9">#REF!</definedName>
    <definedName name="GGRG" localSheetId="25">#REF!</definedName>
    <definedName name="GGRG" localSheetId="35">#REF!</definedName>
    <definedName name="GGRG" localSheetId="51">#REF!</definedName>
    <definedName name="GGRG" localSheetId="55">#REF!</definedName>
    <definedName name="GGRG" localSheetId="5">#REF!</definedName>
    <definedName name="GGRG" localSheetId="60">#REF!</definedName>
    <definedName name="GGRG">#REF!</definedName>
    <definedName name="ghfgf" localSheetId="22" hidden="1">'[5]Time series'!#REF!</definedName>
    <definedName name="ghfgf" localSheetId="28" hidden="1">'[5]Time series'!#REF!</definedName>
    <definedName name="ghfgf" localSheetId="29" hidden="1">'[5]Time series'!#REF!</definedName>
    <definedName name="ghfgf" localSheetId="30" hidden="1">'[5]Time series'!#REF!</definedName>
    <definedName name="ghfgf" localSheetId="38" hidden="1">'[5]Time series'!#REF!</definedName>
    <definedName name="ghfgf" localSheetId="41" hidden="1">'[5]Time series'!#REF!</definedName>
    <definedName name="ghfgf" localSheetId="42" hidden="1">'[5]Time series'!#REF!</definedName>
    <definedName name="ghfgf" localSheetId="46" hidden="1">'[5]Time series'!#REF!</definedName>
    <definedName name="ghfgf" localSheetId="48" hidden="1">'[5]Time series'!#REF!</definedName>
    <definedName name="ghfgf" localSheetId="25" hidden="1">'[5]Time series'!#REF!</definedName>
    <definedName name="ghfgf" localSheetId="35" hidden="1">'[5]Time series'!#REF!</definedName>
    <definedName name="ghfgf" localSheetId="51" hidden="1">'[5]Time series'!#REF!</definedName>
    <definedName name="ghfgf" localSheetId="55" hidden="1">'[5]Time series'!#REF!</definedName>
    <definedName name="ghfgf" localSheetId="5" hidden="1">'[5]Time series'!#REF!</definedName>
    <definedName name="ghfgf" hidden="1">'[5]Time series'!#REF!</definedName>
    <definedName name="gjgfgk" localSheetId="22" hidden="1">'[5]Time series'!#REF!</definedName>
    <definedName name="gjgfgk" localSheetId="28" hidden="1">'[5]Time series'!#REF!</definedName>
    <definedName name="gjgfgk" localSheetId="29" hidden="1">'[5]Time series'!#REF!</definedName>
    <definedName name="gjgfgk" localSheetId="30" hidden="1">'[5]Time series'!#REF!</definedName>
    <definedName name="gjgfgk" localSheetId="38" hidden="1">'[5]Time series'!#REF!</definedName>
    <definedName name="gjgfgk" localSheetId="41" hidden="1">'[5]Time series'!#REF!</definedName>
    <definedName name="gjgfgk" localSheetId="42" hidden="1">'[5]Time series'!#REF!</definedName>
    <definedName name="gjgfgk" localSheetId="46" hidden="1">'[5]Time series'!#REF!</definedName>
    <definedName name="gjgfgk" localSheetId="48" hidden="1">'[5]Time series'!#REF!</definedName>
    <definedName name="gjgfgk" localSheetId="25" hidden="1">'[5]Time series'!#REF!</definedName>
    <definedName name="gjgfgk" localSheetId="35" hidden="1">'[5]Time series'!#REF!</definedName>
    <definedName name="gjgfgk" localSheetId="51" hidden="1">'[5]Time series'!#REF!</definedName>
    <definedName name="gjgfgk" localSheetId="55" hidden="1">'[5]Time series'!#REF!</definedName>
    <definedName name="gjgfgk" localSheetId="5" hidden="1">'[5]Time series'!#REF!</definedName>
    <definedName name="gjgfgk" hidden="1">'[5]Time series'!#REF!</definedName>
    <definedName name="GPee_2" localSheetId="15">[28]Graf14_Graf15!#REF!</definedName>
    <definedName name="GPee_2" localSheetId="16">[28]Graf14_Graf15!#REF!</definedName>
    <definedName name="GPee_2" localSheetId="22">[28]Graf14_Graf15!#REF!</definedName>
    <definedName name="GPee_2" localSheetId="26">[28]Graf14_Graf15!#REF!</definedName>
    <definedName name="GPee_2" localSheetId="28">[28]Graf14_Graf15!#REF!</definedName>
    <definedName name="GPee_2" localSheetId="29">[28]Graf14_Graf15!#REF!</definedName>
    <definedName name="GPee_2" localSheetId="30">[28]Graf14_Graf15!#REF!</definedName>
    <definedName name="GPee_2" localSheetId="38">[28]Graf14_Graf15!#REF!</definedName>
    <definedName name="GPee_2" localSheetId="41">[28]Graf14_Graf15!#REF!</definedName>
    <definedName name="GPee_2" localSheetId="42">[28]Graf14_Graf15!#REF!</definedName>
    <definedName name="GPee_2" localSheetId="45">[28]Graf14_Graf15!#REF!</definedName>
    <definedName name="GPee_2" localSheetId="49">[28]Graf14_Graf15!#REF!</definedName>
    <definedName name="GPee_2" localSheetId="54">[28]Graf14_Graf15!#REF!</definedName>
    <definedName name="GPee_2" localSheetId="25">[28]Graf14_Graf15!#REF!</definedName>
    <definedName name="GPee_2" localSheetId="35">[28]Graf14_Graf15!#REF!</definedName>
    <definedName name="GPee_2" localSheetId="51">[28]Graf14_Graf15!#REF!</definedName>
    <definedName name="GPee_2" localSheetId="55">[28]Graf14_Graf15!#REF!</definedName>
    <definedName name="GPee_2" localSheetId="5">[28]Graf14_Graf15!#REF!</definedName>
    <definedName name="GPee_2" localSheetId="60">[28]Graf14_Graf15!#REF!</definedName>
    <definedName name="GPee_2">[28]Graf14_Graf15!#REF!</definedName>
    <definedName name="GPer_2" localSheetId="15">[28]Graf14_Graf15!#REF!</definedName>
    <definedName name="GPer_2" localSheetId="16">[28]Graf14_Graf15!#REF!</definedName>
    <definedName name="GPer_2" localSheetId="22">[28]Graf14_Graf15!#REF!</definedName>
    <definedName name="GPer_2" localSheetId="28">[28]Graf14_Graf15!#REF!</definedName>
    <definedName name="GPer_2" localSheetId="29">[28]Graf14_Graf15!#REF!</definedName>
    <definedName name="GPer_2" localSheetId="30">[28]Graf14_Graf15!#REF!</definedName>
    <definedName name="GPer_2" localSheetId="38">[28]Graf14_Graf15!#REF!</definedName>
    <definedName name="GPer_2" localSheetId="41">[28]Graf14_Graf15!#REF!</definedName>
    <definedName name="GPer_2" localSheetId="42">[28]Graf14_Graf15!#REF!</definedName>
    <definedName name="GPer_2" localSheetId="45">[28]Graf14_Graf15!#REF!</definedName>
    <definedName name="GPer_2" localSheetId="49">[28]Graf14_Graf15!#REF!</definedName>
    <definedName name="GPer_2" localSheetId="25">[28]Graf14_Graf15!#REF!</definedName>
    <definedName name="GPer_2" localSheetId="35">[28]Graf14_Graf15!#REF!</definedName>
    <definedName name="GPer_2" localSheetId="51">[28]Graf14_Graf15!#REF!</definedName>
    <definedName name="GPer_2" localSheetId="55">[28]Graf14_Graf15!#REF!</definedName>
    <definedName name="GPer_2" localSheetId="5">[28]Graf14_Graf15!#REF!</definedName>
    <definedName name="GPer_2" localSheetId="60">[28]Graf14_Graf15!#REF!</definedName>
    <definedName name="GPer_2">[28]Graf14_Graf15!#REF!</definedName>
    <definedName name="HDP">'Graf 47'!#REF!</definedName>
    <definedName name="HDPn_1n" localSheetId="15">[53]makro!$B$27</definedName>
    <definedName name="HDPn_1n" localSheetId="16">[53]makro!$B$27</definedName>
    <definedName name="HDPn_1n">[53]makro!$B$27</definedName>
    <definedName name="HDPn_2">[54]makro!$C$5</definedName>
    <definedName name="HDPn_2n">[54]makro!$C$27</definedName>
    <definedName name="HDPn_3">[54]makro!$D$5</definedName>
    <definedName name="HDPn_3n">[54]makro!$D$27</definedName>
    <definedName name="HDPn_4">[54]makro!$E$5</definedName>
    <definedName name="HDPn_4n">[54]makro!$E$27</definedName>
    <definedName name="HDPn_5">[54]makro!$F$5</definedName>
    <definedName name="HDPn_5n">[54]makro!$F$27</definedName>
    <definedName name="HDPn_6">[54]makro!$G$5</definedName>
    <definedName name="HDPn_6n">[54]makro!$G$27</definedName>
    <definedName name="HDPnbk_2">[54]makro!$C$16</definedName>
    <definedName name="HDPnbk_2n">[54]makro!$C$38</definedName>
    <definedName name="HDPnbk_3">[54]makro!$D$16</definedName>
    <definedName name="HDPnbk_3n">[54]makro!$D$38</definedName>
    <definedName name="HDPnbk_4">[54]makro!$E$16</definedName>
    <definedName name="HDPnbk_4n">[54]makro!$E$38</definedName>
    <definedName name="HDPnbk_5">[54]makro!$F$16</definedName>
    <definedName name="HDPnbk_5n">[54]makro!$F$38</definedName>
    <definedName name="HDPnbk_6">[54]makro!$G$16</definedName>
    <definedName name="HDPnbk_6n">[54]makro!$G$38</definedName>
    <definedName name="HDPr_2">[54]makro!$C$4</definedName>
    <definedName name="HDPr_2n">[54]makro!$C$26</definedName>
    <definedName name="HDPr_3">[54]makro!$D$4</definedName>
    <definedName name="HDPr_3n">[54]makro!$D$26</definedName>
    <definedName name="HDPr_4">[54]makro!$E$4</definedName>
    <definedName name="HDPr_4n">[54]makro!$E$26</definedName>
    <definedName name="HDPr_5">[54]makro!$F$4</definedName>
    <definedName name="HDPr_5n">[54]makro!$F$26</definedName>
    <definedName name="HDPr_6">[54]makro!$G$4</definedName>
    <definedName name="HDPr_6n">[54]makro!$G$26</definedName>
    <definedName name="help" localSheetId="22" hidden="1">'[5]Time series'!#REF!</definedName>
    <definedName name="help" localSheetId="28" hidden="1">'[5]Time series'!#REF!</definedName>
    <definedName name="help" localSheetId="29" hidden="1">'[5]Time series'!#REF!</definedName>
    <definedName name="help" localSheetId="30" hidden="1">'[5]Time series'!#REF!</definedName>
    <definedName name="help" localSheetId="38" hidden="1">'[5]Time series'!#REF!</definedName>
    <definedName name="help" localSheetId="41" hidden="1">'[5]Time series'!#REF!</definedName>
    <definedName name="help" localSheetId="42" hidden="1">'[5]Time series'!#REF!</definedName>
    <definedName name="help" localSheetId="46" hidden="1">'[5]Time series'!#REF!</definedName>
    <definedName name="help" localSheetId="48" hidden="1">'[5]Time series'!#REF!</definedName>
    <definedName name="help" localSheetId="25" hidden="1">'[5]Time series'!#REF!</definedName>
    <definedName name="help" localSheetId="35" hidden="1">'[5]Time series'!#REF!</definedName>
    <definedName name="help" localSheetId="51" hidden="1">'[5]Time series'!#REF!</definedName>
    <definedName name="help" localSheetId="55" hidden="1">'[5]Time series'!#REF!</definedName>
    <definedName name="help" localSheetId="5" hidden="1">'[5]Time series'!#REF!</definedName>
    <definedName name="help" hidden="1">'[5]Time series'!#REF!</definedName>
    <definedName name="hgfd" localSheetId="13" hidden="1">{#N/A,#N/A,FALSE,"I";#N/A,#N/A,FALSE,"J";#N/A,#N/A,FALSE,"K";#N/A,#N/A,FALSE,"L";#N/A,#N/A,FALSE,"M";#N/A,#N/A,FALSE,"N";#N/A,#N/A,FALSE,"O"}</definedName>
    <definedName name="hgfd" localSheetId="15" hidden="1">{#N/A,#N/A,FALSE,"I";#N/A,#N/A,FALSE,"J";#N/A,#N/A,FALSE,"K";#N/A,#N/A,FALSE,"L";#N/A,#N/A,FALSE,"M";#N/A,#N/A,FALSE,"N";#N/A,#N/A,FALSE,"O"}</definedName>
    <definedName name="hgfd" localSheetId="16" hidden="1">{#N/A,#N/A,FALSE,"I";#N/A,#N/A,FALSE,"J";#N/A,#N/A,FALSE,"K";#N/A,#N/A,FALSE,"L";#N/A,#N/A,FALSE,"M";#N/A,#N/A,FALSE,"N";#N/A,#N/A,FALSE,"O"}</definedName>
    <definedName name="hgfd" localSheetId="19" hidden="1">{#N/A,#N/A,FALSE,"I";#N/A,#N/A,FALSE,"J";#N/A,#N/A,FALSE,"K";#N/A,#N/A,FALSE,"L";#N/A,#N/A,FALSE,"M";#N/A,#N/A,FALSE,"N";#N/A,#N/A,FALSE,"O"}</definedName>
    <definedName name="hgfd" localSheetId="26" hidden="1">{#N/A,#N/A,FALSE,"I";#N/A,#N/A,FALSE,"J";#N/A,#N/A,FALSE,"K";#N/A,#N/A,FALSE,"L";#N/A,#N/A,FALSE,"M";#N/A,#N/A,FALSE,"N";#N/A,#N/A,FALSE,"O"}</definedName>
    <definedName name="hgfd" localSheetId="38" hidden="1">{#N/A,#N/A,FALSE,"I";#N/A,#N/A,FALSE,"J";#N/A,#N/A,FALSE,"K";#N/A,#N/A,FALSE,"L";#N/A,#N/A,FALSE,"M";#N/A,#N/A,FALSE,"N";#N/A,#N/A,FALSE,"O"}</definedName>
    <definedName name="hgfd" localSheetId="45" hidden="1">{#N/A,#N/A,FALSE,"I";#N/A,#N/A,FALSE,"J";#N/A,#N/A,FALSE,"K";#N/A,#N/A,FALSE,"L";#N/A,#N/A,FALSE,"M";#N/A,#N/A,FALSE,"N";#N/A,#N/A,FALSE,"O"}</definedName>
    <definedName name="hgfd" localSheetId="46" hidden="1">{#N/A,#N/A,FALSE,"I";#N/A,#N/A,FALSE,"J";#N/A,#N/A,FALSE,"K";#N/A,#N/A,FALSE,"L";#N/A,#N/A,FALSE,"M";#N/A,#N/A,FALSE,"N";#N/A,#N/A,FALSE,"O"}</definedName>
    <definedName name="hgfd" localSheetId="49" hidden="1">{#N/A,#N/A,FALSE,"I";#N/A,#N/A,FALSE,"J";#N/A,#N/A,FALSE,"K";#N/A,#N/A,FALSE,"L";#N/A,#N/A,FALSE,"M";#N/A,#N/A,FALSE,"N";#N/A,#N/A,FALSE,"O"}</definedName>
    <definedName name="hgfd" localSheetId="54" hidden="1">{#N/A,#N/A,FALSE,"I";#N/A,#N/A,FALSE,"J";#N/A,#N/A,FALSE,"K";#N/A,#N/A,FALSE,"L";#N/A,#N/A,FALSE,"M";#N/A,#N/A,FALSE,"N";#N/A,#N/A,FALSE,"O"}</definedName>
    <definedName name="hgfd" localSheetId="8" hidden="1">{#N/A,#N/A,FALSE,"I";#N/A,#N/A,FALSE,"J";#N/A,#N/A,FALSE,"K";#N/A,#N/A,FALSE,"L";#N/A,#N/A,FALSE,"M";#N/A,#N/A,FALSE,"N";#N/A,#N/A,FALSE,"O"}</definedName>
    <definedName name="hgfd" localSheetId="9" hidden="1">{#N/A,#N/A,FALSE,"I";#N/A,#N/A,FALSE,"J";#N/A,#N/A,FALSE,"K";#N/A,#N/A,FALSE,"L";#N/A,#N/A,FALSE,"M";#N/A,#N/A,FALSE,"N";#N/A,#N/A,FALSE,"O"}</definedName>
    <definedName name="hgfd" localSheetId="48" hidden="1">{#N/A,#N/A,FALSE,"I";#N/A,#N/A,FALSE,"J";#N/A,#N/A,FALSE,"K";#N/A,#N/A,FALSE,"L";#N/A,#N/A,FALSE,"M";#N/A,#N/A,FALSE,"N";#N/A,#N/A,FALSE,"O"}</definedName>
    <definedName name="hgfd" hidden="1">{#N/A,#N/A,FALSE,"I";#N/A,#N/A,FALSE,"J";#N/A,#N/A,FALSE,"K";#N/A,#N/A,FALSE,"L";#N/A,#N/A,FALSE,"M";#N/A,#N/A,FALSE,"N";#N/A,#N/A,FALSE,"O"}</definedName>
    <definedName name="hhh" localSheetId="15" hidden="1">'[55]J(Priv.Cap)'!#REF!</definedName>
    <definedName name="hhh" localSheetId="16" hidden="1">'[55]J(Priv.Cap)'!#REF!</definedName>
    <definedName name="hhh" localSheetId="22" hidden="1">'[55]J(Priv.Cap)'!#REF!</definedName>
    <definedName name="hhh" localSheetId="28" hidden="1">'[55]J(Priv.Cap)'!#REF!</definedName>
    <definedName name="hhh" localSheetId="29" hidden="1">'[55]J(Priv.Cap)'!#REF!</definedName>
    <definedName name="hhh" localSheetId="30" hidden="1">'[55]J(Priv.Cap)'!#REF!</definedName>
    <definedName name="hhh" localSheetId="38" hidden="1">'[55]J(Priv.Cap)'!#REF!</definedName>
    <definedName name="hhh" localSheetId="41" hidden="1">'[55]J(Priv.Cap)'!#REF!</definedName>
    <definedName name="hhh" localSheetId="42" hidden="1">'[55]J(Priv.Cap)'!#REF!</definedName>
    <definedName name="hhh" localSheetId="45" hidden="1">'[55]J(Priv.Cap)'!#REF!</definedName>
    <definedName name="hhh" localSheetId="46" hidden="1">'[55]J(Priv.Cap)'!#REF!</definedName>
    <definedName name="hhh" localSheetId="48" hidden="1">'[55]J(Priv.Cap)'!#REF!</definedName>
    <definedName name="hhh" localSheetId="25" hidden="1">'[55]J(Priv.Cap)'!#REF!</definedName>
    <definedName name="hhh" localSheetId="35" hidden="1">'[55]J(Priv.Cap)'!#REF!</definedName>
    <definedName name="hhh" localSheetId="51" hidden="1">'[55]J(Priv.Cap)'!#REF!</definedName>
    <definedName name="hhh" localSheetId="55" hidden="1">'[55]J(Priv.Cap)'!#REF!</definedName>
    <definedName name="hhh" localSheetId="5" hidden="1">'[55]J(Priv.Cap)'!#REF!</definedName>
    <definedName name="hhh" localSheetId="60" hidden="1">'[55]J(Priv.Cap)'!#REF!</definedName>
    <definedName name="hhh" hidden="1">'[55]J(Priv.Cap)'!#REF!</definedName>
    <definedName name="hhhhhhh" localSheetId="60">#N/A</definedName>
    <definedName name="hhhhhhh">[22]!hhhhhhh</definedName>
    <definedName name="hjjh" localSheetId="22" hidden="1">'[5]Time series'!#REF!</definedName>
    <definedName name="hjjh" localSheetId="28" hidden="1">'[5]Time series'!#REF!</definedName>
    <definedName name="hjjh" localSheetId="29" hidden="1">'[5]Time series'!#REF!</definedName>
    <definedName name="hjjh" localSheetId="30" hidden="1">'[5]Time series'!#REF!</definedName>
    <definedName name="hjjh" localSheetId="38" hidden="1">'[5]Time series'!#REF!</definedName>
    <definedName name="hjjh" localSheetId="41" hidden="1">'[5]Time series'!#REF!</definedName>
    <definedName name="hjjh" localSheetId="42" hidden="1">'[5]Time series'!#REF!</definedName>
    <definedName name="hjjh" localSheetId="46" hidden="1">'[5]Time series'!#REF!</definedName>
    <definedName name="hjjh" localSheetId="48" hidden="1">'[5]Time series'!#REF!</definedName>
    <definedName name="hjjh" localSheetId="25" hidden="1">'[5]Time series'!#REF!</definedName>
    <definedName name="hjjh" localSheetId="35" hidden="1">'[5]Time series'!#REF!</definedName>
    <definedName name="hjjh" localSheetId="51" hidden="1">'[5]Time series'!#REF!</definedName>
    <definedName name="hjjh" localSheetId="55" hidden="1">'[5]Time series'!#REF!</definedName>
    <definedName name="hjjh" localSheetId="5" hidden="1">'[5]Time series'!#REF!</definedName>
    <definedName name="hjjh" hidden="1">'[5]Time series'!#REF!</definedName>
    <definedName name="HTML_CodePage" hidden="1">1252</definedName>
    <definedName name="HTML_Control" localSheetId="13" hidden="1">{"'Resources'!$A$1:$W$34","'Balance Sheet'!$A$1:$W$58","'SFD'!$A$1:$J$52"}</definedName>
    <definedName name="HTML_Control" localSheetId="15" hidden="1">{"'Resources'!$A$1:$W$34","'Balance Sheet'!$A$1:$W$58","'SFD'!$A$1:$J$52"}</definedName>
    <definedName name="HTML_Control" localSheetId="16" hidden="1">{"'Resources'!$A$1:$W$34","'Balance Sheet'!$A$1:$W$58","'SFD'!$A$1:$J$52"}</definedName>
    <definedName name="HTML_Control" localSheetId="19" hidden="1">{"'Resources'!$A$1:$W$34","'Balance Sheet'!$A$1:$W$58","'SFD'!$A$1:$J$52"}</definedName>
    <definedName name="HTML_Control" localSheetId="26" hidden="1">{"'Resources'!$A$1:$W$34","'Balance Sheet'!$A$1:$W$58","'SFD'!$A$1:$J$52"}</definedName>
    <definedName name="HTML_Control" localSheetId="38" hidden="1">{"'Resources'!$A$1:$W$34","'Balance Sheet'!$A$1:$W$58","'SFD'!$A$1:$J$52"}</definedName>
    <definedName name="HTML_Control" localSheetId="45" hidden="1">{"'Resources'!$A$1:$W$34","'Balance Sheet'!$A$1:$W$58","'SFD'!$A$1:$J$52"}</definedName>
    <definedName name="HTML_Control" localSheetId="46" hidden="1">{"'Resources'!$A$1:$W$34","'Balance Sheet'!$A$1:$W$58","'SFD'!$A$1:$J$52"}</definedName>
    <definedName name="HTML_Control" localSheetId="49" hidden="1">{"'Resources'!$A$1:$W$34","'Balance Sheet'!$A$1:$W$58","'SFD'!$A$1:$J$52"}</definedName>
    <definedName name="HTML_Control" localSheetId="54" hidden="1">{"'Resources'!$A$1:$W$34","'Balance Sheet'!$A$1:$W$58","'SFD'!$A$1:$J$52"}</definedName>
    <definedName name="HTML_Control" localSheetId="8" hidden="1">{"'Resources'!$A$1:$W$34","'Balance Sheet'!$A$1:$W$58","'SFD'!$A$1:$J$52"}</definedName>
    <definedName name="HTML_Control" localSheetId="9" hidden="1">{"'Resources'!$A$1:$W$34","'Balance Sheet'!$A$1:$W$58","'SFD'!$A$1:$J$52"}</definedName>
    <definedName name="HTML_Control" localSheetId="48"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CHART" localSheetId="15">#REF!</definedName>
    <definedName name="CHART" localSheetId="16">#REF!</definedName>
    <definedName name="CHART" localSheetId="22">#REF!</definedName>
    <definedName name="CHART" localSheetId="26">#REF!</definedName>
    <definedName name="CHART" localSheetId="28">#REF!</definedName>
    <definedName name="CHART" localSheetId="29">#REF!</definedName>
    <definedName name="CHART" localSheetId="30">#REF!</definedName>
    <definedName name="CHART" localSheetId="38">#REF!</definedName>
    <definedName name="CHART" localSheetId="41">#REF!</definedName>
    <definedName name="CHART" localSheetId="42">#REF!</definedName>
    <definedName name="CHART" localSheetId="45">#REF!</definedName>
    <definedName name="CHART" localSheetId="49">#REF!</definedName>
    <definedName name="CHART" localSheetId="54">#REF!</definedName>
    <definedName name="CHART" localSheetId="8">#REF!</definedName>
    <definedName name="CHART" localSheetId="9">#REF!</definedName>
    <definedName name="CHART" localSheetId="25">#REF!</definedName>
    <definedName name="CHART" localSheetId="35">#REF!</definedName>
    <definedName name="CHART" localSheetId="51">#REF!</definedName>
    <definedName name="CHART" localSheetId="55">#REF!</definedName>
    <definedName name="CHART" localSheetId="5">#REF!</definedName>
    <definedName name="CHART" localSheetId="60">#REF!</definedName>
    <definedName name="CHART">#REF!</definedName>
    <definedName name="chart4" localSheetId="13" hidden="1">{#N/A,#N/A,FALSE,"CB";#N/A,#N/A,FALSE,"CMB";#N/A,#N/A,FALSE,"NBFI"}</definedName>
    <definedName name="chart4" localSheetId="15" hidden="1">{#N/A,#N/A,FALSE,"CB";#N/A,#N/A,FALSE,"CMB";#N/A,#N/A,FALSE,"NBFI"}</definedName>
    <definedName name="chart4" localSheetId="16" hidden="1">{#N/A,#N/A,FALSE,"CB";#N/A,#N/A,FALSE,"CMB";#N/A,#N/A,FALSE,"NBFI"}</definedName>
    <definedName name="chart4" localSheetId="19" hidden="1">{#N/A,#N/A,FALSE,"CB";#N/A,#N/A,FALSE,"CMB";#N/A,#N/A,FALSE,"NBFI"}</definedName>
    <definedName name="chart4" localSheetId="26" hidden="1">{#N/A,#N/A,FALSE,"CB";#N/A,#N/A,FALSE,"CMB";#N/A,#N/A,FALSE,"NBFI"}</definedName>
    <definedName name="chart4" localSheetId="38" hidden="1">{#N/A,#N/A,FALSE,"CB";#N/A,#N/A,FALSE,"CMB";#N/A,#N/A,FALSE,"NBFI"}</definedName>
    <definedName name="chart4" localSheetId="45" hidden="1">{#N/A,#N/A,FALSE,"CB";#N/A,#N/A,FALSE,"CMB";#N/A,#N/A,FALSE,"NBFI"}</definedName>
    <definedName name="chart4" localSheetId="46" hidden="1">{#N/A,#N/A,FALSE,"CB";#N/A,#N/A,FALSE,"CMB";#N/A,#N/A,FALSE,"NBFI"}</definedName>
    <definedName name="chart4" localSheetId="49" hidden="1">{#N/A,#N/A,FALSE,"CB";#N/A,#N/A,FALSE,"CMB";#N/A,#N/A,FALSE,"NBFI"}</definedName>
    <definedName name="chart4" localSheetId="54" hidden="1">{#N/A,#N/A,FALSE,"CB";#N/A,#N/A,FALSE,"CMB";#N/A,#N/A,FALSE,"NBFI"}</definedName>
    <definedName name="chart4" localSheetId="8" hidden="1">{#N/A,#N/A,FALSE,"CB";#N/A,#N/A,FALSE,"CMB";#N/A,#N/A,FALSE,"NBFI"}</definedName>
    <definedName name="chart4" localSheetId="9" hidden="1">{#N/A,#N/A,FALSE,"CB";#N/A,#N/A,FALSE,"CMB";#N/A,#N/A,FALSE,"NBFI"}</definedName>
    <definedName name="chart4" localSheetId="48" hidden="1">{#N/A,#N/A,FALSE,"CB";#N/A,#N/A,FALSE,"CMB";#N/A,#N/A,FALSE,"NBFI"}</definedName>
    <definedName name="chart4" hidden="1">{#N/A,#N/A,FALSE,"CB";#N/A,#N/A,FALSE,"CMB";#N/A,#N/A,FALSE,"NBFI"}</definedName>
    <definedName name="CHILE" localSheetId="15">#REF!</definedName>
    <definedName name="CHILE" localSheetId="16">#REF!</definedName>
    <definedName name="CHILE" localSheetId="22">#REF!</definedName>
    <definedName name="CHILE" localSheetId="26">#REF!</definedName>
    <definedName name="CHILE" localSheetId="28">#REF!</definedName>
    <definedName name="CHILE" localSheetId="29">#REF!</definedName>
    <definedName name="CHILE" localSheetId="30">#REF!</definedName>
    <definedName name="CHILE" localSheetId="38">#REF!</definedName>
    <definedName name="CHILE" localSheetId="41">#REF!</definedName>
    <definedName name="CHILE" localSheetId="42">#REF!</definedName>
    <definedName name="CHILE" localSheetId="45">#REF!</definedName>
    <definedName name="CHILE" localSheetId="49">#REF!</definedName>
    <definedName name="CHILE" localSheetId="54">#REF!</definedName>
    <definedName name="CHILE" localSheetId="8">#REF!</definedName>
    <definedName name="CHILE" localSheetId="9">#REF!</definedName>
    <definedName name="CHILE" localSheetId="25">#REF!</definedName>
    <definedName name="CHILE" localSheetId="35">#REF!</definedName>
    <definedName name="CHILE" localSheetId="51">#REF!</definedName>
    <definedName name="CHILE" localSheetId="55">#REF!</definedName>
    <definedName name="CHILE" localSheetId="5">#REF!</definedName>
    <definedName name="CHILE" localSheetId="60">#REF!</definedName>
    <definedName name="CHILE">#REF!</definedName>
    <definedName name="CHK" localSheetId="15">#REF!</definedName>
    <definedName name="CHK" localSheetId="16">#REF!</definedName>
    <definedName name="CHK" localSheetId="22">#REF!</definedName>
    <definedName name="CHK" localSheetId="26">#REF!</definedName>
    <definedName name="CHK" localSheetId="28">#REF!</definedName>
    <definedName name="CHK" localSheetId="29">#REF!</definedName>
    <definedName name="CHK" localSheetId="30">#REF!</definedName>
    <definedName name="CHK" localSheetId="38">#REF!</definedName>
    <definedName name="CHK" localSheetId="41">#REF!</definedName>
    <definedName name="CHK" localSheetId="42">#REF!</definedName>
    <definedName name="CHK" localSheetId="45">#REF!</definedName>
    <definedName name="CHK" localSheetId="49">#REF!</definedName>
    <definedName name="CHK" localSheetId="8">#REF!</definedName>
    <definedName name="CHK" localSheetId="9">#REF!</definedName>
    <definedName name="CHK" localSheetId="25">#REF!</definedName>
    <definedName name="CHK" localSheetId="35">#REF!</definedName>
    <definedName name="CHK" localSheetId="51">#REF!</definedName>
    <definedName name="CHK" localSheetId="55">#REF!</definedName>
    <definedName name="CHK" localSheetId="5">#REF!</definedName>
    <definedName name="CHK" localSheetId="60">#REF!</definedName>
    <definedName name="CHK">#REF!</definedName>
    <definedName name="i" localSheetId="15">#REF!</definedName>
    <definedName name="i" localSheetId="16">#REF!</definedName>
    <definedName name="i" localSheetId="22">#REF!</definedName>
    <definedName name="i" localSheetId="26">#REF!</definedName>
    <definedName name="i" localSheetId="28">#REF!</definedName>
    <definedName name="i" localSheetId="29">#REF!</definedName>
    <definedName name="i" localSheetId="30">#REF!</definedName>
    <definedName name="i" localSheetId="38">#REF!</definedName>
    <definedName name="i" localSheetId="41">#REF!</definedName>
    <definedName name="i" localSheetId="42">#REF!</definedName>
    <definedName name="i" localSheetId="45">#REF!</definedName>
    <definedName name="i" localSheetId="49">#REF!</definedName>
    <definedName name="i" localSheetId="8">#REF!</definedName>
    <definedName name="i" localSheetId="9">#REF!</definedName>
    <definedName name="i" localSheetId="25">#REF!</definedName>
    <definedName name="i" localSheetId="35">#REF!</definedName>
    <definedName name="i" localSheetId="51">#REF!</definedName>
    <definedName name="i" localSheetId="55">#REF!</definedName>
    <definedName name="i" localSheetId="5">#REF!</definedName>
    <definedName name="i" localSheetId="60">#REF!</definedName>
    <definedName name="i">#REF!</definedName>
    <definedName name="IESS" localSheetId="15">#REF!</definedName>
    <definedName name="IESS" localSheetId="16">#REF!</definedName>
    <definedName name="IESS" localSheetId="22">#REF!</definedName>
    <definedName name="IESS" localSheetId="26">#REF!</definedName>
    <definedName name="IESS" localSheetId="28">#REF!</definedName>
    <definedName name="IESS" localSheetId="29">#REF!</definedName>
    <definedName name="IESS" localSheetId="30">#REF!</definedName>
    <definedName name="IESS" localSheetId="38">#REF!</definedName>
    <definedName name="IESS" localSheetId="41">#REF!</definedName>
    <definedName name="IESS" localSheetId="42">#REF!</definedName>
    <definedName name="IESS" localSheetId="45">#REF!</definedName>
    <definedName name="IESS" localSheetId="8">#REF!</definedName>
    <definedName name="IESS" localSheetId="9">#REF!</definedName>
    <definedName name="IESS" localSheetId="25">#REF!</definedName>
    <definedName name="IESS" localSheetId="35">#REF!</definedName>
    <definedName name="IESS" localSheetId="51">#REF!</definedName>
    <definedName name="IESS" localSheetId="55">#REF!</definedName>
    <definedName name="IESS" localSheetId="5">#REF!</definedName>
    <definedName name="IESS" localSheetId="60">#REF!</definedName>
    <definedName name="IESS">#REF!</definedName>
    <definedName name="ii" localSheetId="13" hidden="1">{"Tab1",#N/A,FALSE,"P";"Tab2",#N/A,FALSE,"P"}</definedName>
    <definedName name="ii" localSheetId="15" hidden="1">{"Tab1",#N/A,FALSE,"P";"Tab2",#N/A,FALSE,"P"}</definedName>
    <definedName name="ii" localSheetId="16" hidden="1">{"Tab1",#N/A,FALSE,"P";"Tab2",#N/A,FALSE,"P"}</definedName>
    <definedName name="ii" localSheetId="19" hidden="1">{"Tab1",#N/A,FALSE,"P";"Tab2",#N/A,FALSE,"P"}</definedName>
    <definedName name="ii" localSheetId="26" hidden="1">{"Tab1",#N/A,FALSE,"P";"Tab2",#N/A,FALSE,"P"}</definedName>
    <definedName name="ii" localSheetId="38" hidden="1">{"Tab1",#N/A,FALSE,"P";"Tab2",#N/A,FALSE,"P"}</definedName>
    <definedName name="ii" localSheetId="45" hidden="1">{"Tab1",#N/A,FALSE,"P";"Tab2",#N/A,FALSE,"P"}</definedName>
    <definedName name="ii" localSheetId="46" hidden="1">{"Tab1",#N/A,FALSE,"P";"Tab2",#N/A,FALSE,"P"}</definedName>
    <definedName name="ii" localSheetId="49" hidden="1">{"Tab1",#N/A,FALSE,"P";"Tab2",#N/A,FALSE,"P"}</definedName>
    <definedName name="ii" localSheetId="54" hidden="1">{"Tab1",#N/A,FALSE,"P";"Tab2",#N/A,FALSE,"P"}</definedName>
    <definedName name="ii" localSheetId="8" hidden="1">{"Tab1",#N/A,FALSE,"P";"Tab2",#N/A,FALSE,"P"}</definedName>
    <definedName name="ii" localSheetId="9" hidden="1">{"Tab1",#N/A,FALSE,"P";"Tab2",#N/A,FALSE,"P"}</definedName>
    <definedName name="ii" localSheetId="48" hidden="1">{"Tab1",#N/A,FALSE,"P";"Tab2",#N/A,FALSE,"P"}</definedName>
    <definedName name="ii" localSheetId="60" hidden="1">{"Tab1",#N/A,FALSE,"P";"Tab2",#N/A,FALSE,"P"}</definedName>
    <definedName name="ii" hidden="1">{"Tab1",#N/A,FALSE,"P";"Tab2",#N/A,FALSE,"P"}</definedName>
    <definedName name="II_pilier_2" localSheetId="15">[28]Graf14_Graf15!#REF!</definedName>
    <definedName name="II_pilier_2" localSheetId="16">[28]Graf14_Graf15!#REF!</definedName>
    <definedName name="II_pilier_2" localSheetId="22">[28]Graf14_Graf15!#REF!</definedName>
    <definedName name="II_pilier_2" localSheetId="28">[28]Graf14_Graf15!#REF!</definedName>
    <definedName name="II_pilier_2" localSheetId="29">[28]Graf14_Graf15!#REF!</definedName>
    <definedName name="II_pilier_2" localSheetId="30">[28]Graf14_Graf15!#REF!</definedName>
    <definedName name="II_pilier_2" localSheetId="38">[28]Graf14_Graf15!#REF!</definedName>
    <definedName name="II_pilier_2" localSheetId="41">[28]Graf14_Graf15!#REF!</definedName>
    <definedName name="II_pilier_2" localSheetId="42">[28]Graf14_Graf15!#REF!</definedName>
    <definedName name="II_pilier_2" localSheetId="45">[28]Graf14_Graf15!#REF!</definedName>
    <definedName name="II_pilier_2" localSheetId="25">[28]Graf14_Graf15!#REF!</definedName>
    <definedName name="II_pilier_2" localSheetId="35">[28]Graf14_Graf15!#REF!</definedName>
    <definedName name="II_pilier_2" localSheetId="51">[28]Graf14_Graf15!#REF!</definedName>
    <definedName name="II_pilier_2" localSheetId="55">[28]Graf14_Graf15!#REF!</definedName>
    <definedName name="II_pilier_2" localSheetId="5">[28]Graf14_Graf15!#REF!</definedName>
    <definedName name="II_pilier_2" localSheetId="60">[28]Graf14_Graf15!#REF!</definedName>
    <definedName name="II_pilier_2">[28]Graf14_Graf15!#REF!</definedName>
    <definedName name="II_pillar_figure" localSheetId="15">[28]Graf14_Graf15!#REF!</definedName>
    <definedName name="II_pillar_figure" localSheetId="16">[28]Graf14_Graf15!#REF!</definedName>
    <definedName name="II_pillar_figure" localSheetId="22">[28]Graf14_Graf15!#REF!</definedName>
    <definedName name="II_pillar_figure" localSheetId="28">[28]Graf14_Graf15!#REF!</definedName>
    <definedName name="II_pillar_figure" localSheetId="29">[28]Graf14_Graf15!#REF!</definedName>
    <definedName name="II_pillar_figure" localSheetId="30">[28]Graf14_Graf15!#REF!</definedName>
    <definedName name="II_pillar_figure" localSheetId="38">[28]Graf14_Graf15!#REF!</definedName>
    <definedName name="II_pillar_figure" localSheetId="41">[28]Graf14_Graf15!#REF!</definedName>
    <definedName name="II_pillar_figure" localSheetId="42">[28]Graf14_Graf15!#REF!</definedName>
    <definedName name="II_pillar_figure" localSheetId="45">[28]Graf14_Graf15!#REF!</definedName>
    <definedName name="II_pillar_figure" localSheetId="25">[28]Graf14_Graf15!#REF!</definedName>
    <definedName name="II_pillar_figure" localSheetId="35">[28]Graf14_Graf15!#REF!</definedName>
    <definedName name="II_pillar_figure" localSheetId="51">[28]Graf14_Graf15!#REF!</definedName>
    <definedName name="II_pillar_figure" localSheetId="55">[28]Graf14_Graf15!#REF!</definedName>
    <definedName name="II_pillar_figure" localSheetId="5">[28]Graf14_Graf15!#REF!</definedName>
    <definedName name="II_pillar_figure" localSheetId="60">[28]Graf14_Graf15!#REF!</definedName>
    <definedName name="II_pillar_figure">[28]Graf14_Graf15!#REF!</definedName>
    <definedName name="ima" localSheetId="15">#REF!</definedName>
    <definedName name="ima" localSheetId="16">#REF!</definedName>
    <definedName name="ima" localSheetId="22">#REF!</definedName>
    <definedName name="ima" localSheetId="26">#REF!</definedName>
    <definedName name="ima" localSheetId="28">#REF!</definedName>
    <definedName name="ima" localSheetId="29">#REF!</definedName>
    <definedName name="ima" localSheetId="30">#REF!</definedName>
    <definedName name="ima" localSheetId="38">#REF!</definedName>
    <definedName name="ima" localSheetId="41">#REF!</definedName>
    <definedName name="ima" localSheetId="42">#REF!</definedName>
    <definedName name="ima" localSheetId="45">#REF!</definedName>
    <definedName name="ima" localSheetId="49">#REF!</definedName>
    <definedName name="ima" localSheetId="54">#REF!</definedName>
    <definedName name="ima" localSheetId="8">#REF!</definedName>
    <definedName name="ima" localSheetId="9">#REF!</definedName>
    <definedName name="ima" localSheetId="25">#REF!</definedName>
    <definedName name="ima" localSheetId="35">#REF!</definedName>
    <definedName name="ima" localSheetId="51">#REF!</definedName>
    <definedName name="ima" localSheetId="55">#REF!</definedName>
    <definedName name="ima" localSheetId="5">#REF!</definedName>
    <definedName name="ima" localSheetId="60">#REF!</definedName>
    <definedName name="ima">#REF!</definedName>
    <definedName name="IMPn_2">[54]makro!$C$17</definedName>
    <definedName name="IMPn_2n">[54]makro!$C$39</definedName>
    <definedName name="IMPn_3">[54]makro!$D$17</definedName>
    <definedName name="IMPn_3n">[54]makro!$D$39</definedName>
    <definedName name="IMPn_4">[54]makro!$E$17</definedName>
    <definedName name="IMPn_4n">[54]makro!$E$39</definedName>
    <definedName name="IMPn_5">[54]makro!$F$17</definedName>
    <definedName name="IMPn_5n">[54]makro!$F$39</definedName>
    <definedName name="IMPn_6">[54]makro!$G$17</definedName>
    <definedName name="IMPn_6n">[54]makro!$G$39</definedName>
    <definedName name="IN1_" localSheetId="15">#REF!</definedName>
    <definedName name="IN1_" localSheetId="16">#REF!</definedName>
    <definedName name="IN1_" localSheetId="22">#REF!</definedName>
    <definedName name="IN1_" localSheetId="26">#REF!</definedName>
    <definedName name="IN1_" localSheetId="28">#REF!</definedName>
    <definedName name="IN1_" localSheetId="29">#REF!</definedName>
    <definedName name="IN1_" localSheetId="30">#REF!</definedName>
    <definedName name="IN1_" localSheetId="38">#REF!</definedName>
    <definedName name="IN1_" localSheetId="41">#REF!</definedName>
    <definedName name="IN1_" localSheetId="42">#REF!</definedName>
    <definedName name="IN1_" localSheetId="45">#REF!</definedName>
    <definedName name="IN1_" localSheetId="49">#REF!</definedName>
    <definedName name="IN1_" localSheetId="54">#REF!</definedName>
    <definedName name="IN1_" localSheetId="8">#REF!</definedName>
    <definedName name="IN1_" localSheetId="9">#REF!</definedName>
    <definedName name="IN1_" localSheetId="25">#REF!</definedName>
    <definedName name="IN1_" localSheetId="35">#REF!</definedName>
    <definedName name="IN1_" localSheetId="51">#REF!</definedName>
    <definedName name="IN1_" localSheetId="55">#REF!</definedName>
    <definedName name="IN1_" localSheetId="5">#REF!</definedName>
    <definedName name="IN1_" localSheetId="60">#REF!</definedName>
    <definedName name="IN1_">#REF!</definedName>
    <definedName name="IN2_" localSheetId="15">#REF!</definedName>
    <definedName name="IN2_" localSheetId="16">#REF!</definedName>
    <definedName name="IN2_" localSheetId="22">#REF!</definedName>
    <definedName name="IN2_" localSheetId="26">#REF!</definedName>
    <definedName name="IN2_" localSheetId="28">#REF!</definedName>
    <definedName name="IN2_" localSheetId="29">#REF!</definedName>
    <definedName name="IN2_" localSheetId="30">#REF!</definedName>
    <definedName name="IN2_" localSheetId="38">#REF!</definedName>
    <definedName name="IN2_" localSheetId="41">#REF!</definedName>
    <definedName name="IN2_" localSheetId="42">#REF!</definedName>
    <definedName name="IN2_" localSheetId="45">#REF!</definedName>
    <definedName name="IN2_" localSheetId="49">#REF!</definedName>
    <definedName name="IN2_" localSheetId="8">#REF!</definedName>
    <definedName name="IN2_" localSheetId="9">#REF!</definedName>
    <definedName name="IN2_" localSheetId="25">#REF!</definedName>
    <definedName name="IN2_" localSheetId="35">#REF!</definedName>
    <definedName name="IN2_" localSheetId="51">#REF!</definedName>
    <definedName name="IN2_" localSheetId="55">#REF!</definedName>
    <definedName name="IN2_" localSheetId="5">#REF!</definedName>
    <definedName name="IN2_" localSheetId="60">#REF!</definedName>
    <definedName name="IN2_">#REF!</definedName>
    <definedName name="INB" localSheetId="60">[29]B!$K$6:$T$6</definedName>
    <definedName name="INB">[30]B!$K$6:$T$6</definedName>
    <definedName name="INC" localSheetId="60">[29]C!$H$6:$I$6</definedName>
    <definedName name="INC">[30]C!$H$6:$I$6</definedName>
    <definedName name="ind" localSheetId="15">#REF!</definedName>
    <definedName name="ind" localSheetId="16">#REF!</definedName>
    <definedName name="ind" localSheetId="22">#REF!</definedName>
    <definedName name="ind" localSheetId="26">#REF!</definedName>
    <definedName name="ind" localSheetId="28">#REF!</definedName>
    <definedName name="ind" localSheetId="29">#REF!</definedName>
    <definedName name="ind" localSheetId="30">#REF!</definedName>
    <definedName name="ind" localSheetId="38">#REF!</definedName>
    <definedName name="ind" localSheetId="41">#REF!</definedName>
    <definedName name="ind" localSheetId="42">#REF!</definedName>
    <definedName name="ind" localSheetId="45">#REF!</definedName>
    <definedName name="ind" localSheetId="49">#REF!</definedName>
    <definedName name="ind" localSheetId="54">#REF!</definedName>
    <definedName name="ind" localSheetId="8">#REF!</definedName>
    <definedName name="ind" localSheetId="9">#REF!</definedName>
    <definedName name="ind" localSheetId="25">#REF!</definedName>
    <definedName name="ind" localSheetId="35">#REF!</definedName>
    <definedName name="ind" localSheetId="51">#REF!</definedName>
    <definedName name="ind" localSheetId="55">#REF!</definedName>
    <definedName name="ind" localSheetId="5">#REF!</definedName>
    <definedName name="ind" localSheetId="60">#REF!</definedName>
    <definedName name="ind">#REF!</definedName>
    <definedName name="INECEL" localSheetId="15">#REF!</definedName>
    <definedName name="INECEL" localSheetId="16">#REF!</definedName>
    <definedName name="INECEL" localSheetId="22">#REF!</definedName>
    <definedName name="INECEL" localSheetId="26">#REF!</definedName>
    <definedName name="INECEL" localSheetId="28">#REF!</definedName>
    <definedName name="INECEL" localSheetId="29">#REF!</definedName>
    <definedName name="INECEL" localSheetId="30">#REF!</definedName>
    <definedName name="INECEL" localSheetId="38">#REF!</definedName>
    <definedName name="INECEL" localSheetId="41">#REF!</definedName>
    <definedName name="INECEL" localSheetId="42">#REF!</definedName>
    <definedName name="INECEL" localSheetId="45">#REF!</definedName>
    <definedName name="INECEL" localSheetId="49">#REF!</definedName>
    <definedName name="INECEL" localSheetId="8">#REF!</definedName>
    <definedName name="INECEL" localSheetId="9">#REF!</definedName>
    <definedName name="INECEL" localSheetId="25">#REF!</definedName>
    <definedName name="INECEL" localSheetId="35">#REF!</definedName>
    <definedName name="INECEL" localSheetId="51">#REF!</definedName>
    <definedName name="INECEL" localSheetId="55">#REF!</definedName>
    <definedName name="INECEL" localSheetId="5">#REF!</definedName>
    <definedName name="INECEL" localSheetId="60">#REF!</definedName>
    <definedName name="INECEL">#REF!</definedName>
    <definedName name="inflation" localSheetId="15" hidden="1">[56]TAB34!#REF!</definedName>
    <definedName name="inflation" localSheetId="16" hidden="1">[56]TAB34!#REF!</definedName>
    <definedName name="inflation" localSheetId="22" hidden="1">[56]TAB34!#REF!</definedName>
    <definedName name="inflation" localSheetId="26" hidden="1">[56]TAB34!#REF!</definedName>
    <definedName name="inflation" localSheetId="28" hidden="1">[56]TAB34!#REF!</definedName>
    <definedName name="inflation" localSheetId="29" hidden="1">[56]TAB34!#REF!</definedName>
    <definedName name="inflation" localSheetId="30" hidden="1">[56]TAB34!#REF!</definedName>
    <definedName name="inflation" localSheetId="38" hidden="1">[56]TAB34!#REF!</definedName>
    <definedName name="inflation" localSheetId="41" hidden="1">[56]TAB34!#REF!</definedName>
    <definedName name="inflation" localSheetId="42" hidden="1">[56]TAB34!#REF!</definedName>
    <definedName name="inflation" localSheetId="45" hidden="1">[56]TAB34!#REF!</definedName>
    <definedName name="inflation" localSheetId="46" hidden="1">[56]TAB34!#REF!</definedName>
    <definedName name="inflation" localSheetId="48" hidden="1">[56]TAB34!#REF!</definedName>
    <definedName name="inflation" localSheetId="25" hidden="1">[56]TAB34!#REF!</definedName>
    <definedName name="inflation" localSheetId="35" hidden="1">[56]TAB34!#REF!</definedName>
    <definedName name="inflation" localSheetId="51" hidden="1">[56]TAB34!#REF!</definedName>
    <definedName name="inflation" localSheetId="55" hidden="1">[56]TAB34!#REF!</definedName>
    <definedName name="inflation" localSheetId="5" hidden="1">[56]TAB34!#REF!</definedName>
    <definedName name="inflation" localSheetId="60" hidden="1">[57]TAB34!#REF!</definedName>
    <definedName name="inflation" hidden="1">[56]TAB34!#REF!</definedName>
    <definedName name="INPUT_2" localSheetId="15">[1]Input!#REF!</definedName>
    <definedName name="INPUT_2" localSheetId="16">[1]Input!#REF!</definedName>
    <definedName name="INPUT_2" localSheetId="22">[1]Input!#REF!</definedName>
    <definedName name="INPUT_2" localSheetId="26">[1]Input!#REF!</definedName>
    <definedName name="INPUT_2" localSheetId="28">[1]Input!#REF!</definedName>
    <definedName name="INPUT_2" localSheetId="29">[1]Input!#REF!</definedName>
    <definedName name="INPUT_2" localSheetId="30">[1]Input!#REF!</definedName>
    <definedName name="INPUT_2" localSheetId="38">[1]Input!#REF!</definedName>
    <definedName name="INPUT_2" localSheetId="41">[1]Input!#REF!</definedName>
    <definedName name="INPUT_2" localSheetId="42">[1]Input!#REF!</definedName>
    <definedName name="INPUT_2" localSheetId="45">[1]Input!#REF!</definedName>
    <definedName name="INPUT_2" localSheetId="25">[1]Input!#REF!</definedName>
    <definedName name="INPUT_2" localSheetId="35">[1]Input!#REF!</definedName>
    <definedName name="INPUT_2" localSheetId="51">[1]Input!#REF!</definedName>
    <definedName name="INPUT_2" localSheetId="55">[1]Input!#REF!</definedName>
    <definedName name="INPUT_2" localSheetId="5">[1]Input!#REF!</definedName>
    <definedName name="INPUT_2" localSheetId="60">[1]Input!#REF!</definedName>
    <definedName name="INPUT_2">[1]Input!#REF!</definedName>
    <definedName name="INPUT_4" localSheetId="15">[1]Input!#REF!</definedName>
    <definedName name="INPUT_4" localSheetId="16">[1]Input!#REF!</definedName>
    <definedName name="INPUT_4" localSheetId="22">[1]Input!#REF!</definedName>
    <definedName name="INPUT_4" localSheetId="28">[1]Input!#REF!</definedName>
    <definedName name="INPUT_4" localSheetId="29">[1]Input!#REF!</definedName>
    <definedName name="INPUT_4" localSheetId="30">[1]Input!#REF!</definedName>
    <definedName name="INPUT_4" localSheetId="38">[1]Input!#REF!</definedName>
    <definedName name="INPUT_4" localSheetId="41">[1]Input!#REF!</definedName>
    <definedName name="INPUT_4" localSheetId="42">[1]Input!#REF!</definedName>
    <definedName name="INPUT_4" localSheetId="45">[1]Input!#REF!</definedName>
    <definedName name="INPUT_4" localSheetId="25">[1]Input!#REF!</definedName>
    <definedName name="INPUT_4" localSheetId="35">[1]Input!#REF!</definedName>
    <definedName name="INPUT_4" localSheetId="51">[1]Input!#REF!</definedName>
    <definedName name="INPUT_4" localSheetId="55">[1]Input!#REF!</definedName>
    <definedName name="INPUT_4" localSheetId="5">[1]Input!#REF!</definedName>
    <definedName name="INPUT_4" localSheetId="60">[1]Input!#REF!</definedName>
    <definedName name="INPUT_4">[1]Input!#REF!</definedName>
    <definedName name="IPee_2" localSheetId="15">[28]Graf14_Graf15!#REF!</definedName>
    <definedName name="IPee_2" localSheetId="16">[28]Graf14_Graf15!#REF!</definedName>
    <definedName name="IPee_2" localSheetId="22">[28]Graf14_Graf15!#REF!</definedName>
    <definedName name="IPee_2" localSheetId="28">[28]Graf14_Graf15!#REF!</definedName>
    <definedName name="IPee_2" localSheetId="29">[28]Graf14_Graf15!#REF!</definedName>
    <definedName name="IPee_2" localSheetId="30">[28]Graf14_Graf15!#REF!</definedName>
    <definedName name="IPee_2" localSheetId="38">[28]Graf14_Graf15!#REF!</definedName>
    <definedName name="IPee_2" localSheetId="41">[28]Graf14_Graf15!#REF!</definedName>
    <definedName name="IPee_2" localSheetId="42">[28]Graf14_Graf15!#REF!</definedName>
    <definedName name="IPee_2" localSheetId="45">[28]Graf14_Graf15!#REF!</definedName>
    <definedName name="IPee_2" localSheetId="25">[28]Graf14_Graf15!#REF!</definedName>
    <definedName name="IPee_2" localSheetId="35">[28]Graf14_Graf15!#REF!</definedName>
    <definedName name="IPee_2" localSheetId="51">[28]Graf14_Graf15!#REF!</definedName>
    <definedName name="IPee_2" localSheetId="55">[28]Graf14_Graf15!#REF!</definedName>
    <definedName name="IPee_2" localSheetId="5">[28]Graf14_Graf15!#REF!</definedName>
    <definedName name="IPee_2" localSheetId="60">[28]Graf14_Graf15!#REF!</definedName>
    <definedName name="IPee_2">[28]Graf14_Graf15!#REF!</definedName>
    <definedName name="IPer_2" localSheetId="15">[28]Graf14_Graf15!#REF!</definedName>
    <definedName name="IPer_2" localSheetId="16">[28]Graf14_Graf15!#REF!</definedName>
    <definedName name="IPer_2" localSheetId="22">[28]Graf14_Graf15!#REF!</definedName>
    <definedName name="IPer_2" localSheetId="28">[28]Graf14_Graf15!#REF!</definedName>
    <definedName name="IPer_2" localSheetId="29">[28]Graf14_Graf15!#REF!</definedName>
    <definedName name="IPer_2" localSheetId="30">[28]Graf14_Graf15!#REF!</definedName>
    <definedName name="IPer_2" localSheetId="38">[28]Graf14_Graf15!#REF!</definedName>
    <definedName name="IPer_2" localSheetId="41">[28]Graf14_Graf15!#REF!</definedName>
    <definedName name="IPer_2" localSheetId="42">[28]Graf14_Graf15!#REF!</definedName>
    <definedName name="IPer_2" localSheetId="45">[28]Graf14_Graf15!#REF!</definedName>
    <definedName name="IPer_2" localSheetId="25">[28]Graf14_Graf15!#REF!</definedName>
    <definedName name="IPer_2" localSheetId="35">[28]Graf14_Graf15!#REF!</definedName>
    <definedName name="IPer_2" localSheetId="51">[28]Graf14_Graf15!#REF!</definedName>
    <definedName name="IPer_2" localSheetId="55">[28]Graf14_Graf15!#REF!</definedName>
    <definedName name="IPer_2" localSheetId="5">[28]Graf14_Graf15!#REF!</definedName>
    <definedName name="IPer_2" localSheetId="60">[28]Graf14_Graf15!#REF!</definedName>
    <definedName name="IPer_2">[28]Graf14_Graf15!#REF!</definedName>
    <definedName name="IT" localSheetId="15">[28]Graf14_Graf15!#REF!</definedName>
    <definedName name="IT" localSheetId="16">[28]Graf14_Graf15!#REF!</definedName>
    <definedName name="IT" localSheetId="22">[28]Graf14_Graf15!#REF!</definedName>
    <definedName name="IT" localSheetId="28">[28]Graf14_Graf15!#REF!</definedName>
    <definedName name="IT" localSheetId="29">[28]Graf14_Graf15!#REF!</definedName>
    <definedName name="IT" localSheetId="30">[28]Graf14_Graf15!#REF!</definedName>
    <definedName name="IT" localSheetId="38">[28]Graf14_Graf15!#REF!</definedName>
    <definedName name="IT" localSheetId="41">[28]Graf14_Graf15!#REF!</definedName>
    <definedName name="IT" localSheetId="42">[28]Graf14_Graf15!#REF!</definedName>
    <definedName name="IT" localSheetId="45">[28]Graf14_Graf15!#REF!</definedName>
    <definedName name="IT" localSheetId="25">[28]Graf14_Graf15!#REF!</definedName>
    <definedName name="IT" localSheetId="35">[28]Graf14_Graf15!#REF!</definedName>
    <definedName name="IT" localSheetId="51">[28]Graf14_Graf15!#REF!</definedName>
    <definedName name="IT" localSheetId="55">[28]Graf14_Graf15!#REF!</definedName>
    <definedName name="IT" localSheetId="5">[28]Graf14_Graf15!#REF!</definedName>
    <definedName name="IT" localSheetId="60">[28]Graf14_Graf15!#REF!</definedName>
    <definedName name="IT">[28]Graf14_Graf15!#REF!</definedName>
    <definedName name="IT_2" localSheetId="15">[28]Graf14_Graf15!#REF!</definedName>
    <definedName name="IT_2" localSheetId="16">[28]Graf14_Graf15!#REF!</definedName>
    <definedName name="IT_2" localSheetId="22">[28]Graf14_Graf15!#REF!</definedName>
    <definedName name="IT_2" localSheetId="28">[28]Graf14_Graf15!#REF!</definedName>
    <definedName name="IT_2" localSheetId="29">[28]Graf14_Graf15!#REF!</definedName>
    <definedName name="IT_2" localSheetId="30">[28]Graf14_Graf15!#REF!</definedName>
    <definedName name="IT_2" localSheetId="38">[28]Graf14_Graf15!#REF!</definedName>
    <definedName name="IT_2" localSheetId="41">[28]Graf14_Graf15!#REF!</definedName>
    <definedName name="IT_2" localSheetId="42">[28]Graf14_Graf15!#REF!</definedName>
    <definedName name="IT_2" localSheetId="45">[28]Graf14_Graf15!#REF!</definedName>
    <definedName name="IT_2" localSheetId="25">[28]Graf14_Graf15!#REF!</definedName>
    <definedName name="IT_2" localSheetId="35">[28]Graf14_Graf15!#REF!</definedName>
    <definedName name="IT_2" localSheetId="51">[28]Graf14_Graf15!#REF!</definedName>
    <definedName name="IT_2" localSheetId="55">[28]Graf14_Graf15!#REF!</definedName>
    <definedName name="IT_2" localSheetId="5">[28]Graf14_Graf15!#REF!</definedName>
    <definedName name="IT_2" localSheetId="60">[28]Graf14_Graf15!#REF!</definedName>
    <definedName name="IT_2">[28]Graf14_Graf15!#REF!</definedName>
    <definedName name="IT_2_bracket_2" localSheetId="15">[28]Graf14_Graf15!#REF!</definedName>
    <definedName name="IT_2_bracket_2" localSheetId="16">[28]Graf14_Graf15!#REF!</definedName>
    <definedName name="IT_2_bracket_2" localSheetId="22">[28]Graf14_Graf15!#REF!</definedName>
    <definedName name="IT_2_bracket_2" localSheetId="28">[28]Graf14_Graf15!#REF!</definedName>
    <definedName name="IT_2_bracket_2" localSheetId="29">[28]Graf14_Graf15!#REF!</definedName>
    <definedName name="IT_2_bracket_2" localSheetId="30">[28]Graf14_Graf15!#REF!</definedName>
    <definedName name="IT_2_bracket_2" localSheetId="38">[28]Graf14_Graf15!#REF!</definedName>
    <definedName name="IT_2_bracket_2" localSheetId="41">[28]Graf14_Graf15!#REF!</definedName>
    <definedName name="IT_2_bracket_2" localSheetId="42">[28]Graf14_Graf15!#REF!</definedName>
    <definedName name="IT_2_bracket_2" localSheetId="45">[28]Graf14_Graf15!#REF!</definedName>
    <definedName name="IT_2_bracket_2" localSheetId="25">[28]Graf14_Graf15!#REF!</definedName>
    <definedName name="IT_2_bracket_2" localSheetId="35">[28]Graf14_Graf15!#REF!</definedName>
    <definedName name="IT_2_bracket_2" localSheetId="51">[28]Graf14_Graf15!#REF!</definedName>
    <definedName name="IT_2_bracket_2" localSheetId="55">[28]Graf14_Graf15!#REF!</definedName>
    <definedName name="IT_2_bracket_2" localSheetId="5">[28]Graf14_Graf15!#REF!</definedName>
    <definedName name="IT_2_bracket_2" localSheetId="60">[28]Graf14_Graf15!#REF!</definedName>
    <definedName name="IT_2_bracket_2">[28]Graf14_Graf15!#REF!</definedName>
    <definedName name="jhgf" localSheetId="13" hidden="1">{"MONA",#N/A,FALSE,"S"}</definedName>
    <definedName name="jhgf" localSheetId="15" hidden="1">{"MONA",#N/A,FALSE,"S"}</definedName>
    <definedName name="jhgf" localSheetId="16" hidden="1">{"MONA",#N/A,FALSE,"S"}</definedName>
    <definedName name="jhgf" localSheetId="19" hidden="1">{"MONA",#N/A,FALSE,"S"}</definedName>
    <definedName name="jhgf" localSheetId="26" hidden="1">{"MONA",#N/A,FALSE,"S"}</definedName>
    <definedName name="jhgf" localSheetId="38" hidden="1">{"MONA",#N/A,FALSE,"S"}</definedName>
    <definedName name="jhgf" localSheetId="45" hidden="1">{"MONA",#N/A,FALSE,"S"}</definedName>
    <definedName name="jhgf" localSheetId="46" hidden="1">{"MONA",#N/A,FALSE,"S"}</definedName>
    <definedName name="jhgf" localSheetId="49" hidden="1">{"MONA",#N/A,FALSE,"S"}</definedName>
    <definedName name="jhgf" localSheetId="54" hidden="1">{"MONA",#N/A,FALSE,"S"}</definedName>
    <definedName name="jhgf" localSheetId="8" hidden="1">{"MONA",#N/A,FALSE,"S"}</definedName>
    <definedName name="jhgf" localSheetId="9" hidden="1">{"MONA",#N/A,FALSE,"S"}</definedName>
    <definedName name="jhgf" localSheetId="48" hidden="1">{"MONA",#N/A,FALSE,"S"}</definedName>
    <definedName name="jhgf" hidden="1">{"MONA",#N/A,FALSE,"S"}</definedName>
    <definedName name="jhhhg" localSheetId="22" hidden="1">'[5]Time series'!#REF!</definedName>
    <definedName name="jhhhg" localSheetId="28" hidden="1">'[5]Time series'!#REF!</definedName>
    <definedName name="jhhhg" localSheetId="29" hidden="1">'[5]Time series'!#REF!</definedName>
    <definedName name="jhhhg" localSheetId="30" hidden="1">'[5]Time series'!#REF!</definedName>
    <definedName name="jhhhg" localSheetId="38" hidden="1">'[5]Time series'!#REF!</definedName>
    <definedName name="jhhhg" localSheetId="41" hidden="1">'[5]Time series'!#REF!</definedName>
    <definedName name="jhhhg" localSheetId="42" hidden="1">'[5]Time series'!#REF!</definedName>
    <definedName name="jhhhg" localSheetId="46" hidden="1">'[5]Time series'!#REF!</definedName>
    <definedName name="jhhhg" localSheetId="48" hidden="1">'[5]Time series'!#REF!</definedName>
    <definedName name="jhhhg" localSheetId="25" hidden="1">'[5]Time series'!#REF!</definedName>
    <definedName name="jhhhg" localSheetId="35" hidden="1">'[5]Time series'!#REF!</definedName>
    <definedName name="jhhhg" localSheetId="51" hidden="1">'[5]Time series'!#REF!</definedName>
    <definedName name="jhhhg" localSheetId="55" hidden="1">'[5]Time series'!#REF!</definedName>
    <definedName name="jhhhg" localSheetId="5" hidden="1">'[5]Time series'!#REF!</definedName>
    <definedName name="jhhhg" hidden="1">'[5]Time series'!#REF!</definedName>
    <definedName name="jj" localSheetId="13" hidden="1">{"Riqfin97",#N/A,FALSE,"Tran";"Riqfinpro",#N/A,FALSE,"Tran"}</definedName>
    <definedName name="jj" localSheetId="15" hidden="1">{"Riqfin97",#N/A,FALSE,"Tran";"Riqfinpro",#N/A,FALSE,"Tran"}</definedName>
    <definedName name="jj" localSheetId="16" hidden="1">{"Riqfin97",#N/A,FALSE,"Tran";"Riqfinpro",#N/A,FALSE,"Tran"}</definedName>
    <definedName name="jj" localSheetId="19" hidden="1">{"Riqfin97",#N/A,FALSE,"Tran";"Riqfinpro",#N/A,FALSE,"Tran"}</definedName>
    <definedName name="jj" localSheetId="26" hidden="1">{"Riqfin97",#N/A,FALSE,"Tran";"Riqfinpro",#N/A,FALSE,"Tran"}</definedName>
    <definedName name="jj" localSheetId="38" hidden="1">{"Riqfin97",#N/A,FALSE,"Tran";"Riqfinpro",#N/A,FALSE,"Tran"}</definedName>
    <definedName name="jj" localSheetId="45" hidden="1">{"Riqfin97",#N/A,FALSE,"Tran";"Riqfinpro",#N/A,FALSE,"Tran"}</definedName>
    <definedName name="jj" localSheetId="46" hidden="1">{"Riqfin97",#N/A,FALSE,"Tran";"Riqfinpro",#N/A,FALSE,"Tran"}</definedName>
    <definedName name="jj" localSheetId="49" hidden="1">{"Riqfin97",#N/A,FALSE,"Tran";"Riqfinpro",#N/A,FALSE,"Tran"}</definedName>
    <definedName name="jj" localSheetId="54" hidden="1">{"Riqfin97",#N/A,FALSE,"Tran";"Riqfinpro",#N/A,FALSE,"Tran"}</definedName>
    <definedName name="jj" localSheetId="8" hidden="1">{"Riqfin97",#N/A,FALSE,"Tran";"Riqfinpro",#N/A,FALSE,"Tran"}</definedName>
    <definedName name="jj" localSheetId="9" hidden="1">{"Riqfin97",#N/A,FALSE,"Tran";"Riqfinpro",#N/A,FALSE,"Tran"}</definedName>
    <definedName name="jj" localSheetId="48" hidden="1">{"Riqfin97",#N/A,FALSE,"Tran";"Riqfinpro",#N/A,FALSE,"Tran"}</definedName>
    <definedName name="jj" localSheetId="60" hidden="1">{"Riqfin97",#N/A,FALSE,"Tran";"Riqfinpro",#N/A,FALSE,"Tran"}</definedName>
    <definedName name="jj" hidden="1">{"Riqfin97",#N/A,FALSE,"Tran";"Riqfinpro",#N/A,FALSE,"Tran"}</definedName>
    <definedName name="jjj" localSheetId="15" hidden="1">[58]M!#REF!</definedName>
    <definedName name="jjj" localSheetId="16" hidden="1">[58]M!#REF!</definedName>
    <definedName name="jjj" localSheetId="22" hidden="1">[58]M!#REF!</definedName>
    <definedName name="jjj" localSheetId="28" hidden="1">[58]M!#REF!</definedName>
    <definedName name="jjj" localSheetId="29" hidden="1">[58]M!#REF!</definedName>
    <definedName name="jjj" localSheetId="30" hidden="1">[58]M!#REF!</definedName>
    <definedName name="jjj" localSheetId="38" hidden="1">[58]M!#REF!</definedName>
    <definedName name="jjj" localSheetId="41" hidden="1">[58]M!#REF!</definedName>
    <definedName name="jjj" localSheetId="42" hidden="1">[58]M!#REF!</definedName>
    <definedName name="jjj" localSheetId="45" hidden="1">[58]M!#REF!</definedName>
    <definedName name="jjj" localSheetId="46" hidden="1">[58]M!#REF!</definedName>
    <definedName name="jjj" localSheetId="48" hidden="1">[58]M!#REF!</definedName>
    <definedName name="jjj" localSheetId="25" hidden="1">[58]M!#REF!</definedName>
    <definedName name="jjj" localSheetId="35" hidden="1">[58]M!#REF!</definedName>
    <definedName name="jjj" localSheetId="51" hidden="1">[58]M!#REF!</definedName>
    <definedName name="jjj" localSheetId="55" hidden="1">[58]M!#REF!</definedName>
    <definedName name="jjj" localSheetId="5" hidden="1">[58]M!#REF!</definedName>
    <definedName name="jjj" localSheetId="60" hidden="1">[58]M!#REF!</definedName>
    <definedName name="jjj" hidden="1">[58]M!#REF!</definedName>
    <definedName name="jjjjjj" localSheetId="15" hidden="1">'[52]J(Priv.Cap)'!#REF!</definedName>
    <definedName name="jjjjjj" localSheetId="16" hidden="1">'[52]J(Priv.Cap)'!#REF!</definedName>
    <definedName name="jjjjjj" localSheetId="22" hidden="1">'[52]J(Priv.Cap)'!#REF!</definedName>
    <definedName name="jjjjjj" localSheetId="28" hidden="1">'[52]J(Priv.Cap)'!#REF!</definedName>
    <definedName name="jjjjjj" localSheetId="29" hidden="1">'[52]J(Priv.Cap)'!#REF!</definedName>
    <definedName name="jjjjjj" localSheetId="30" hidden="1">'[52]J(Priv.Cap)'!#REF!</definedName>
    <definedName name="jjjjjj" localSheetId="38" hidden="1">'[52]J(Priv.Cap)'!#REF!</definedName>
    <definedName name="jjjjjj" localSheetId="41" hidden="1">'[52]J(Priv.Cap)'!#REF!</definedName>
    <definedName name="jjjjjj" localSheetId="42" hidden="1">'[52]J(Priv.Cap)'!#REF!</definedName>
    <definedName name="jjjjjj" localSheetId="45" hidden="1">'[52]J(Priv.Cap)'!#REF!</definedName>
    <definedName name="jjjjjj" localSheetId="46" hidden="1">'[52]J(Priv.Cap)'!#REF!</definedName>
    <definedName name="jjjjjj" localSheetId="48" hidden="1">'[52]J(Priv.Cap)'!#REF!</definedName>
    <definedName name="jjjjjj" localSheetId="25" hidden="1">'[52]J(Priv.Cap)'!#REF!</definedName>
    <definedName name="jjjjjj" localSheetId="35" hidden="1">'[52]J(Priv.Cap)'!#REF!</definedName>
    <definedName name="jjjjjj" localSheetId="51" hidden="1">'[52]J(Priv.Cap)'!#REF!</definedName>
    <definedName name="jjjjjj" localSheetId="55" hidden="1">'[52]J(Priv.Cap)'!#REF!</definedName>
    <definedName name="jjjjjj" localSheetId="5" hidden="1">'[52]J(Priv.Cap)'!#REF!</definedName>
    <definedName name="jjjjjj" localSheetId="60" hidden="1">'[52]J(Priv.Cap)'!#REF!</definedName>
    <definedName name="jjjjjj" hidden="1">'[52]J(Priv.Cap)'!#REF!</definedName>
    <definedName name="kjg" localSheetId="13" hidden="1">{#N/A,#N/A,FALSE,"SimInp1";#N/A,#N/A,FALSE,"SimInp2";#N/A,#N/A,FALSE,"SimOut1";#N/A,#N/A,FALSE,"SimOut2";#N/A,#N/A,FALSE,"SimOut3";#N/A,#N/A,FALSE,"SimOut4";#N/A,#N/A,FALSE,"SimOut5"}</definedName>
    <definedName name="kjg" localSheetId="15" hidden="1">{#N/A,#N/A,FALSE,"SimInp1";#N/A,#N/A,FALSE,"SimInp2";#N/A,#N/A,FALSE,"SimOut1";#N/A,#N/A,FALSE,"SimOut2";#N/A,#N/A,FALSE,"SimOut3";#N/A,#N/A,FALSE,"SimOut4";#N/A,#N/A,FALSE,"SimOut5"}</definedName>
    <definedName name="kjg" localSheetId="16"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localSheetId="26" hidden="1">{#N/A,#N/A,FALSE,"SimInp1";#N/A,#N/A,FALSE,"SimInp2";#N/A,#N/A,FALSE,"SimOut1";#N/A,#N/A,FALSE,"SimOut2";#N/A,#N/A,FALSE,"SimOut3";#N/A,#N/A,FALSE,"SimOut4";#N/A,#N/A,FALSE,"SimOut5"}</definedName>
    <definedName name="kjg" localSheetId="38" hidden="1">{#N/A,#N/A,FALSE,"SimInp1";#N/A,#N/A,FALSE,"SimInp2";#N/A,#N/A,FALSE,"SimOut1";#N/A,#N/A,FALSE,"SimOut2";#N/A,#N/A,FALSE,"SimOut3";#N/A,#N/A,FALSE,"SimOut4";#N/A,#N/A,FALSE,"SimOut5"}</definedName>
    <definedName name="kjg" localSheetId="45" hidden="1">{#N/A,#N/A,FALSE,"SimInp1";#N/A,#N/A,FALSE,"SimInp2";#N/A,#N/A,FALSE,"SimOut1";#N/A,#N/A,FALSE,"SimOut2";#N/A,#N/A,FALSE,"SimOut3";#N/A,#N/A,FALSE,"SimOut4";#N/A,#N/A,FALSE,"SimOut5"}</definedName>
    <definedName name="kjg" localSheetId="46" hidden="1">{#N/A,#N/A,FALSE,"SimInp1";#N/A,#N/A,FALSE,"SimInp2";#N/A,#N/A,FALSE,"SimOut1";#N/A,#N/A,FALSE,"SimOut2";#N/A,#N/A,FALSE,"SimOut3";#N/A,#N/A,FALSE,"SimOut4";#N/A,#N/A,FALSE,"SimOut5"}</definedName>
    <definedName name="kjg" localSheetId="49" hidden="1">{#N/A,#N/A,FALSE,"SimInp1";#N/A,#N/A,FALSE,"SimInp2";#N/A,#N/A,FALSE,"SimOut1";#N/A,#N/A,FALSE,"SimOut2";#N/A,#N/A,FALSE,"SimOut3";#N/A,#N/A,FALSE,"SimOut4";#N/A,#N/A,FALSE,"SimOut5"}</definedName>
    <definedName name="kjg" localSheetId="54" hidden="1">{#N/A,#N/A,FALSE,"SimInp1";#N/A,#N/A,FALSE,"SimInp2";#N/A,#N/A,FALSE,"SimOut1";#N/A,#N/A,FALSE,"SimOut2";#N/A,#N/A,FALSE,"SimOut3";#N/A,#N/A,FALSE,"SimOut4";#N/A,#N/A,FALSE,"SimOut5"}</definedName>
    <definedName name="kjg" localSheetId="8" hidden="1">{#N/A,#N/A,FALSE,"SimInp1";#N/A,#N/A,FALSE,"SimInp2";#N/A,#N/A,FALSE,"SimOut1";#N/A,#N/A,FALSE,"SimOut2";#N/A,#N/A,FALSE,"SimOut3";#N/A,#N/A,FALSE,"SimOut4";#N/A,#N/A,FALSE,"SimOut5"}</definedName>
    <definedName name="kjg" localSheetId="9" hidden="1">{#N/A,#N/A,FALSE,"SimInp1";#N/A,#N/A,FALSE,"SimInp2";#N/A,#N/A,FALSE,"SimOut1";#N/A,#N/A,FALSE,"SimOut2";#N/A,#N/A,FALSE,"SimOut3";#N/A,#N/A,FALSE,"SimOut4";#N/A,#N/A,FALSE,"SimOut5"}</definedName>
    <definedName name="kjg" localSheetId="48"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3" hidden="1">{"BOP_TAB",#N/A,FALSE,"N";"MIDTERM_TAB",#N/A,FALSE,"O";"FUND_CRED",#N/A,FALSE,"P";"DEBT_TAB1",#N/A,FALSE,"Q";"DEBT_TAB2",#N/A,FALSE,"Q";"FORFIN_TAB1",#N/A,FALSE,"R";"FORFIN_TAB2",#N/A,FALSE,"R";"BOP_ANALY",#N/A,FALSE,"U"}</definedName>
    <definedName name="kjhg" localSheetId="15" hidden="1">{"BOP_TAB",#N/A,FALSE,"N";"MIDTERM_TAB",#N/A,FALSE,"O";"FUND_CRED",#N/A,FALSE,"P";"DEBT_TAB1",#N/A,FALSE,"Q";"DEBT_TAB2",#N/A,FALSE,"Q";"FORFIN_TAB1",#N/A,FALSE,"R";"FORFIN_TAB2",#N/A,FALSE,"R";"BOP_ANALY",#N/A,FALSE,"U"}</definedName>
    <definedName name="kjhg" localSheetId="16"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localSheetId="26" hidden="1">{"BOP_TAB",#N/A,FALSE,"N";"MIDTERM_TAB",#N/A,FALSE,"O";"FUND_CRED",#N/A,FALSE,"P";"DEBT_TAB1",#N/A,FALSE,"Q";"DEBT_TAB2",#N/A,FALSE,"Q";"FORFIN_TAB1",#N/A,FALSE,"R";"FORFIN_TAB2",#N/A,FALSE,"R";"BOP_ANALY",#N/A,FALSE,"U"}</definedName>
    <definedName name="kjhg" localSheetId="38" hidden="1">{"BOP_TAB",#N/A,FALSE,"N";"MIDTERM_TAB",#N/A,FALSE,"O";"FUND_CRED",#N/A,FALSE,"P";"DEBT_TAB1",#N/A,FALSE,"Q";"DEBT_TAB2",#N/A,FALSE,"Q";"FORFIN_TAB1",#N/A,FALSE,"R";"FORFIN_TAB2",#N/A,FALSE,"R";"BOP_ANALY",#N/A,FALSE,"U"}</definedName>
    <definedName name="kjhg" localSheetId="45" hidden="1">{"BOP_TAB",#N/A,FALSE,"N";"MIDTERM_TAB",#N/A,FALSE,"O";"FUND_CRED",#N/A,FALSE,"P";"DEBT_TAB1",#N/A,FALSE,"Q";"DEBT_TAB2",#N/A,FALSE,"Q";"FORFIN_TAB1",#N/A,FALSE,"R";"FORFIN_TAB2",#N/A,FALSE,"R";"BOP_ANALY",#N/A,FALSE,"U"}</definedName>
    <definedName name="kjhg" localSheetId="46" hidden="1">{"BOP_TAB",#N/A,FALSE,"N";"MIDTERM_TAB",#N/A,FALSE,"O";"FUND_CRED",#N/A,FALSE,"P";"DEBT_TAB1",#N/A,FALSE,"Q";"DEBT_TAB2",#N/A,FALSE,"Q";"FORFIN_TAB1",#N/A,FALSE,"R";"FORFIN_TAB2",#N/A,FALSE,"R";"BOP_ANALY",#N/A,FALSE,"U"}</definedName>
    <definedName name="kjhg" localSheetId="49" hidden="1">{"BOP_TAB",#N/A,FALSE,"N";"MIDTERM_TAB",#N/A,FALSE,"O";"FUND_CRED",#N/A,FALSE,"P";"DEBT_TAB1",#N/A,FALSE,"Q";"DEBT_TAB2",#N/A,FALSE,"Q";"FORFIN_TAB1",#N/A,FALSE,"R";"FORFIN_TAB2",#N/A,FALSE,"R";"BOP_ANALY",#N/A,FALSE,"U"}</definedName>
    <definedName name="kjhg" localSheetId="54" hidden="1">{"BOP_TAB",#N/A,FALSE,"N";"MIDTERM_TAB",#N/A,FALSE,"O";"FUND_CRED",#N/A,FALSE,"P";"DEBT_TAB1",#N/A,FALSE,"Q";"DEBT_TAB2",#N/A,FALSE,"Q";"FORFIN_TAB1",#N/A,FALSE,"R";"FORFIN_TAB2",#N/A,FALSE,"R";"BOP_ANALY",#N/A,FALSE,"U"}</definedName>
    <definedName name="kjhg" localSheetId="8" hidden="1">{"BOP_TAB",#N/A,FALSE,"N";"MIDTERM_TAB",#N/A,FALSE,"O";"FUND_CRED",#N/A,FALSE,"P";"DEBT_TAB1",#N/A,FALSE,"Q";"DEBT_TAB2",#N/A,FALSE,"Q";"FORFIN_TAB1",#N/A,FALSE,"R";"FORFIN_TAB2",#N/A,FALSE,"R";"BOP_ANALY",#N/A,FALSE,"U"}</definedName>
    <definedName name="kjhg" localSheetId="9" hidden="1">{"BOP_TAB",#N/A,FALSE,"N";"MIDTERM_TAB",#N/A,FALSE,"O";"FUND_CRED",#N/A,FALSE,"P";"DEBT_TAB1",#N/A,FALSE,"Q";"DEBT_TAB2",#N/A,FALSE,"Q";"FORFIN_TAB1",#N/A,FALSE,"R";"FORFIN_TAB2",#N/A,FALSE,"R";"BOP_ANALY",#N/A,FALSE,"U"}</definedName>
    <definedName name="kjhg" localSheetId="48"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k" localSheetId="13" hidden="1">{"Tab1",#N/A,FALSE,"P";"Tab2",#N/A,FALSE,"P"}</definedName>
    <definedName name="kk" localSheetId="15" hidden="1">{"Tab1",#N/A,FALSE,"P";"Tab2",#N/A,FALSE,"P"}</definedName>
    <definedName name="kk" localSheetId="16" hidden="1">{"Tab1",#N/A,FALSE,"P";"Tab2",#N/A,FALSE,"P"}</definedName>
    <definedName name="kk" localSheetId="19" hidden="1">{"Tab1",#N/A,FALSE,"P";"Tab2",#N/A,FALSE,"P"}</definedName>
    <definedName name="kk" localSheetId="26" hidden="1">{"Tab1",#N/A,FALSE,"P";"Tab2",#N/A,FALSE,"P"}</definedName>
    <definedName name="kk" localSheetId="38" hidden="1">{"Tab1",#N/A,FALSE,"P";"Tab2",#N/A,FALSE,"P"}</definedName>
    <definedName name="kk" localSheetId="45" hidden="1">{"Tab1",#N/A,FALSE,"P";"Tab2",#N/A,FALSE,"P"}</definedName>
    <definedName name="kk" localSheetId="46" hidden="1">{"Tab1",#N/A,FALSE,"P";"Tab2",#N/A,FALSE,"P"}</definedName>
    <definedName name="kk" localSheetId="49" hidden="1">{"Tab1",#N/A,FALSE,"P";"Tab2",#N/A,FALSE,"P"}</definedName>
    <definedName name="kk" localSheetId="54" hidden="1">{"Tab1",#N/A,FALSE,"P";"Tab2",#N/A,FALSE,"P"}</definedName>
    <definedName name="kk" localSheetId="8" hidden="1">{"Tab1",#N/A,FALSE,"P";"Tab2",#N/A,FALSE,"P"}</definedName>
    <definedName name="kk" localSheetId="9" hidden="1">{"Tab1",#N/A,FALSE,"P";"Tab2",#N/A,FALSE,"P"}</definedName>
    <definedName name="kk" localSheetId="48" hidden="1">{"Tab1",#N/A,FALSE,"P";"Tab2",#N/A,FALSE,"P"}</definedName>
    <definedName name="kk" localSheetId="60" hidden="1">{"Tab1",#N/A,FALSE,"P";"Tab2",#N/A,FALSE,"P"}</definedName>
    <definedName name="kk" hidden="1">{"Tab1",#N/A,FALSE,"P";"Tab2",#N/A,FALSE,"P"}</definedName>
    <definedName name="kkk" localSheetId="13" hidden="1">{"Tab1",#N/A,FALSE,"P";"Tab2",#N/A,FALSE,"P"}</definedName>
    <definedName name="kkk" localSheetId="15" hidden="1">{"Tab1",#N/A,FALSE,"P";"Tab2",#N/A,FALSE,"P"}</definedName>
    <definedName name="kkk" localSheetId="16" hidden="1">{"Tab1",#N/A,FALSE,"P";"Tab2",#N/A,FALSE,"P"}</definedName>
    <definedName name="kkk" localSheetId="19" hidden="1">{"Tab1",#N/A,FALSE,"P";"Tab2",#N/A,FALSE,"P"}</definedName>
    <definedName name="kkk" localSheetId="26" hidden="1">{"Tab1",#N/A,FALSE,"P";"Tab2",#N/A,FALSE,"P"}</definedName>
    <definedName name="kkk" localSheetId="38" hidden="1">{"Tab1",#N/A,FALSE,"P";"Tab2",#N/A,FALSE,"P"}</definedName>
    <definedName name="kkk" localSheetId="45" hidden="1">{"Tab1",#N/A,FALSE,"P";"Tab2",#N/A,FALSE,"P"}</definedName>
    <definedName name="kkk" localSheetId="46" hidden="1">{"Tab1",#N/A,FALSE,"P";"Tab2",#N/A,FALSE,"P"}</definedName>
    <definedName name="kkk" localSheetId="49" hidden="1">{"Tab1",#N/A,FALSE,"P";"Tab2",#N/A,FALSE,"P"}</definedName>
    <definedName name="kkk" localSheetId="54" hidden="1">{"Tab1",#N/A,FALSE,"P";"Tab2",#N/A,FALSE,"P"}</definedName>
    <definedName name="kkk" localSheetId="8" hidden="1">{"Tab1",#N/A,FALSE,"P";"Tab2",#N/A,FALSE,"P"}</definedName>
    <definedName name="kkk" localSheetId="9" hidden="1">{"Tab1",#N/A,FALSE,"P";"Tab2",#N/A,FALSE,"P"}</definedName>
    <definedName name="kkk" localSheetId="48" hidden="1">{"Tab1",#N/A,FALSE,"P";"Tab2",#N/A,FALSE,"P"}</definedName>
    <definedName name="kkk" localSheetId="60" hidden="1">{"Tab1",#N/A,FALSE,"P";"Tab2",#N/A,FALSE,"P"}</definedName>
    <definedName name="kkk" hidden="1">{"Tab1",#N/A,FALSE,"P";"Tab2",#N/A,FALSE,"P"}</definedName>
    <definedName name="kkkk" localSheetId="15" hidden="1">[45]M!#REF!</definedName>
    <definedName name="kkkk" localSheetId="16" hidden="1">[45]M!#REF!</definedName>
    <definedName name="kkkk" localSheetId="22" hidden="1">[45]M!#REF!</definedName>
    <definedName name="kkkk" localSheetId="28" hidden="1">[45]M!#REF!</definedName>
    <definedName name="kkkk" localSheetId="29" hidden="1">[45]M!#REF!</definedName>
    <definedName name="kkkk" localSheetId="30" hidden="1">[45]M!#REF!</definedName>
    <definedName name="kkkk" localSheetId="38" hidden="1">[45]M!#REF!</definedName>
    <definedName name="kkkk" localSheetId="41" hidden="1">[45]M!#REF!</definedName>
    <definedName name="kkkk" localSheetId="42" hidden="1">[45]M!#REF!</definedName>
    <definedName name="kkkk" localSheetId="45" hidden="1">[45]M!#REF!</definedName>
    <definedName name="kkkk" localSheetId="46" hidden="1">[45]M!#REF!</definedName>
    <definedName name="kkkk" localSheetId="48" hidden="1">[45]M!#REF!</definedName>
    <definedName name="kkkk" localSheetId="25" hidden="1">[45]M!#REF!</definedName>
    <definedName name="kkkk" localSheetId="35" hidden="1">[45]M!#REF!</definedName>
    <definedName name="kkkk" localSheetId="51" hidden="1">[45]M!#REF!</definedName>
    <definedName name="kkkk" localSheetId="55" hidden="1">[45]M!#REF!</definedName>
    <definedName name="kkkk" localSheetId="5" hidden="1">[45]M!#REF!</definedName>
    <definedName name="kkkk" localSheetId="60" hidden="1">[45]M!#REF!</definedName>
    <definedName name="kkkk" hidden="1">[45]M!#REF!</definedName>
    <definedName name="Konto" localSheetId="15">#REF!</definedName>
    <definedName name="Konto" localSheetId="16">#REF!</definedName>
    <definedName name="Konto" localSheetId="22">#REF!</definedName>
    <definedName name="Konto" localSheetId="26">#REF!</definedName>
    <definedName name="Konto" localSheetId="28">#REF!</definedName>
    <definedName name="Konto" localSheetId="29">#REF!</definedName>
    <definedName name="Konto" localSheetId="30">#REF!</definedName>
    <definedName name="Konto" localSheetId="38">#REF!</definedName>
    <definedName name="Konto" localSheetId="41">#REF!</definedName>
    <definedName name="Konto" localSheetId="42">#REF!</definedName>
    <definedName name="Konto" localSheetId="45">#REF!</definedName>
    <definedName name="Konto" localSheetId="49">#REF!</definedName>
    <definedName name="Konto" localSheetId="54">#REF!</definedName>
    <definedName name="Konto" localSheetId="8">#REF!</definedName>
    <definedName name="Konto" localSheetId="9">#REF!</definedName>
    <definedName name="Konto" localSheetId="25">#REF!</definedName>
    <definedName name="Konto" localSheetId="35">#REF!</definedName>
    <definedName name="Konto" localSheetId="51">#REF!</definedName>
    <definedName name="Konto" localSheetId="55">#REF!</definedName>
    <definedName name="Konto" localSheetId="5">#REF!</definedName>
    <definedName name="Konto" localSheetId="60">#REF!</definedName>
    <definedName name="Konto">#REF!</definedName>
    <definedName name="KSDn_2">[54]makro!$C$7</definedName>
    <definedName name="KSDn_2_up">[54]makro!$C$8</definedName>
    <definedName name="KSDn_2n">[54]makro!$C$29</definedName>
    <definedName name="KSDn_2n_up">[54]makro!$C$30</definedName>
    <definedName name="KSDn_3">[54]makro!$D$7</definedName>
    <definedName name="KSDn_3_up">[54]makro!$D$8</definedName>
    <definedName name="KSDn_3n">[54]makro!$D$29</definedName>
    <definedName name="KSDn_3n_up">[54]makro!$D$30</definedName>
    <definedName name="KSDn_4">[54]makro!$E$7</definedName>
    <definedName name="KSDn_4_up">[54]makro!$E$8</definedName>
    <definedName name="KSDn_4n">[54]makro!$E$29</definedName>
    <definedName name="KSDn_4n_up">[54]makro!$E$30</definedName>
    <definedName name="KSDn_5">[54]makro!$F$7</definedName>
    <definedName name="KSDn_5_up">[54]makro!$F$8</definedName>
    <definedName name="KSDn_5n">[54]makro!$F$29</definedName>
    <definedName name="KSDn_5n_up">[54]makro!$F$30</definedName>
    <definedName name="KSDn_6">[54]makro!$G$7</definedName>
    <definedName name="KSDn_6_up">[54]makro!$G$8</definedName>
    <definedName name="KSDn_6n">[54]makro!$G$29</definedName>
    <definedName name="KSDn_6n_up">[54]makro!$G$30</definedName>
    <definedName name="KSDr_2">[54]makro!$C$6</definedName>
    <definedName name="KSDr_2n">[54]makro!$C$28</definedName>
    <definedName name="KSDr_3">[54]makro!$D$6</definedName>
    <definedName name="KSDr_3n">[54]makro!$D$28</definedName>
    <definedName name="KSDr_4">[54]makro!$E$6</definedName>
    <definedName name="KSDr_4n">[54]makro!$E$28</definedName>
    <definedName name="KSDr_5">[54]makro!$F$6</definedName>
    <definedName name="KSDr_5n">[54]makro!$F$28</definedName>
    <definedName name="KSDr_6">[54]makro!$G$6</definedName>
    <definedName name="KSDr_6n">[54]makro!$G$28</definedName>
    <definedName name="kumul1" localSheetId="15">#REF!</definedName>
    <definedName name="kumul1" localSheetId="16">#REF!</definedName>
    <definedName name="kumul1" localSheetId="22">#REF!</definedName>
    <definedName name="kumul1" localSheetId="26">#REF!</definedName>
    <definedName name="kumul1" localSheetId="28">#REF!</definedName>
    <definedName name="kumul1" localSheetId="29">#REF!</definedName>
    <definedName name="kumul1" localSheetId="30">#REF!</definedName>
    <definedName name="kumul1" localSheetId="38">#REF!</definedName>
    <definedName name="kumul1" localSheetId="41">#REF!</definedName>
    <definedName name="kumul1" localSheetId="42">#REF!</definedName>
    <definedName name="kumul1" localSheetId="45">#REF!</definedName>
    <definedName name="kumul1" localSheetId="49">#REF!</definedName>
    <definedName name="kumul1" localSheetId="54">#REF!</definedName>
    <definedName name="kumul1" localSheetId="8">#REF!</definedName>
    <definedName name="kumul1" localSheetId="9">#REF!</definedName>
    <definedName name="kumul1" localSheetId="25">#REF!</definedName>
    <definedName name="kumul1" localSheetId="35">#REF!</definedName>
    <definedName name="kumul1" localSheetId="51">#REF!</definedName>
    <definedName name="kumul1" localSheetId="55">#REF!</definedName>
    <definedName name="kumul1" localSheetId="5">#REF!</definedName>
    <definedName name="kumul1" localSheetId="60">#REF!</definedName>
    <definedName name="kumul1">#REF!</definedName>
    <definedName name="kumul2" localSheetId="15">#REF!</definedName>
    <definedName name="kumul2" localSheetId="16">#REF!</definedName>
    <definedName name="kumul2" localSheetId="22">#REF!</definedName>
    <definedName name="kumul2" localSheetId="26">#REF!</definedName>
    <definedName name="kumul2" localSheetId="28">#REF!</definedName>
    <definedName name="kumul2" localSheetId="29">#REF!</definedName>
    <definedName name="kumul2" localSheetId="30">#REF!</definedName>
    <definedName name="kumul2" localSheetId="38">#REF!</definedName>
    <definedName name="kumul2" localSheetId="41">#REF!</definedName>
    <definedName name="kumul2" localSheetId="42">#REF!</definedName>
    <definedName name="kumul2" localSheetId="45">#REF!</definedName>
    <definedName name="kumul2" localSheetId="49">#REF!</definedName>
    <definedName name="kumul2" localSheetId="8">#REF!</definedName>
    <definedName name="kumul2" localSheetId="9">#REF!</definedName>
    <definedName name="kumul2" localSheetId="25">#REF!</definedName>
    <definedName name="kumul2" localSheetId="35">#REF!</definedName>
    <definedName name="kumul2" localSheetId="51">#REF!</definedName>
    <definedName name="kumul2" localSheetId="55">#REF!</definedName>
    <definedName name="kumul2" localSheetId="5">#REF!</definedName>
    <definedName name="kumul2" localSheetId="60">#REF!</definedName>
    <definedName name="kumul2">#REF!</definedName>
    <definedName name="kvart1" localSheetId="15">#REF!</definedName>
    <definedName name="kvart1" localSheetId="16">#REF!</definedName>
    <definedName name="kvart1" localSheetId="22">#REF!</definedName>
    <definedName name="kvart1" localSheetId="26">#REF!</definedName>
    <definedName name="kvart1" localSheetId="28">#REF!</definedName>
    <definedName name="kvart1" localSheetId="29">#REF!</definedName>
    <definedName name="kvart1" localSheetId="30">#REF!</definedName>
    <definedName name="kvart1" localSheetId="38">#REF!</definedName>
    <definedName name="kvart1" localSheetId="41">#REF!</definedName>
    <definedName name="kvart1" localSheetId="42">#REF!</definedName>
    <definedName name="kvart1" localSheetId="45">#REF!</definedName>
    <definedName name="kvart1" localSheetId="8">#REF!</definedName>
    <definedName name="kvart1" localSheetId="9">#REF!</definedName>
    <definedName name="kvart1" localSheetId="25">#REF!</definedName>
    <definedName name="kvart1" localSheetId="35">#REF!</definedName>
    <definedName name="kvart1" localSheetId="51">#REF!</definedName>
    <definedName name="kvart1" localSheetId="55">#REF!</definedName>
    <definedName name="kvart1" localSheetId="5">#REF!</definedName>
    <definedName name="kvart1" localSheetId="60">#REF!</definedName>
    <definedName name="kvart1">#REF!</definedName>
    <definedName name="kvart2" localSheetId="15">#REF!</definedName>
    <definedName name="kvart2" localSheetId="16">#REF!</definedName>
    <definedName name="kvart2" localSheetId="22">#REF!</definedName>
    <definedName name="kvart2" localSheetId="26">#REF!</definedName>
    <definedName name="kvart2" localSheetId="28">#REF!</definedName>
    <definedName name="kvart2" localSheetId="29">#REF!</definedName>
    <definedName name="kvart2" localSheetId="30">#REF!</definedName>
    <definedName name="kvart2" localSheetId="38">#REF!</definedName>
    <definedName name="kvart2" localSheetId="41">#REF!</definedName>
    <definedName name="kvart2" localSheetId="42">#REF!</definedName>
    <definedName name="kvart2" localSheetId="45">#REF!</definedName>
    <definedName name="kvart2" localSheetId="8">#REF!</definedName>
    <definedName name="kvart2" localSheetId="9">#REF!</definedName>
    <definedName name="kvart2" localSheetId="25">#REF!</definedName>
    <definedName name="kvart2" localSheetId="35">#REF!</definedName>
    <definedName name="kvart2" localSheetId="51">#REF!</definedName>
    <definedName name="kvart2" localSheetId="55">#REF!</definedName>
    <definedName name="kvart2" localSheetId="5">#REF!</definedName>
    <definedName name="kvart2" localSheetId="60">#REF!</definedName>
    <definedName name="kvart2">#REF!</definedName>
    <definedName name="kvart3" localSheetId="15">#REF!</definedName>
    <definedName name="kvart3" localSheetId="16">#REF!</definedName>
    <definedName name="kvart3" localSheetId="22">#REF!</definedName>
    <definedName name="kvart3" localSheetId="26">#REF!</definedName>
    <definedName name="kvart3" localSheetId="28">#REF!</definedName>
    <definedName name="kvart3" localSheetId="29">#REF!</definedName>
    <definedName name="kvart3" localSheetId="30">#REF!</definedName>
    <definedName name="kvart3" localSheetId="38">#REF!</definedName>
    <definedName name="kvart3" localSheetId="41">#REF!</definedName>
    <definedName name="kvart3" localSheetId="42">#REF!</definedName>
    <definedName name="kvart3" localSheetId="45">#REF!</definedName>
    <definedName name="kvart3" localSheetId="8">#REF!</definedName>
    <definedName name="kvart3" localSheetId="9">#REF!</definedName>
    <definedName name="kvart3" localSheetId="25">#REF!</definedName>
    <definedName name="kvart3" localSheetId="35">#REF!</definedName>
    <definedName name="kvart3" localSheetId="51">#REF!</definedName>
    <definedName name="kvart3" localSheetId="55">#REF!</definedName>
    <definedName name="kvart3" localSheetId="5">#REF!</definedName>
    <definedName name="kvart3" localSheetId="60">#REF!</definedName>
    <definedName name="kvart3">#REF!</definedName>
    <definedName name="kvart4" localSheetId="15">#REF!</definedName>
    <definedName name="kvart4" localSheetId="16">#REF!</definedName>
    <definedName name="kvart4" localSheetId="22">#REF!</definedName>
    <definedName name="kvart4" localSheetId="26">#REF!</definedName>
    <definedName name="kvart4" localSheetId="28">#REF!</definedName>
    <definedName name="kvart4" localSheetId="29">#REF!</definedName>
    <definedName name="kvart4" localSheetId="30">#REF!</definedName>
    <definedName name="kvart4" localSheetId="38">#REF!</definedName>
    <definedName name="kvart4" localSheetId="41">#REF!</definedName>
    <definedName name="kvart4" localSheetId="42">#REF!</definedName>
    <definedName name="kvart4" localSheetId="45">#REF!</definedName>
    <definedName name="kvart4" localSheetId="8">#REF!</definedName>
    <definedName name="kvart4" localSheetId="9">#REF!</definedName>
    <definedName name="kvart4" localSheetId="25">#REF!</definedName>
    <definedName name="kvart4" localSheetId="35">#REF!</definedName>
    <definedName name="kvart4" localSheetId="51">#REF!</definedName>
    <definedName name="kvart4" localSheetId="55">#REF!</definedName>
    <definedName name="kvart4" localSheetId="5">#REF!</definedName>
    <definedName name="kvart4" localSheetId="60">#REF!</definedName>
    <definedName name="kvart4">#REF!</definedName>
    <definedName name="ll" localSheetId="13" hidden="1">{"Tab1",#N/A,FALSE,"P";"Tab2",#N/A,FALSE,"P"}</definedName>
    <definedName name="ll" localSheetId="15" hidden="1">{"Tab1",#N/A,FALSE,"P";"Tab2",#N/A,FALSE,"P"}</definedName>
    <definedName name="ll" localSheetId="16" hidden="1">{"Tab1",#N/A,FALSE,"P";"Tab2",#N/A,FALSE,"P"}</definedName>
    <definedName name="ll" localSheetId="19" hidden="1">{"Tab1",#N/A,FALSE,"P";"Tab2",#N/A,FALSE,"P"}</definedName>
    <definedName name="ll" localSheetId="26" hidden="1">{"Tab1",#N/A,FALSE,"P";"Tab2",#N/A,FALSE,"P"}</definedName>
    <definedName name="ll" localSheetId="38" hidden="1">{"Tab1",#N/A,FALSE,"P";"Tab2",#N/A,FALSE,"P"}</definedName>
    <definedName name="ll" localSheetId="45" hidden="1">{"Tab1",#N/A,FALSE,"P";"Tab2",#N/A,FALSE,"P"}</definedName>
    <definedName name="ll" localSheetId="46" hidden="1">{"Tab1",#N/A,FALSE,"P";"Tab2",#N/A,FALSE,"P"}</definedName>
    <definedName name="ll" localSheetId="49" hidden="1">{"Tab1",#N/A,FALSE,"P";"Tab2",#N/A,FALSE,"P"}</definedName>
    <definedName name="ll" localSheetId="54" hidden="1">{"Tab1",#N/A,FALSE,"P";"Tab2",#N/A,FALSE,"P"}</definedName>
    <definedName name="ll" localSheetId="8" hidden="1">{"Tab1",#N/A,FALSE,"P";"Tab2",#N/A,FALSE,"P"}</definedName>
    <definedName name="ll" localSheetId="9" hidden="1">{"Tab1",#N/A,FALSE,"P";"Tab2",#N/A,FALSE,"P"}</definedName>
    <definedName name="ll" localSheetId="48" hidden="1">{"Tab1",#N/A,FALSE,"P";"Tab2",#N/A,FALSE,"P"}</definedName>
    <definedName name="ll" localSheetId="60" hidden="1">{"Tab1",#N/A,FALSE,"P";"Tab2",#N/A,FALSE,"P"}</definedName>
    <definedName name="ll" hidden="1">{"Tab1",#N/A,FALSE,"P";"Tab2",#N/A,FALSE,"P"}</definedName>
    <definedName name="lll" localSheetId="13" hidden="1">{"Riqfin97",#N/A,FALSE,"Tran";"Riqfinpro",#N/A,FALSE,"Tran"}</definedName>
    <definedName name="lll" localSheetId="15" hidden="1">{"Riqfin97",#N/A,FALSE,"Tran";"Riqfinpro",#N/A,FALSE,"Tran"}</definedName>
    <definedName name="lll" localSheetId="16" hidden="1">{"Riqfin97",#N/A,FALSE,"Tran";"Riqfinpro",#N/A,FALSE,"Tran"}</definedName>
    <definedName name="lll" localSheetId="19" hidden="1">{"Riqfin97",#N/A,FALSE,"Tran";"Riqfinpro",#N/A,FALSE,"Tran"}</definedName>
    <definedName name="lll" localSheetId="26" hidden="1">{"Riqfin97",#N/A,FALSE,"Tran";"Riqfinpro",#N/A,FALSE,"Tran"}</definedName>
    <definedName name="lll" localSheetId="38" hidden="1">{"Riqfin97",#N/A,FALSE,"Tran";"Riqfinpro",#N/A,FALSE,"Tran"}</definedName>
    <definedName name="lll" localSheetId="45" hidden="1">{"Riqfin97",#N/A,FALSE,"Tran";"Riqfinpro",#N/A,FALSE,"Tran"}</definedName>
    <definedName name="lll" localSheetId="46" hidden="1">{"Riqfin97",#N/A,FALSE,"Tran";"Riqfinpro",#N/A,FALSE,"Tran"}</definedName>
    <definedName name="lll" localSheetId="49" hidden="1">{"Riqfin97",#N/A,FALSE,"Tran";"Riqfinpro",#N/A,FALSE,"Tran"}</definedName>
    <definedName name="lll" localSheetId="54" hidden="1">{"Riqfin97",#N/A,FALSE,"Tran";"Riqfinpro",#N/A,FALSE,"Tran"}</definedName>
    <definedName name="lll" localSheetId="8" hidden="1">{"Riqfin97",#N/A,FALSE,"Tran";"Riqfinpro",#N/A,FALSE,"Tran"}</definedName>
    <definedName name="lll" localSheetId="9" hidden="1">{"Riqfin97",#N/A,FALSE,"Tran";"Riqfinpro",#N/A,FALSE,"Tran"}</definedName>
    <definedName name="lll" localSheetId="48" hidden="1">{"Riqfin97",#N/A,FALSE,"Tran";"Riqfinpro",#N/A,FALSE,"Tran"}</definedName>
    <definedName name="lll" localSheetId="60" hidden="1">{"Riqfin97",#N/A,FALSE,"Tran";"Riqfinpro",#N/A,FALSE,"Tran"}</definedName>
    <definedName name="lll" hidden="1">{"Riqfin97",#N/A,FALSE,"Tran";"Riqfinpro",#N/A,FALSE,"Tran"}</definedName>
    <definedName name="llll" localSheetId="15" hidden="1">[58]M!#REF!</definedName>
    <definedName name="llll" localSheetId="16" hidden="1">[58]M!#REF!</definedName>
    <definedName name="llll" localSheetId="22" hidden="1">[58]M!#REF!</definedName>
    <definedName name="llll" localSheetId="28" hidden="1">[58]M!#REF!</definedName>
    <definedName name="llll" localSheetId="29" hidden="1">[58]M!#REF!</definedName>
    <definedName name="llll" localSheetId="30" hidden="1">[58]M!#REF!</definedName>
    <definedName name="llll" localSheetId="38" hidden="1">[58]M!#REF!</definedName>
    <definedName name="llll" localSheetId="41" hidden="1">[58]M!#REF!</definedName>
    <definedName name="llll" localSheetId="42" hidden="1">[58]M!#REF!</definedName>
    <definedName name="llll" localSheetId="45" hidden="1">[58]M!#REF!</definedName>
    <definedName name="llll" localSheetId="46" hidden="1">[58]M!#REF!</definedName>
    <definedName name="llll" localSheetId="48" hidden="1">[58]M!#REF!</definedName>
    <definedName name="llll" localSheetId="25" hidden="1">[58]M!#REF!</definedName>
    <definedName name="llll" localSheetId="35" hidden="1">[58]M!#REF!</definedName>
    <definedName name="llll" localSheetId="51" hidden="1">[58]M!#REF!</definedName>
    <definedName name="llll" localSheetId="55" hidden="1">[58]M!#REF!</definedName>
    <definedName name="llll" localSheetId="5" hidden="1">[58]M!#REF!</definedName>
    <definedName name="llll" localSheetId="60" hidden="1">[58]M!#REF!</definedName>
    <definedName name="llll" hidden="1">[58]M!#REF!</definedName>
    <definedName name="ls" localSheetId="60">[44]LS!$A:$E</definedName>
    <definedName name="ls">[44]LS!$A$1:$E$65536</definedName>
    <definedName name="LUR">#N/A</definedName>
    <definedName name="Malaysia" localSheetId="15">#REF!</definedName>
    <definedName name="Malaysia" localSheetId="16">#REF!</definedName>
    <definedName name="Malaysia" localSheetId="22">#REF!</definedName>
    <definedName name="Malaysia" localSheetId="26">#REF!</definedName>
    <definedName name="Malaysia" localSheetId="28">#REF!</definedName>
    <definedName name="Malaysia" localSheetId="29">#REF!</definedName>
    <definedName name="Malaysia" localSheetId="30">#REF!</definedName>
    <definedName name="Malaysia" localSheetId="38">#REF!</definedName>
    <definedName name="Malaysia" localSheetId="41">#REF!</definedName>
    <definedName name="Malaysia" localSheetId="42">#REF!</definedName>
    <definedName name="Malaysia" localSheetId="45">#REF!</definedName>
    <definedName name="Malaysia" localSheetId="49">#REF!</definedName>
    <definedName name="Malaysia" localSheetId="54">#REF!</definedName>
    <definedName name="Malaysia" localSheetId="8">#REF!</definedName>
    <definedName name="Malaysia" localSheetId="9">#REF!</definedName>
    <definedName name="Malaysia" localSheetId="25">#REF!</definedName>
    <definedName name="Malaysia" localSheetId="35">#REF!</definedName>
    <definedName name="Malaysia" localSheetId="51">#REF!</definedName>
    <definedName name="Malaysia" localSheetId="55">#REF!</definedName>
    <definedName name="Malaysia" localSheetId="5">#REF!</definedName>
    <definedName name="Malaysia" localSheetId="60">#REF!</definedName>
    <definedName name="Malaysia">#REF!</definedName>
    <definedName name="MB_2">[54]makro!$C$11</definedName>
    <definedName name="MB_2n">[54]makro!$C$33</definedName>
    <definedName name="MB_3">[54]makro!$D$11</definedName>
    <definedName name="MB_3n">[54]makro!$D$33</definedName>
    <definedName name="MB_4">[54]makro!$E$11</definedName>
    <definedName name="MB_4n">[54]makro!$E$33</definedName>
    <definedName name="MB_5">[54]makro!$F$11</definedName>
    <definedName name="MB_5n">[54]makro!$F$33</definedName>
    <definedName name="MB_6">[54]makro!$G$11</definedName>
    <definedName name="MB_6n">[54]makro!$G$33</definedName>
    <definedName name="MCV">#N/A</definedName>
    <definedName name="MCV_B">#N/A</definedName>
    <definedName name="MCV_B1" localSheetId="15">'[26]WEO-BOP'!#REF!</definedName>
    <definedName name="MCV_B1" localSheetId="16">'[26]WEO-BOP'!#REF!</definedName>
    <definedName name="MCV_B1" localSheetId="19">'[26]WEO-BOP'!#REF!</definedName>
    <definedName name="MCV_B1" localSheetId="22">'[26]WEO-BOP'!#REF!</definedName>
    <definedName name="MCV_B1" localSheetId="28">'[26]WEO-BOP'!#REF!</definedName>
    <definedName name="MCV_B1" localSheetId="29">'[26]WEO-BOP'!#REF!</definedName>
    <definedName name="MCV_B1" localSheetId="30">'[26]WEO-BOP'!#REF!</definedName>
    <definedName name="MCV_B1" localSheetId="38">'[26]WEO-BOP'!#REF!</definedName>
    <definedName name="MCV_B1" localSheetId="41">'[26]WEO-BOP'!#REF!</definedName>
    <definedName name="MCV_B1" localSheetId="42">'[26]WEO-BOP'!#REF!</definedName>
    <definedName name="MCV_B1" localSheetId="45">'[26]WEO-BOP'!#REF!</definedName>
    <definedName name="MCV_B1" localSheetId="49">'[26]WEO-BOP'!#REF!</definedName>
    <definedName name="MCV_B1" localSheetId="54">'[26]WEO-BOP'!#REF!</definedName>
    <definedName name="MCV_B1" localSheetId="25">'[26]WEO-BOP'!#REF!</definedName>
    <definedName name="MCV_B1" localSheetId="35">'[26]WEO-BOP'!#REF!</definedName>
    <definedName name="MCV_B1" localSheetId="51">'[26]WEO-BOP'!#REF!</definedName>
    <definedName name="MCV_B1" localSheetId="55">'[26]WEO-BOP'!#REF!</definedName>
    <definedName name="MCV_B1" localSheetId="5">'[26]WEO-BOP'!#REF!</definedName>
    <definedName name="MCV_B1" localSheetId="60">'[26]WEO-BOP'!#REF!</definedName>
    <definedName name="MCV_B1">'[26]WEO-BOP'!#REF!</definedName>
    <definedName name="MCV_D">#N/A</definedName>
    <definedName name="MCV_N">#N/A</definedName>
    <definedName name="MCV_T">#N/A</definedName>
    <definedName name="MENORES" localSheetId="15">#REF!</definedName>
    <definedName name="MENORES" localSheetId="16">#REF!</definedName>
    <definedName name="MENORES" localSheetId="22">#REF!</definedName>
    <definedName name="MENORES" localSheetId="26">#REF!</definedName>
    <definedName name="MENORES" localSheetId="28">#REF!</definedName>
    <definedName name="MENORES" localSheetId="29">#REF!</definedName>
    <definedName name="MENORES" localSheetId="30">#REF!</definedName>
    <definedName name="MENORES" localSheetId="38">#REF!</definedName>
    <definedName name="MENORES" localSheetId="41">#REF!</definedName>
    <definedName name="MENORES" localSheetId="42">#REF!</definedName>
    <definedName name="MENORES" localSheetId="45">#REF!</definedName>
    <definedName name="MENORES" localSheetId="49">#REF!</definedName>
    <definedName name="MENORES" localSheetId="54">#REF!</definedName>
    <definedName name="MENORES" localSheetId="8">#REF!</definedName>
    <definedName name="MENORES" localSheetId="9">#REF!</definedName>
    <definedName name="MENORES" localSheetId="25">#REF!</definedName>
    <definedName name="MENORES" localSheetId="35">#REF!</definedName>
    <definedName name="MENORES" localSheetId="51">#REF!</definedName>
    <definedName name="MENORES" localSheetId="55">#REF!</definedName>
    <definedName name="MENORES" localSheetId="5">#REF!</definedName>
    <definedName name="MENORES" localSheetId="60">#REF!</definedName>
    <definedName name="MENORES">#REF!</definedName>
    <definedName name="mesec1" localSheetId="15">#REF!</definedName>
    <definedName name="mesec1" localSheetId="16">#REF!</definedName>
    <definedName name="mesec1" localSheetId="22">#REF!</definedName>
    <definedName name="mesec1" localSheetId="26">#REF!</definedName>
    <definedName name="mesec1" localSheetId="28">#REF!</definedName>
    <definedName name="mesec1" localSheetId="29">#REF!</definedName>
    <definedName name="mesec1" localSheetId="30">#REF!</definedName>
    <definedName name="mesec1" localSheetId="38">#REF!</definedName>
    <definedName name="mesec1" localSheetId="41">#REF!</definedName>
    <definedName name="mesec1" localSheetId="42">#REF!</definedName>
    <definedName name="mesec1" localSheetId="45">#REF!</definedName>
    <definedName name="mesec1" localSheetId="49">#REF!</definedName>
    <definedName name="mesec1" localSheetId="8">#REF!</definedName>
    <definedName name="mesec1" localSheetId="9">#REF!</definedName>
    <definedName name="mesec1" localSheetId="25">#REF!</definedName>
    <definedName name="mesec1" localSheetId="35">#REF!</definedName>
    <definedName name="mesec1" localSheetId="51">#REF!</definedName>
    <definedName name="mesec1" localSheetId="55">#REF!</definedName>
    <definedName name="mesec1" localSheetId="5">#REF!</definedName>
    <definedName name="mesec1" localSheetId="60">#REF!</definedName>
    <definedName name="mesec1">#REF!</definedName>
    <definedName name="mesec2" localSheetId="15">#REF!</definedName>
    <definedName name="mesec2" localSheetId="16">#REF!</definedName>
    <definedName name="mesec2" localSheetId="22">#REF!</definedName>
    <definedName name="mesec2" localSheetId="26">#REF!</definedName>
    <definedName name="mesec2" localSheetId="28">#REF!</definedName>
    <definedName name="mesec2" localSheetId="29">#REF!</definedName>
    <definedName name="mesec2" localSheetId="30">#REF!</definedName>
    <definedName name="mesec2" localSheetId="38">#REF!</definedName>
    <definedName name="mesec2" localSheetId="41">#REF!</definedName>
    <definedName name="mesec2" localSheetId="42">#REF!</definedName>
    <definedName name="mesec2" localSheetId="45">#REF!</definedName>
    <definedName name="mesec2" localSheetId="49">#REF!</definedName>
    <definedName name="mesec2" localSheetId="8">#REF!</definedName>
    <definedName name="mesec2" localSheetId="9">#REF!</definedName>
    <definedName name="mesec2" localSheetId="25">#REF!</definedName>
    <definedName name="mesec2" localSheetId="35">#REF!</definedName>
    <definedName name="mesec2" localSheetId="51">#REF!</definedName>
    <definedName name="mesec2" localSheetId="55">#REF!</definedName>
    <definedName name="mesec2" localSheetId="5">#REF!</definedName>
    <definedName name="mesec2" localSheetId="60">#REF!</definedName>
    <definedName name="mesec2">#REF!</definedName>
    <definedName name="mf" localSheetId="13" hidden="1">{"Tab1",#N/A,FALSE,"P";"Tab2",#N/A,FALSE,"P"}</definedName>
    <definedName name="mf" localSheetId="15" hidden="1">{"Tab1",#N/A,FALSE,"P";"Tab2",#N/A,FALSE,"P"}</definedName>
    <definedName name="mf" localSheetId="16" hidden="1">{"Tab1",#N/A,FALSE,"P";"Tab2",#N/A,FALSE,"P"}</definedName>
    <definedName name="mf" localSheetId="19" hidden="1">{"Tab1",#N/A,FALSE,"P";"Tab2",#N/A,FALSE,"P"}</definedName>
    <definedName name="mf" localSheetId="26" hidden="1">{"Tab1",#N/A,FALSE,"P";"Tab2",#N/A,FALSE,"P"}</definedName>
    <definedName name="mf" localSheetId="38" hidden="1">{"Tab1",#N/A,FALSE,"P";"Tab2",#N/A,FALSE,"P"}</definedName>
    <definedName name="mf" localSheetId="45" hidden="1">{"Tab1",#N/A,FALSE,"P";"Tab2",#N/A,FALSE,"P"}</definedName>
    <definedName name="mf" localSheetId="46" hidden="1">{"Tab1",#N/A,FALSE,"P";"Tab2",#N/A,FALSE,"P"}</definedName>
    <definedName name="mf" localSheetId="49" hidden="1">{"Tab1",#N/A,FALSE,"P";"Tab2",#N/A,FALSE,"P"}</definedName>
    <definedName name="mf" localSheetId="54" hidden="1">{"Tab1",#N/A,FALSE,"P";"Tab2",#N/A,FALSE,"P"}</definedName>
    <definedName name="mf" localSheetId="8" hidden="1">{"Tab1",#N/A,FALSE,"P";"Tab2",#N/A,FALSE,"P"}</definedName>
    <definedName name="mf" localSheetId="9" hidden="1">{"Tab1",#N/A,FALSE,"P";"Tab2",#N/A,FALSE,"P"}</definedName>
    <definedName name="mf" localSheetId="48" hidden="1">{"Tab1",#N/A,FALSE,"P";"Tab2",#N/A,FALSE,"P"}</definedName>
    <definedName name="mf" localSheetId="60" hidden="1">{"Tab1",#N/A,FALSE,"P";"Tab2",#N/A,FALSE,"P"}</definedName>
    <definedName name="mf" hidden="1">{"Tab1",#N/A,FALSE,"P";"Tab2",#N/A,FALSE,"P"}</definedName>
    <definedName name="MFISCAL" localSheetId="15">'[3]Annual Raw Data'!#REF!</definedName>
    <definedName name="MFISCAL" localSheetId="16">'[3]Annual Raw Data'!#REF!</definedName>
    <definedName name="MFISCAL" localSheetId="22">'[3]Annual Raw Data'!#REF!</definedName>
    <definedName name="MFISCAL" localSheetId="28">'[3]Annual Raw Data'!#REF!</definedName>
    <definedName name="MFISCAL" localSheetId="29">'[3]Annual Raw Data'!#REF!</definedName>
    <definedName name="MFISCAL" localSheetId="30">'[3]Annual Raw Data'!#REF!</definedName>
    <definedName name="MFISCAL" localSheetId="38">'[3]Annual Raw Data'!#REF!</definedName>
    <definedName name="MFISCAL" localSheetId="41">'[3]Annual Raw Data'!#REF!</definedName>
    <definedName name="MFISCAL" localSheetId="42">'[3]Annual Raw Data'!#REF!</definedName>
    <definedName name="MFISCAL" localSheetId="45">'[3]Annual Raw Data'!#REF!</definedName>
    <definedName name="MFISCAL" localSheetId="25">'[3]Annual Raw Data'!#REF!</definedName>
    <definedName name="MFISCAL" localSheetId="35">'[3]Annual Raw Data'!#REF!</definedName>
    <definedName name="MFISCAL" localSheetId="51">'[3]Annual Raw Data'!#REF!</definedName>
    <definedName name="MFISCAL" localSheetId="55">'[3]Annual Raw Data'!#REF!</definedName>
    <definedName name="MFISCAL" localSheetId="5">'[3]Annual Raw Data'!#REF!</definedName>
    <definedName name="MFISCAL" localSheetId="60">'[3]Annual Raw Data'!#REF!</definedName>
    <definedName name="MFISCAL">'[3]Annual Raw Data'!#REF!</definedName>
    <definedName name="mflowsa" localSheetId="15">[18]!mflowsa</definedName>
    <definedName name="mflowsa" localSheetId="16">[18]!mflowsa</definedName>
    <definedName name="mflowsa" localSheetId="22">[18]!mflowsa</definedName>
    <definedName name="mflowsa" localSheetId="28">[18]!mflowsa</definedName>
    <definedName name="mflowsa" localSheetId="29">[18]!mflowsa</definedName>
    <definedName name="mflowsa" localSheetId="30">[18]!mflowsa</definedName>
    <definedName name="mflowsa" localSheetId="38">[18]!mflowsa</definedName>
    <definedName name="mflowsa" localSheetId="41">[18]!mflowsa</definedName>
    <definedName name="mflowsa" localSheetId="42">[18]!mflowsa</definedName>
    <definedName name="mflowsa" localSheetId="25">[18]!mflowsa</definedName>
    <definedName name="mflowsa" localSheetId="35">[18]!mflowsa</definedName>
    <definedName name="mflowsa" localSheetId="51">[18]!mflowsa</definedName>
    <definedName name="mflowsa" localSheetId="55">[18]!mflowsa</definedName>
    <definedName name="mflowsa" localSheetId="5">[18]!mflowsa</definedName>
    <definedName name="mflowsa" localSheetId="60">[18]!mflowsa</definedName>
    <definedName name="mflowsa">[18]!mflowsa</definedName>
    <definedName name="mflowsq" localSheetId="15">[18]!mflowsq</definedName>
    <definedName name="mflowsq" localSheetId="16">[18]!mflowsq</definedName>
    <definedName name="mflowsq" localSheetId="22">[18]!mflowsq</definedName>
    <definedName name="mflowsq" localSheetId="28">[18]!mflowsq</definedName>
    <definedName name="mflowsq" localSheetId="29">[18]!mflowsq</definedName>
    <definedName name="mflowsq" localSheetId="30">[18]!mflowsq</definedName>
    <definedName name="mflowsq" localSheetId="38">[18]!mflowsq</definedName>
    <definedName name="mflowsq" localSheetId="41">[18]!mflowsq</definedName>
    <definedName name="mflowsq" localSheetId="42">[18]!mflowsq</definedName>
    <definedName name="mflowsq" localSheetId="25">[18]!mflowsq</definedName>
    <definedName name="mflowsq" localSheetId="35">[18]!mflowsq</definedName>
    <definedName name="mflowsq" localSheetId="51">[18]!mflowsq</definedName>
    <definedName name="mflowsq" localSheetId="55">[18]!mflowsq</definedName>
    <definedName name="mflowsq" localSheetId="5">[18]!mflowsq</definedName>
    <definedName name="mflowsq" localSheetId="60">[18]!mflowsq</definedName>
    <definedName name="mflowsq">[18]!mflowsq</definedName>
    <definedName name="MICRO" localSheetId="15">#REF!</definedName>
    <definedName name="MICRO" localSheetId="16">#REF!</definedName>
    <definedName name="MICRO" localSheetId="22">#REF!</definedName>
    <definedName name="MICRO" localSheetId="26">#REF!</definedName>
    <definedName name="MICRO" localSheetId="28">#REF!</definedName>
    <definedName name="MICRO" localSheetId="29">#REF!</definedName>
    <definedName name="MICRO" localSheetId="30">#REF!</definedName>
    <definedName name="MICRO" localSheetId="38">#REF!</definedName>
    <definedName name="MICRO" localSheetId="41">#REF!</definedName>
    <definedName name="MICRO" localSheetId="42">#REF!</definedName>
    <definedName name="MICRO" localSheetId="45">#REF!</definedName>
    <definedName name="MICRO" localSheetId="49">#REF!</definedName>
    <definedName name="MICRO" localSheetId="54">#REF!</definedName>
    <definedName name="MICRO" localSheetId="8">#REF!</definedName>
    <definedName name="MICRO" localSheetId="9">#REF!</definedName>
    <definedName name="MICRO" localSheetId="25">#REF!</definedName>
    <definedName name="MICRO" localSheetId="35">#REF!</definedName>
    <definedName name="MICRO" localSheetId="51">#REF!</definedName>
    <definedName name="MICRO" localSheetId="55">#REF!</definedName>
    <definedName name="MICRO" localSheetId="5">#REF!</definedName>
    <definedName name="MICRO" localSheetId="60">#REF!</definedName>
    <definedName name="MICRO">#REF!</definedName>
    <definedName name="min_VZ" localSheetId="15">[28]Graf14_Graf15!#REF!</definedName>
    <definedName name="min_VZ" localSheetId="16">[28]Graf14_Graf15!#REF!</definedName>
    <definedName name="min_VZ" localSheetId="22">[28]Graf14_Graf15!#REF!</definedName>
    <definedName name="min_VZ" localSheetId="26">[28]Graf14_Graf15!#REF!</definedName>
    <definedName name="min_VZ" localSheetId="28">[28]Graf14_Graf15!#REF!</definedName>
    <definedName name="min_VZ" localSheetId="29">[28]Graf14_Graf15!#REF!</definedName>
    <definedName name="min_VZ" localSheetId="30">[28]Graf14_Graf15!#REF!</definedName>
    <definedName name="min_VZ" localSheetId="38">[28]Graf14_Graf15!#REF!</definedName>
    <definedName name="min_VZ" localSheetId="41">[28]Graf14_Graf15!#REF!</definedName>
    <definedName name="min_VZ" localSheetId="42">[28]Graf14_Graf15!#REF!</definedName>
    <definedName name="min_VZ" localSheetId="45">[28]Graf14_Graf15!#REF!</definedName>
    <definedName name="min_VZ" localSheetId="49">[28]Graf14_Graf15!#REF!</definedName>
    <definedName name="min_VZ" localSheetId="54">[28]Graf14_Graf15!#REF!</definedName>
    <definedName name="min_VZ" localSheetId="25">[28]Graf14_Graf15!#REF!</definedName>
    <definedName name="min_VZ" localSheetId="35">[28]Graf14_Graf15!#REF!</definedName>
    <definedName name="min_VZ" localSheetId="51">[28]Graf14_Graf15!#REF!</definedName>
    <definedName name="min_VZ" localSheetId="55">[28]Graf14_Graf15!#REF!</definedName>
    <definedName name="min_VZ" localSheetId="5">[28]Graf14_Graf15!#REF!</definedName>
    <definedName name="min_VZ" localSheetId="60">[28]Graf14_Graf15!#REF!</definedName>
    <definedName name="min_VZ">[28]Graf14_Graf15!#REF!</definedName>
    <definedName name="MISC3" localSheetId="15">#REF!</definedName>
    <definedName name="MISC3" localSheetId="16">#REF!</definedName>
    <definedName name="MISC3" localSheetId="22">#REF!</definedName>
    <definedName name="MISC3" localSheetId="26">#REF!</definedName>
    <definedName name="MISC3" localSheetId="28">#REF!</definedName>
    <definedName name="MISC3" localSheetId="29">#REF!</definedName>
    <definedName name="MISC3" localSheetId="30">#REF!</definedName>
    <definedName name="MISC3" localSheetId="38">#REF!</definedName>
    <definedName name="MISC3" localSheetId="41">#REF!</definedName>
    <definedName name="MISC3" localSheetId="42">#REF!</definedName>
    <definedName name="MISC3" localSheetId="45">#REF!</definedName>
    <definedName name="MISC3" localSheetId="49">#REF!</definedName>
    <definedName name="MISC3" localSheetId="54">#REF!</definedName>
    <definedName name="MISC3" localSheetId="8">#REF!</definedName>
    <definedName name="MISC3" localSheetId="9">#REF!</definedName>
    <definedName name="MISC3" localSheetId="25">#REF!</definedName>
    <definedName name="MISC3" localSheetId="35">#REF!</definedName>
    <definedName name="MISC3" localSheetId="51">#REF!</definedName>
    <definedName name="MISC3" localSheetId="55">#REF!</definedName>
    <definedName name="MISC3" localSheetId="5">#REF!</definedName>
    <definedName name="MISC3" localSheetId="60">#REF!</definedName>
    <definedName name="MISC3">#REF!</definedName>
    <definedName name="MISC4" localSheetId="15">[1]OUTPUT!#REF!</definedName>
    <definedName name="MISC4" localSheetId="16">[1]OUTPUT!#REF!</definedName>
    <definedName name="MISC4" localSheetId="22">[1]OUTPUT!#REF!</definedName>
    <definedName name="MISC4" localSheetId="26">[1]OUTPUT!#REF!</definedName>
    <definedName name="MISC4" localSheetId="28">[1]OUTPUT!#REF!</definedName>
    <definedName name="MISC4" localSheetId="29">[1]OUTPUT!#REF!</definedName>
    <definedName name="MISC4" localSheetId="30">[1]OUTPUT!#REF!</definedName>
    <definedName name="MISC4" localSheetId="38">[1]OUTPUT!#REF!</definedName>
    <definedName name="MISC4" localSheetId="41">[1]OUTPUT!#REF!</definedName>
    <definedName name="MISC4" localSheetId="42">[1]OUTPUT!#REF!</definedName>
    <definedName name="MISC4" localSheetId="45">[1]OUTPUT!#REF!</definedName>
    <definedName name="MISC4" localSheetId="49">[1]OUTPUT!#REF!</definedName>
    <definedName name="MISC4" localSheetId="54">[1]OUTPUT!#REF!</definedName>
    <definedName name="MISC4" localSheetId="25">[1]OUTPUT!#REF!</definedName>
    <definedName name="MISC4" localSheetId="35">[1]OUTPUT!#REF!</definedName>
    <definedName name="MISC4" localSheetId="51">[1]OUTPUT!#REF!</definedName>
    <definedName name="MISC4" localSheetId="55">[1]OUTPUT!#REF!</definedName>
    <definedName name="MISC4" localSheetId="5">[1]OUTPUT!#REF!</definedName>
    <definedName name="MISC4" localSheetId="60">[1]OUTPUT!#REF!</definedName>
    <definedName name="MISC4">[1]OUTPUT!#REF!</definedName>
    <definedName name="mmm" localSheetId="13" hidden="1">{"Riqfin97",#N/A,FALSE,"Tran";"Riqfinpro",#N/A,FALSE,"Tran"}</definedName>
    <definedName name="mmm" localSheetId="15" hidden="1">{"Riqfin97",#N/A,FALSE,"Tran";"Riqfinpro",#N/A,FALSE,"Tran"}</definedName>
    <definedName name="mmm" localSheetId="16" hidden="1">{"Riqfin97",#N/A,FALSE,"Tran";"Riqfinpro",#N/A,FALSE,"Tran"}</definedName>
    <definedName name="mmm" localSheetId="19" hidden="1">{"Riqfin97",#N/A,FALSE,"Tran";"Riqfinpro",#N/A,FALSE,"Tran"}</definedName>
    <definedName name="mmm" localSheetId="26" hidden="1">{"Riqfin97",#N/A,FALSE,"Tran";"Riqfinpro",#N/A,FALSE,"Tran"}</definedName>
    <definedName name="mmm" localSheetId="38" hidden="1">{"Riqfin97",#N/A,FALSE,"Tran";"Riqfinpro",#N/A,FALSE,"Tran"}</definedName>
    <definedName name="mmm" localSheetId="45" hidden="1">{"Riqfin97",#N/A,FALSE,"Tran";"Riqfinpro",#N/A,FALSE,"Tran"}</definedName>
    <definedName name="mmm" localSheetId="46" hidden="1">{"Riqfin97",#N/A,FALSE,"Tran";"Riqfinpro",#N/A,FALSE,"Tran"}</definedName>
    <definedName name="mmm" localSheetId="49" hidden="1">{"Riqfin97",#N/A,FALSE,"Tran";"Riqfinpro",#N/A,FALSE,"Tran"}</definedName>
    <definedName name="mmm" localSheetId="54" hidden="1">{"Riqfin97",#N/A,FALSE,"Tran";"Riqfinpro",#N/A,FALSE,"Tran"}</definedName>
    <definedName name="mmm" localSheetId="8" hidden="1">{"Riqfin97",#N/A,FALSE,"Tran";"Riqfinpro",#N/A,FALSE,"Tran"}</definedName>
    <definedName name="mmm" localSheetId="9" hidden="1">{"Riqfin97",#N/A,FALSE,"Tran";"Riqfinpro",#N/A,FALSE,"Tran"}</definedName>
    <definedName name="mmm" localSheetId="48" hidden="1">{"Riqfin97",#N/A,FALSE,"Tran";"Riqfinpro",#N/A,FALSE,"Tran"}</definedName>
    <definedName name="mmm" localSheetId="60" hidden="1">{"Riqfin97",#N/A,FALSE,"Tran";"Riqfinpro",#N/A,FALSE,"Tran"}</definedName>
    <definedName name="mmm" hidden="1">{"Riqfin97",#N/A,FALSE,"Tran";"Riqfinpro",#N/A,FALSE,"Tran"}</definedName>
    <definedName name="mmmm" localSheetId="13" hidden="1">{"Tab1",#N/A,FALSE,"P";"Tab2",#N/A,FALSE,"P"}</definedName>
    <definedName name="mmmm" localSheetId="15" hidden="1">{"Tab1",#N/A,FALSE,"P";"Tab2",#N/A,FALSE,"P"}</definedName>
    <definedName name="mmmm" localSheetId="16" hidden="1">{"Tab1",#N/A,FALSE,"P";"Tab2",#N/A,FALSE,"P"}</definedName>
    <definedName name="mmmm" localSheetId="19" hidden="1">{"Tab1",#N/A,FALSE,"P";"Tab2",#N/A,FALSE,"P"}</definedName>
    <definedName name="mmmm" localSheetId="26" hidden="1">{"Tab1",#N/A,FALSE,"P";"Tab2",#N/A,FALSE,"P"}</definedName>
    <definedName name="mmmm" localSheetId="38" hidden="1">{"Tab1",#N/A,FALSE,"P";"Tab2",#N/A,FALSE,"P"}</definedName>
    <definedName name="mmmm" localSheetId="45" hidden="1">{"Tab1",#N/A,FALSE,"P";"Tab2",#N/A,FALSE,"P"}</definedName>
    <definedName name="mmmm" localSheetId="46" hidden="1">{"Tab1",#N/A,FALSE,"P";"Tab2",#N/A,FALSE,"P"}</definedName>
    <definedName name="mmmm" localSheetId="49" hidden="1">{"Tab1",#N/A,FALSE,"P";"Tab2",#N/A,FALSE,"P"}</definedName>
    <definedName name="mmmm" localSheetId="54" hidden="1">{"Tab1",#N/A,FALSE,"P";"Tab2",#N/A,FALSE,"P"}</definedName>
    <definedName name="mmmm" localSheetId="8" hidden="1">{"Tab1",#N/A,FALSE,"P";"Tab2",#N/A,FALSE,"P"}</definedName>
    <definedName name="mmmm" localSheetId="9" hidden="1">{"Tab1",#N/A,FALSE,"P";"Tab2",#N/A,FALSE,"P"}</definedName>
    <definedName name="mmmm" localSheetId="48" hidden="1">{"Tab1",#N/A,FALSE,"P";"Tab2",#N/A,FALSE,"P"}</definedName>
    <definedName name="mmmm" localSheetId="60" hidden="1">{"Tab1",#N/A,FALSE,"P";"Tab2",#N/A,FALSE,"P"}</definedName>
    <definedName name="mmmm" hidden="1">{"Tab1",#N/A,FALSE,"P";"Tab2",#N/A,FALSE,"P"}</definedName>
    <definedName name="MON_SM" localSheetId="15">#REF!</definedName>
    <definedName name="MON_SM" localSheetId="16">#REF!</definedName>
    <definedName name="MON_SM" localSheetId="22">#REF!</definedName>
    <definedName name="MON_SM" localSheetId="26">#REF!</definedName>
    <definedName name="MON_SM" localSheetId="28">#REF!</definedName>
    <definedName name="MON_SM" localSheetId="29">#REF!</definedName>
    <definedName name="MON_SM" localSheetId="30">#REF!</definedName>
    <definedName name="MON_SM" localSheetId="38">#REF!</definedName>
    <definedName name="MON_SM" localSheetId="41">#REF!</definedName>
    <definedName name="MON_SM" localSheetId="42">#REF!</definedName>
    <definedName name="MON_SM" localSheetId="45">#REF!</definedName>
    <definedName name="MON_SM" localSheetId="49">#REF!</definedName>
    <definedName name="MON_SM" localSheetId="54">#REF!</definedName>
    <definedName name="MON_SM" localSheetId="8">#REF!</definedName>
    <definedName name="MON_SM" localSheetId="9">#REF!</definedName>
    <definedName name="MON_SM" localSheetId="25">#REF!</definedName>
    <definedName name="MON_SM" localSheetId="35">#REF!</definedName>
    <definedName name="MON_SM" localSheetId="51">#REF!</definedName>
    <definedName name="MON_SM" localSheetId="55">#REF!</definedName>
    <definedName name="MON_SM" localSheetId="5">#REF!</definedName>
    <definedName name="MON_SM" localSheetId="60">#REF!</definedName>
    <definedName name="MON_SM">#REF!</definedName>
    <definedName name="MONF_SM" localSheetId="15">#REF!</definedName>
    <definedName name="MONF_SM" localSheetId="16">#REF!</definedName>
    <definedName name="MONF_SM" localSheetId="22">#REF!</definedName>
    <definedName name="MONF_SM" localSheetId="26">#REF!</definedName>
    <definedName name="MONF_SM" localSheetId="28">#REF!</definedName>
    <definedName name="MONF_SM" localSheetId="29">#REF!</definedName>
    <definedName name="MONF_SM" localSheetId="30">#REF!</definedName>
    <definedName name="MONF_SM" localSheetId="38">#REF!</definedName>
    <definedName name="MONF_SM" localSheetId="41">#REF!</definedName>
    <definedName name="MONF_SM" localSheetId="42">#REF!</definedName>
    <definedName name="MONF_SM" localSheetId="45">#REF!</definedName>
    <definedName name="MONF_SM" localSheetId="49">#REF!</definedName>
    <definedName name="MONF_SM" localSheetId="8">#REF!</definedName>
    <definedName name="MONF_SM" localSheetId="9">#REF!</definedName>
    <definedName name="MONF_SM" localSheetId="25">#REF!</definedName>
    <definedName name="MONF_SM" localSheetId="35">#REF!</definedName>
    <definedName name="MONF_SM" localSheetId="51">#REF!</definedName>
    <definedName name="MONF_SM" localSheetId="55">#REF!</definedName>
    <definedName name="MONF_SM" localSheetId="5">#REF!</definedName>
    <definedName name="MONF_SM" localSheetId="60">#REF!</definedName>
    <definedName name="MONF_SM">#REF!</definedName>
    <definedName name="MONTH" localSheetId="60">[6]REER!$D$140:$E$199</definedName>
    <definedName name="MONTH">[21]REER!$D$140:$E$199</definedName>
    <definedName name="mstocksa" localSheetId="15">[18]!mstocksa</definedName>
    <definedName name="mstocksa" localSheetId="16">[18]!mstocksa</definedName>
    <definedName name="mstocksa" localSheetId="22">[18]!mstocksa</definedName>
    <definedName name="mstocksa" localSheetId="28">[18]!mstocksa</definedName>
    <definedName name="mstocksa" localSheetId="29">[18]!mstocksa</definedName>
    <definedName name="mstocksa" localSheetId="30">[18]!mstocksa</definedName>
    <definedName name="mstocksa" localSheetId="38">[18]!mstocksa</definedName>
    <definedName name="mstocksa" localSheetId="41">[18]!mstocksa</definedName>
    <definedName name="mstocksa" localSheetId="42">[18]!mstocksa</definedName>
    <definedName name="mstocksa" localSheetId="25">[18]!mstocksa</definedName>
    <definedName name="mstocksa" localSheetId="35">[18]!mstocksa</definedName>
    <definedName name="mstocksa" localSheetId="51">[18]!mstocksa</definedName>
    <definedName name="mstocksa" localSheetId="55">[18]!mstocksa</definedName>
    <definedName name="mstocksa" localSheetId="5">[18]!mstocksa</definedName>
    <definedName name="mstocksa" localSheetId="60">[18]!mstocksa</definedName>
    <definedName name="mstocksa">[18]!mstocksa</definedName>
    <definedName name="mstocksq" localSheetId="15">[18]!mstocksq</definedName>
    <definedName name="mstocksq" localSheetId="16">[18]!mstocksq</definedName>
    <definedName name="mstocksq" localSheetId="22">[18]!mstocksq</definedName>
    <definedName name="mstocksq" localSheetId="28">[18]!mstocksq</definedName>
    <definedName name="mstocksq" localSheetId="29">[18]!mstocksq</definedName>
    <definedName name="mstocksq" localSheetId="30">[18]!mstocksq</definedName>
    <definedName name="mstocksq" localSheetId="38">[18]!mstocksq</definedName>
    <definedName name="mstocksq" localSheetId="41">[18]!mstocksq</definedName>
    <definedName name="mstocksq" localSheetId="42">[18]!mstocksq</definedName>
    <definedName name="mstocksq" localSheetId="25">[18]!mstocksq</definedName>
    <definedName name="mstocksq" localSheetId="35">[18]!mstocksq</definedName>
    <definedName name="mstocksq" localSheetId="51">[18]!mstocksq</definedName>
    <definedName name="mstocksq" localSheetId="55">[18]!mstocksq</definedName>
    <definedName name="mstocksq" localSheetId="5">[18]!mstocksq</definedName>
    <definedName name="mstocksq" localSheetId="60">[18]!mstocksq</definedName>
    <definedName name="mstocksq">[18]!mstocksq</definedName>
    <definedName name="MTO" localSheetId="15">#REF!</definedName>
    <definedName name="MTO" localSheetId="16">#REF!</definedName>
    <definedName name="MTO" localSheetId="22">#REF!</definedName>
    <definedName name="MTO" localSheetId="26">#REF!</definedName>
    <definedName name="MTO" localSheetId="28">#REF!</definedName>
    <definedName name="MTO" localSheetId="29">#REF!</definedName>
    <definedName name="MTO" localSheetId="30">#REF!</definedName>
    <definedName name="MTO" localSheetId="38">#REF!</definedName>
    <definedName name="MTO" localSheetId="41">#REF!</definedName>
    <definedName name="MTO" localSheetId="42">#REF!</definedName>
    <definedName name="MTO" localSheetId="45">#REF!</definedName>
    <definedName name="MTO" localSheetId="49">#REF!</definedName>
    <definedName name="MTO" localSheetId="54">#REF!</definedName>
    <definedName name="MTO" localSheetId="8">#REF!</definedName>
    <definedName name="MTO" localSheetId="9">#REF!</definedName>
    <definedName name="MTO" localSheetId="10">#REF!</definedName>
    <definedName name="MTO" localSheetId="11">#REF!</definedName>
    <definedName name="MTO" localSheetId="25">#REF!</definedName>
    <definedName name="MTO" localSheetId="35">#REF!</definedName>
    <definedName name="MTO" localSheetId="51">#REF!</definedName>
    <definedName name="MTO" localSheetId="55">#REF!</definedName>
    <definedName name="MTO" localSheetId="5">#REF!</definedName>
    <definedName name="MTO">#REF!</definedName>
    <definedName name="Municipios" localSheetId="15">#REF!</definedName>
    <definedName name="Municipios" localSheetId="16">#REF!</definedName>
    <definedName name="Municipios" localSheetId="22">#REF!</definedName>
    <definedName name="Municipios" localSheetId="26">#REF!</definedName>
    <definedName name="Municipios" localSheetId="28">#REF!</definedName>
    <definedName name="Municipios" localSheetId="29">#REF!</definedName>
    <definedName name="Municipios" localSheetId="30">#REF!</definedName>
    <definedName name="Municipios" localSheetId="38">#REF!</definedName>
    <definedName name="Municipios" localSheetId="41">#REF!</definedName>
    <definedName name="Municipios" localSheetId="42">#REF!</definedName>
    <definedName name="Municipios" localSheetId="45">#REF!</definedName>
    <definedName name="Municipios" localSheetId="49">#REF!</definedName>
    <definedName name="Municipios" localSheetId="8">#REF!</definedName>
    <definedName name="Municipios" localSheetId="9">#REF!</definedName>
    <definedName name="Municipios" localSheetId="25">#REF!</definedName>
    <definedName name="Municipios" localSheetId="35">#REF!</definedName>
    <definedName name="Municipios" localSheetId="51">#REF!</definedName>
    <definedName name="Municipios" localSheetId="55">#REF!</definedName>
    <definedName name="Municipios" localSheetId="5">#REF!</definedName>
    <definedName name="Municipios" localSheetId="60">#REF!</definedName>
    <definedName name="Municipios">#REF!</definedName>
    <definedName name="MVZ_1.5x" localSheetId="15">[28]Graf14_Graf15!#REF!</definedName>
    <definedName name="MVZ_1.5x" localSheetId="16">[28]Graf14_Graf15!#REF!</definedName>
    <definedName name="MVZ_1.5x" localSheetId="22">[28]Graf14_Graf15!#REF!</definedName>
    <definedName name="MVZ_1.5x" localSheetId="26">[28]Graf14_Graf15!#REF!</definedName>
    <definedName name="MVZ_1.5x" localSheetId="28">[28]Graf14_Graf15!#REF!</definedName>
    <definedName name="MVZ_1.5x" localSheetId="29">[28]Graf14_Graf15!#REF!</definedName>
    <definedName name="MVZ_1.5x" localSheetId="30">[28]Graf14_Graf15!#REF!</definedName>
    <definedName name="MVZ_1.5x" localSheetId="38">[28]Graf14_Graf15!#REF!</definedName>
    <definedName name="MVZ_1.5x" localSheetId="41">[28]Graf14_Graf15!#REF!</definedName>
    <definedName name="MVZ_1.5x" localSheetId="42">[28]Graf14_Graf15!#REF!</definedName>
    <definedName name="MVZ_1.5x" localSheetId="45">[28]Graf14_Graf15!#REF!</definedName>
    <definedName name="MVZ_1.5x" localSheetId="49">[28]Graf14_Graf15!#REF!</definedName>
    <definedName name="MVZ_1.5x" localSheetId="25">[28]Graf14_Graf15!#REF!</definedName>
    <definedName name="MVZ_1.5x" localSheetId="35">[28]Graf14_Graf15!#REF!</definedName>
    <definedName name="MVZ_1.5x" localSheetId="51">[28]Graf14_Graf15!#REF!</definedName>
    <definedName name="MVZ_1.5x" localSheetId="55">[28]Graf14_Graf15!#REF!</definedName>
    <definedName name="MVZ_1.5x" localSheetId="5">[28]Graf14_Graf15!#REF!</definedName>
    <definedName name="MVZ_1.5x" localSheetId="60">[28]Graf14_Graf15!#REF!</definedName>
    <definedName name="MVZ_1.5x">[28]Graf14_Graf15!#REF!</definedName>
    <definedName name="MVZ_4x" localSheetId="15">[28]Graf14_Graf15!#REF!</definedName>
    <definedName name="MVZ_4x" localSheetId="16">[28]Graf14_Graf15!#REF!</definedName>
    <definedName name="MVZ_4x" localSheetId="22">[28]Graf14_Graf15!#REF!</definedName>
    <definedName name="MVZ_4x" localSheetId="28">[28]Graf14_Graf15!#REF!</definedName>
    <definedName name="MVZ_4x" localSheetId="29">[28]Graf14_Graf15!#REF!</definedName>
    <definedName name="MVZ_4x" localSheetId="30">[28]Graf14_Graf15!#REF!</definedName>
    <definedName name="MVZ_4x" localSheetId="38">[28]Graf14_Graf15!#REF!</definedName>
    <definedName name="MVZ_4x" localSheetId="41">[28]Graf14_Graf15!#REF!</definedName>
    <definedName name="MVZ_4x" localSheetId="42">[28]Graf14_Graf15!#REF!</definedName>
    <definedName name="MVZ_4x" localSheetId="45">[28]Graf14_Graf15!#REF!</definedName>
    <definedName name="MVZ_4x" localSheetId="49">[28]Graf14_Graf15!#REF!</definedName>
    <definedName name="MVZ_4x" localSheetId="25">[28]Graf14_Graf15!#REF!</definedName>
    <definedName name="MVZ_4x" localSheetId="35">[28]Graf14_Graf15!#REF!</definedName>
    <definedName name="MVZ_4x" localSheetId="51">[28]Graf14_Graf15!#REF!</definedName>
    <definedName name="MVZ_4x" localSheetId="55">[28]Graf14_Graf15!#REF!</definedName>
    <definedName name="MVZ_4x" localSheetId="5">[28]Graf14_Graf15!#REF!</definedName>
    <definedName name="MVZ_4x" localSheetId="60">[28]Graf14_Graf15!#REF!</definedName>
    <definedName name="MVZ_4x">[28]Graf14_Graf15!#REF!</definedName>
    <definedName name="MVZ_5x" localSheetId="15">[28]Graf14_Graf15!#REF!</definedName>
    <definedName name="MVZ_5x" localSheetId="16">[28]Graf14_Graf15!#REF!</definedName>
    <definedName name="MVZ_5x" localSheetId="22">[28]Graf14_Graf15!#REF!</definedName>
    <definedName name="MVZ_5x" localSheetId="28">[28]Graf14_Graf15!#REF!</definedName>
    <definedName name="MVZ_5x" localSheetId="29">[28]Graf14_Graf15!#REF!</definedName>
    <definedName name="MVZ_5x" localSheetId="30">[28]Graf14_Graf15!#REF!</definedName>
    <definedName name="MVZ_5x" localSheetId="38">[28]Graf14_Graf15!#REF!</definedName>
    <definedName name="MVZ_5x" localSheetId="41">[28]Graf14_Graf15!#REF!</definedName>
    <definedName name="MVZ_5x" localSheetId="42">[28]Graf14_Graf15!#REF!</definedName>
    <definedName name="MVZ_5x" localSheetId="45">[28]Graf14_Graf15!#REF!</definedName>
    <definedName name="MVZ_5x" localSheetId="49">[28]Graf14_Graf15!#REF!</definedName>
    <definedName name="MVZ_5x" localSheetId="25">[28]Graf14_Graf15!#REF!</definedName>
    <definedName name="MVZ_5x" localSheetId="35">[28]Graf14_Graf15!#REF!</definedName>
    <definedName name="MVZ_5x" localSheetId="51">[28]Graf14_Graf15!#REF!</definedName>
    <definedName name="MVZ_5x" localSheetId="55">[28]Graf14_Graf15!#REF!</definedName>
    <definedName name="MVZ_5x" localSheetId="5">[28]Graf14_Graf15!#REF!</definedName>
    <definedName name="MVZ_5x" localSheetId="60">[28]Graf14_Graf15!#REF!</definedName>
    <definedName name="MVZ_5x">[28]Graf14_Graf15!#REF!</definedName>
    <definedName name="MW" localSheetId="15">[28]Graf14_Graf15!#REF!</definedName>
    <definedName name="MW" localSheetId="16">[28]Graf14_Graf15!#REF!</definedName>
    <definedName name="MW" localSheetId="22">[28]Graf14_Graf15!#REF!</definedName>
    <definedName name="MW" localSheetId="28">[28]Graf14_Graf15!#REF!</definedName>
    <definedName name="MW" localSheetId="29">[28]Graf14_Graf15!#REF!</definedName>
    <definedName name="MW" localSheetId="30">[28]Graf14_Graf15!#REF!</definedName>
    <definedName name="MW" localSheetId="38">[28]Graf14_Graf15!#REF!</definedName>
    <definedName name="MW" localSheetId="41">[28]Graf14_Graf15!#REF!</definedName>
    <definedName name="MW" localSheetId="42">[28]Graf14_Graf15!#REF!</definedName>
    <definedName name="MW" localSheetId="45">[28]Graf14_Graf15!#REF!</definedName>
    <definedName name="MW" localSheetId="49">[28]Graf14_Graf15!#REF!</definedName>
    <definedName name="MW" localSheetId="25">[28]Graf14_Graf15!#REF!</definedName>
    <definedName name="MW" localSheetId="35">[28]Graf14_Graf15!#REF!</definedName>
    <definedName name="MW" localSheetId="51">[28]Graf14_Graf15!#REF!</definedName>
    <definedName name="MW" localSheetId="55">[28]Graf14_Graf15!#REF!</definedName>
    <definedName name="MW" localSheetId="5">[28]Graf14_Graf15!#REF!</definedName>
    <definedName name="MW" localSheetId="60">[28]Graf14_Graf15!#REF!</definedName>
    <definedName name="MW">[28]Graf14_Graf15!#REF!</definedName>
    <definedName name="MW_2" localSheetId="15">[28]Graf14_Graf15!#REF!</definedName>
    <definedName name="MW_2" localSheetId="16">[28]Graf14_Graf15!#REF!</definedName>
    <definedName name="MW_2" localSheetId="22">[28]Graf14_Graf15!#REF!</definedName>
    <definedName name="MW_2" localSheetId="28">[28]Graf14_Graf15!#REF!</definedName>
    <definedName name="MW_2" localSheetId="29">[28]Graf14_Graf15!#REF!</definedName>
    <definedName name="MW_2" localSheetId="30">[28]Graf14_Graf15!#REF!</definedName>
    <definedName name="MW_2" localSheetId="38">[28]Graf14_Graf15!#REF!</definedName>
    <definedName name="MW_2" localSheetId="41">[28]Graf14_Graf15!#REF!</definedName>
    <definedName name="MW_2" localSheetId="42">[28]Graf14_Graf15!#REF!</definedName>
    <definedName name="MW_2" localSheetId="45">[28]Graf14_Graf15!#REF!</definedName>
    <definedName name="MW_2" localSheetId="49">[28]Graf14_Graf15!#REF!</definedName>
    <definedName name="MW_2" localSheetId="25">[28]Graf14_Graf15!#REF!</definedName>
    <definedName name="MW_2" localSheetId="35">[28]Graf14_Graf15!#REF!</definedName>
    <definedName name="MW_2" localSheetId="51">[28]Graf14_Graf15!#REF!</definedName>
    <definedName name="MW_2" localSheetId="55">[28]Graf14_Graf15!#REF!</definedName>
    <definedName name="MW_2" localSheetId="5">[28]Graf14_Graf15!#REF!</definedName>
    <definedName name="MW_2" localSheetId="60">[28]Graf14_Graf15!#REF!</definedName>
    <definedName name="MW_2">[28]Graf14_Graf15!#REF!</definedName>
    <definedName name="NACTCURRENT" localSheetId="15">#REF!</definedName>
    <definedName name="NACTCURRENT" localSheetId="16">#REF!</definedName>
    <definedName name="NACTCURRENT" localSheetId="22">#REF!</definedName>
    <definedName name="NACTCURRENT" localSheetId="26">#REF!</definedName>
    <definedName name="NACTCURRENT" localSheetId="28">#REF!</definedName>
    <definedName name="NACTCURRENT" localSheetId="29">#REF!</definedName>
    <definedName name="NACTCURRENT" localSheetId="30">#REF!</definedName>
    <definedName name="NACTCURRENT" localSheetId="38">#REF!</definedName>
    <definedName name="NACTCURRENT" localSheetId="41">#REF!</definedName>
    <definedName name="NACTCURRENT" localSheetId="42">#REF!</definedName>
    <definedName name="NACTCURRENT" localSheetId="45">#REF!</definedName>
    <definedName name="NACTCURRENT" localSheetId="49">#REF!</definedName>
    <definedName name="NACTCURRENT" localSheetId="54">#REF!</definedName>
    <definedName name="NACTCURRENT" localSheetId="8">#REF!</definedName>
    <definedName name="NACTCURRENT" localSheetId="9">#REF!</definedName>
    <definedName name="NACTCURRENT" localSheetId="25">#REF!</definedName>
    <definedName name="NACTCURRENT" localSheetId="35">#REF!</definedName>
    <definedName name="NACTCURRENT" localSheetId="51">#REF!</definedName>
    <definedName name="NACTCURRENT" localSheetId="55">#REF!</definedName>
    <definedName name="NACTCURRENT" localSheetId="5">#REF!</definedName>
    <definedName name="NACTCURRENT" localSheetId="60">#REF!</definedName>
    <definedName name="NACTCURRENT">#REF!</definedName>
    <definedName name="nam1out" localSheetId="15">#REF!</definedName>
    <definedName name="nam1out" localSheetId="16">#REF!</definedName>
    <definedName name="nam1out" localSheetId="22">#REF!</definedName>
    <definedName name="nam1out" localSheetId="26">#REF!</definedName>
    <definedName name="nam1out" localSheetId="28">#REF!</definedName>
    <definedName name="nam1out" localSheetId="29">#REF!</definedName>
    <definedName name="nam1out" localSheetId="30">#REF!</definedName>
    <definedName name="nam1out" localSheetId="38">#REF!</definedName>
    <definedName name="nam1out" localSheetId="41">#REF!</definedName>
    <definedName name="nam1out" localSheetId="42">#REF!</definedName>
    <definedName name="nam1out" localSheetId="45">#REF!</definedName>
    <definedName name="nam1out" localSheetId="49">#REF!</definedName>
    <definedName name="nam1out" localSheetId="8">#REF!</definedName>
    <definedName name="nam1out" localSheetId="9">#REF!</definedName>
    <definedName name="nam1out" localSheetId="25">#REF!</definedName>
    <definedName name="nam1out" localSheetId="35">#REF!</definedName>
    <definedName name="nam1out" localSheetId="51">#REF!</definedName>
    <definedName name="nam1out" localSheetId="55">#REF!</definedName>
    <definedName name="nam1out" localSheetId="5">#REF!</definedName>
    <definedName name="nam1out" localSheetId="60">#REF!</definedName>
    <definedName name="nam1out">#REF!</definedName>
    <definedName name="nam2in" localSheetId="15">#REF!</definedName>
    <definedName name="nam2in" localSheetId="16">#REF!</definedName>
    <definedName name="nam2in" localSheetId="22">#REF!</definedName>
    <definedName name="nam2in" localSheetId="26">#REF!</definedName>
    <definedName name="nam2in" localSheetId="28">#REF!</definedName>
    <definedName name="nam2in" localSheetId="29">#REF!</definedName>
    <definedName name="nam2in" localSheetId="30">#REF!</definedName>
    <definedName name="nam2in" localSheetId="38">#REF!</definedName>
    <definedName name="nam2in" localSheetId="41">#REF!</definedName>
    <definedName name="nam2in" localSheetId="42">#REF!</definedName>
    <definedName name="nam2in" localSheetId="45">#REF!</definedName>
    <definedName name="nam2in" localSheetId="49">#REF!</definedName>
    <definedName name="nam2in" localSheetId="8">#REF!</definedName>
    <definedName name="nam2in" localSheetId="9">#REF!</definedName>
    <definedName name="nam2in" localSheetId="25">#REF!</definedName>
    <definedName name="nam2in" localSheetId="35">#REF!</definedName>
    <definedName name="nam2in" localSheetId="51">#REF!</definedName>
    <definedName name="nam2in" localSheetId="55">#REF!</definedName>
    <definedName name="nam2in" localSheetId="5">#REF!</definedName>
    <definedName name="nam2in" localSheetId="60">#REF!</definedName>
    <definedName name="nam2in">#REF!</definedName>
    <definedName name="nam2out" localSheetId="15">#REF!</definedName>
    <definedName name="nam2out" localSheetId="16">#REF!</definedName>
    <definedName name="nam2out" localSheetId="22">#REF!</definedName>
    <definedName name="nam2out" localSheetId="26">#REF!</definedName>
    <definedName name="nam2out" localSheetId="28">#REF!</definedName>
    <definedName name="nam2out" localSheetId="29">#REF!</definedName>
    <definedName name="nam2out" localSheetId="30">#REF!</definedName>
    <definedName name="nam2out" localSheetId="38">#REF!</definedName>
    <definedName name="nam2out" localSheetId="41">#REF!</definedName>
    <definedName name="nam2out" localSheetId="42">#REF!</definedName>
    <definedName name="nam2out" localSheetId="45">#REF!</definedName>
    <definedName name="nam2out" localSheetId="8">#REF!</definedName>
    <definedName name="nam2out" localSheetId="9">#REF!</definedName>
    <definedName name="nam2out" localSheetId="25">#REF!</definedName>
    <definedName name="nam2out" localSheetId="35">#REF!</definedName>
    <definedName name="nam2out" localSheetId="51">#REF!</definedName>
    <definedName name="nam2out" localSheetId="55">#REF!</definedName>
    <definedName name="nam2out" localSheetId="5">#REF!</definedName>
    <definedName name="nam2out" localSheetId="60">#REF!</definedName>
    <definedName name="nam2out">#REF!</definedName>
    <definedName name="NAMB" localSheetId="60">[6]REER!$AY$143:$BB$143</definedName>
    <definedName name="NAMB">[21]REER!$AY$143:$BB$143</definedName>
    <definedName name="namcr" localSheetId="15">'[2]Tab ann curr'!#REF!</definedName>
    <definedName name="namcr" localSheetId="16">'[2]Tab ann curr'!#REF!</definedName>
    <definedName name="namcr" localSheetId="22">'[2]Tab ann curr'!#REF!</definedName>
    <definedName name="namcr" localSheetId="28">'[2]Tab ann curr'!#REF!</definedName>
    <definedName name="namcr" localSheetId="29">'[2]Tab ann curr'!#REF!</definedName>
    <definedName name="namcr" localSheetId="30">'[2]Tab ann curr'!#REF!</definedName>
    <definedName name="namcr" localSheetId="38">'[2]Tab ann curr'!#REF!</definedName>
    <definedName name="namcr" localSheetId="41">'[2]Tab ann curr'!#REF!</definedName>
    <definedName name="namcr" localSheetId="42">'[2]Tab ann curr'!#REF!</definedName>
    <definedName name="namcr" localSheetId="45">'[2]Tab ann curr'!#REF!</definedName>
    <definedName name="namcr" localSheetId="49">'[2]Tab ann curr'!#REF!</definedName>
    <definedName name="namcr" localSheetId="54">'[2]Tab ann curr'!#REF!</definedName>
    <definedName name="namcr" localSheetId="25">'[2]Tab ann curr'!#REF!</definedName>
    <definedName name="namcr" localSheetId="35">'[2]Tab ann curr'!#REF!</definedName>
    <definedName name="namcr" localSheetId="51">'[2]Tab ann curr'!#REF!</definedName>
    <definedName name="namcr" localSheetId="55">'[2]Tab ann curr'!#REF!</definedName>
    <definedName name="namcr" localSheetId="5">'[2]Tab ann curr'!#REF!</definedName>
    <definedName name="namcr" localSheetId="60">'[2]Tab ann curr'!#REF!</definedName>
    <definedName name="namcr">'[2]Tab ann curr'!#REF!</definedName>
    <definedName name="namcs" localSheetId="15">'[2]Tab ann cst'!#REF!</definedName>
    <definedName name="namcs" localSheetId="16">'[2]Tab ann cst'!#REF!</definedName>
    <definedName name="namcs" localSheetId="22">'[2]Tab ann cst'!#REF!</definedName>
    <definedName name="namcs" localSheetId="28">'[2]Tab ann cst'!#REF!</definedName>
    <definedName name="namcs" localSheetId="29">'[2]Tab ann cst'!#REF!</definedName>
    <definedName name="namcs" localSheetId="30">'[2]Tab ann cst'!#REF!</definedName>
    <definedName name="namcs" localSheetId="38">'[2]Tab ann cst'!#REF!</definedName>
    <definedName name="namcs" localSheetId="41">'[2]Tab ann cst'!#REF!</definedName>
    <definedName name="namcs" localSheetId="42">'[2]Tab ann cst'!#REF!</definedName>
    <definedName name="namcs" localSheetId="45">'[2]Tab ann cst'!#REF!</definedName>
    <definedName name="namcs" localSheetId="49">'[2]Tab ann cst'!#REF!</definedName>
    <definedName name="namcs" localSheetId="54">'[2]Tab ann cst'!#REF!</definedName>
    <definedName name="namcs" localSheetId="25">'[2]Tab ann cst'!#REF!</definedName>
    <definedName name="namcs" localSheetId="35">'[2]Tab ann cst'!#REF!</definedName>
    <definedName name="namcs" localSheetId="51">'[2]Tab ann cst'!#REF!</definedName>
    <definedName name="namcs" localSheetId="55">'[2]Tab ann cst'!#REF!</definedName>
    <definedName name="namcs" localSheetId="5">'[2]Tab ann cst'!#REF!</definedName>
    <definedName name="namcs" localSheetId="60">'[2]Tab ann cst'!#REF!</definedName>
    <definedName name="namcs">'[2]Tab ann cst'!#REF!</definedName>
    <definedName name="name_AD">[36]Sheet1!$A$20</definedName>
    <definedName name="name_EXP">[36]Sheet1!$N$54:$N$71</definedName>
    <definedName name="name_FISC" localSheetId="15">#REF!</definedName>
    <definedName name="name_FISC" localSheetId="16">#REF!</definedName>
    <definedName name="name_FISC" localSheetId="22">#REF!</definedName>
    <definedName name="name_FISC" localSheetId="26">#REF!</definedName>
    <definedName name="name_FISC" localSheetId="28">#REF!</definedName>
    <definedName name="name_FISC" localSheetId="29">#REF!</definedName>
    <definedName name="name_FISC" localSheetId="30">#REF!</definedName>
    <definedName name="name_FISC" localSheetId="38">#REF!</definedName>
    <definedName name="name_FISC" localSheetId="41">#REF!</definedName>
    <definedName name="name_FISC" localSheetId="42">#REF!</definedName>
    <definedName name="name_FISC" localSheetId="45">#REF!</definedName>
    <definedName name="name_FISC" localSheetId="49">#REF!</definedName>
    <definedName name="name_FISC" localSheetId="54">#REF!</definedName>
    <definedName name="name_FISC" localSheetId="8">#REF!</definedName>
    <definedName name="name_FISC" localSheetId="9">#REF!</definedName>
    <definedName name="name_FISC" localSheetId="25">#REF!</definedName>
    <definedName name="name_FISC" localSheetId="35">#REF!</definedName>
    <definedName name="name_FISC" localSheetId="51">#REF!</definedName>
    <definedName name="name_FISC" localSheetId="55">#REF!</definedName>
    <definedName name="name_FISC" localSheetId="5">#REF!</definedName>
    <definedName name="name_FISC" localSheetId="60">#REF!</definedName>
    <definedName name="name_FISC">#REF!</definedName>
    <definedName name="nameIntLiq" localSheetId="15">#REF!</definedName>
    <definedName name="nameIntLiq" localSheetId="16">#REF!</definedName>
    <definedName name="nameIntLiq" localSheetId="22">#REF!</definedName>
    <definedName name="nameIntLiq" localSheetId="26">#REF!</definedName>
    <definedName name="nameIntLiq" localSheetId="28">#REF!</definedName>
    <definedName name="nameIntLiq" localSheetId="29">#REF!</definedName>
    <definedName name="nameIntLiq" localSheetId="30">#REF!</definedName>
    <definedName name="nameIntLiq" localSheetId="38">#REF!</definedName>
    <definedName name="nameIntLiq" localSheetId="41">#REF!</definedName>
    <definedName name="nameIntLiq" localSheetId="42">#REF!</definedName>
    <definedName name="nameIntLiq" localSheetId="45">#REF!</definedName>
    <definedName name="nameIntLiq" localSheetId="49">#REF!</definedName>
    <definedName name="nameIntLiq" localSheetId="8">#REF!</definedName>
    <definedName name="nameIntLiq" localSheetId="9">#REF!</definedName>
    <definedName name="nameIntLiq" localSheetId="25">#REF!</definedName>
    <definedName name="nameIntLiq" localSheetId="35">#REF!</definedName>
    <definedName name="nameIntLiq" localSheetId="51">#REF!</definedName>
    <definedName name="nameIntLiq" localSheetId="55">#REF!</definedName>
    <definedName name="nameIntLiq" localSheetId="5">#REF!</definedName>
    <definedName name="nameIntLiq" localSheetId="60">#REF!</definedName>
    <definedName name="nameIntLiq">#REF!</definedName>
    <definedName name="nameMoney" localSheetId="15">#REF!</definedName>
    <definedName name="nameMoney" localSheetId="16">#REF!</definedName>
    <definedName name="nameMoney" localSheetId="22">#REF!</definedName>
    <definedName name="nameMoney" localSheetId="26">#REF!</definedName>
    <definedName name="nameMoney" localSheetId="28">#REF!</definedName>
    <definedName name="nameMoney" localSheetId="29">#REF!</definedName>
    <definedName name="nameMoney" localSheetId="30">#REF!</definedName>
    <definedName name="nameMoney" localSheetId="38">#REF!</definedName>
    <definedName name="nameMoney" localSheetId="41">#REF!</definedName>
    <definedName name="nameMoney" localSheetId="42">#REF!</definedName>
    <definedName name="nameMoney" localSheetId="45">#REF!</definedName>
    <definedName name="nameMoney" localSheetId="49">#REF!</definedName>
    <definedName name="nameMoney" localSheetId="8">#REF!</definedName>
    <definedName name="nameMoney" localSheetId="9">#REF!</definedName>
    <definedName name="nameMoney" localSheetId="25">#REF!</definedName>
    <definedName name="nameMoney" localSheetId="35">#REF!</definedName>
    <definedName name="nameMoney" localSheetId="51">#REF!</definedName>
    <definedName name="nameMoney" localSheetId="55">#REF!</definedName>
    <definedName name="nameMoney" localSheetId="5">#REF!</definedName>
    <definedName name="nameMoney" localSheetId="60">#REF!</definedName>
    <definedName name="nameMoney">#REF!</definedName>
    <definedName name="nameRATES" localSheetId="15">#REF!</definedName>
    <definedName name="nameRATES" localSheetId="16">#REF!</definedName>
    <definedName name="nameRATES" localSheetId="22">#REF!</definedName>
    <definedName name="nameRATES" localSheetId="26">#REF!</definedName>
    <definedName name="nameRATES" localSheetId="28">#REF!</definedName>
    <definedName name="nameRATES" localSheetId="29">#REF!</definedName>
    <definedName name="nameRATES" localSheetId="30">#REF!</definedName>
    <definedName name="nameRATES" localSheetId="38">#REF!</definedName>
    <definedName name="nameRATES" localSheetId="41">#REF!</definedName>
    <definedName name="nameRATES" localSheetId="42">#REF!</definedName>
    <definedName name="nameRATES" localSheetId="45">#REF!</definedName>
    <definedName name="nameRATES" localSheetId="8">#REF!</definedName>
    <definedName name="nameRATES" localSheetId="9">#REF!</definedName>
    <definedName name="nameRATES" localSheetId="25">#REF!</definedName>
    <definedName name="nameRATES" localSheetId="35">#REF!</definedName>
    <definedName name="nameRATES" localSheetId="51">#REF!</definedName>
    <definedName name="nameRATES" localSheetId="55">#REF!</definedName>
    <definedName name="nameRATES" localSheetId="5">#REF!</definedName>
    <definedName name="nameRATES" localSheetId="60">#REF!</definedName>
    <definedName name="nameRATES">#REF!</definedName>
    <definedName name="nameRAWQ" localSheetId="15">'[37]Raw Data'!#REF!</definedName>
    <definedName name="nameRAWQ" localSheetId="16">'[37]Raw Data'!#REF!</definedName>
    <definedName name="nameRAWQ" localSheetId="22">'[37]Raw Data'!#REF!</definedName>
    <definedName name="nameRAWQ" localSheetId="26">'[37]Raw Data'!#REF!</definedName>
    <definedName name="nameRAWQ" localSheetId="28">'[37]Raw Data'!#REF!</definedName>
    <definedName name="nameRAWQ" localSheetId="29">'[37]Raw Data'!#REF!</definedName>
    <definedName name="nameRAWQ" localSheetId="30">'[37]Raw Data'!#REF!</definedName>
    <definedName name="nameRAWQ" localSheetId="38">'[37]Raw Data'!#REF!</definedName>
    <definedName name="nameRAWQ" localSheetId="41">'[37]Raw Data'!#REF!</definedName>
    <definedName name="nameRAWQ" localSheetId="42">'[37]Raw Data'!#REF!</definedName>
    <definedName name="nameRAWQ" localSheetId="45">'[37]Raw Data'!#REF!</definedName>
    <definedName name="nameRAWQ" localSheetId="25">'[37]Raw Data'!#REF!</definedName>
    <definedName name="nameRAWQ" localSheetId="35">'[37]Raw Data'!#REF!</definedName>
    <definedName name="nameRAWQ" localSheetId="51">'[37]Raw Data'!#REF!</definedName>
    <definedName name="nameRAWQ" localSheetId="55">'[37]Raw Data'!#REF!</definedName>
    <definedName name="nameRAWQ" localSheetId="5">'[37]Raw Data'!#REF!</definedName>
    <definedName name="nameRAWQ" localSheetId="60">'[37]Raw Data'!#REF!</definedName>
    <definedName name="nameRAWQ">'[37]Raw Data'!#REF!</definedName>
    <definedName name="nameReal" localSheetId="15">#REF!</definedName>
    <definedName name="nameReal" localSheetId="16">#REF!</definedName>
    <definedName name="nameReal" localSheetId="22">#REF!</definedName>
    <definedName name="nameReal" localSheetId="26">#REF!</definedName>
    <definedName name="nameReal" localSheetId="28">#REF!</definedName>
    <definedName name="nameReal" localSheetId="29">#REF!</definedName>
    <definedName name="nameReal" localSheetId="30">#REF!</definedName>
    <definedName name="nameReal" localSheetId="38">#REF!</definedName>
    <definedName name="nameReal" localSheetId="41">#REF!</definedName>
    <definedName name="nameReal" localSheetId="42">#REF!</definedName>
    <definedName name="nameReal" localSheetId="45">#REF!</definedName>
    <definedName name="nameReal" localSheetId="49">#REF!</definedName>
    <definedName name="nameReal" localSheetId="54">#REF!</definedName>
    <definedName name="nameReal" localSheetId="8">#REF!</definedName>
    <definedName name="nameReal" localSheetId="9">#REF!</definedName>
    <definedName name="nameReal" localSheetId="25">#REF!</definedName>
    <definedName name="nameReal" localSheetId="35">#REF!</definedName>
    <definedName name="nameReal" localSheetId="51">#REF!</definedName>
    <definedName name="nameReal" localSheetId="55">#REF!</definedName>
    <definedName name="nameReal" localSheetId="5">#REF!</definedName>
    <definedName name="nameReal" localSheetId="60">#REF!</definedName>
    <definedName name="nameReal">#REF!</definedName>
    <definedName name="names" localSheetId="15">#REF!</definedName>
    <definedName name="names" localSheetId="16">#REF!</definedName>
    <definedName name="names" localSheetId="22">#REF!</definedName>
    <definedName name="names" localSheetId="26">#REF!</definedName>
    <definedName name="names" localSheetId="28">#REF!</definedName>
    <definedName name="names" localSheetId="29">#REF!</definedName>
    <definedName name="names" localSheetId="30">#REF!</definedName>
    <definedName name="names" localSheetId="38">#REF!</definedName>
    <definedName name="names" localSheetId="41">#REF!</definedName>
    <definedName name="names" localSheetId="42">#REF!</definedName>
    <definedName name="names" localSheetId="45">#REF!</definedName>
    <definedName name="names" localSheetId="49">#REF!</definedName>
    <definedName name="names" localSheetId="8">#REF!</definedName>
    <definedName name="names" localSheetId="9">#REF!</definedName>
    <definedName name="names" localSheetId="25">#REF!</definedName>
    <definedName name="names" localSheetId="35">#REF!</definedName>
    <definedName name="names" localSheetId="51">#REF!</definedName>
    <definedName name="names" localSheetId="55">#REF!</definedName>
    <definedName name="names" localSheetId="5">#REF!</definedName>
    <definedName name="names" localSheetId="60">#REF!</definedName>
    <definedName name="names">#REF!</definedName>
    <definedName name="NAMES_fidr_r" localSheetId="15">[34]monthly!#REF!</definedName>
    <definedName name="NAMES_fidr_r" localSheetId="16">[34]monthly!#REF!</definedName>
    <definedName name="NAMES_fidr_r" localSheetId="22">[34]monthly!#REF!</definedName>
    <definedName name="NAMES_fidr_r" localSheetId="26">[34]monthly!#REF!</definedName>
    <definedName name="NAMES_fidr_r" localSheetId="28">[34]monthly!#REF!</definedName>
    <definedName name="NAMES_fidr_r" localSheetId="29">[34]monthly!#REF!</definedName>
    <definedName name="NAMES_fidr_r" localSheetId="30">[34]monthly!#REF!</definedName>
    <definedName name="NAMES_fidr_r" localSheetId="38">[34]monthly!#REF!</definedName>
    <definedName name="NAMES_fidr_r" localSheetId="41">[34]monthly!#REF!</definedName>
    <definedName name="NAMES_fidr_r" localSheetId="42">[34]monthly!#REF!</definedName>
    <definedName name="NAMES_fidr_r" localSheetId="45">[34]monthly!#REF!</definedName>
    <definedName name="NAMES_fidr_r" localSheetId="49">[34]monthly!#REF!</definedName>
    <definedName name="NAMES_fidr_r" localSheetId="25">[34]monthly!#REF!</definedName>
    <definedName name="NAMES_fidr_r" localSheetId="35">[34]monthly!#REF!</definedName>
    <definedName name="NAMES_fidr_r" localSheetId="51">[34]monthly!#REF!</definedName>
    <definedName name="NAMES_fidr_r" localSheetId="55">[34]monthly!#REF!</definedName>
    <definedName name="NAMES_fidr_r" localSheetId="5">[34]monthly!#REF!</definedName>
    <definedName name="NAMES_fidr_r" localSheetId="60">[35]monthly!#REF!</definedName>
    <definedName name="NAMES_fidr_r">[34]monthly!#REF!</definedName>
    <definedName name="names_figb_r" localSheetId="15">[34]monthly!#REF!</definedName>
    <definedName name="names_figb_r" localSheetId="16">[34]monthly!#REF!</definedName>
    <definedName name="names_figb_r" localSheetId="22">[34]monthly!#REF!</definedName>
    <definedName name="names_figb_r" localSheetId="28">[34]monthly!#REF!</definedName>
    <definedName name="names_figb_r" localSheetId="29">[34]monthly!#REF!</definedName>
    <definedName name="names_figb_r" localSheetId="30">[34]monthly!#REF!</definedName>
    <definedName name="names_figb_r" localSheetId="38">[34]monthly!#REF!</definedName>
    <definedName name="names_figb_r" localSheetId="41">[34]monthly!#REF!</definedName>
    <definedName name="names_figb_r" localSheetId="42">[34]monthly!#REF!</definedName>
    <definedName name="names_figb_r" localSheetId="45">[34]monthly!#REF!</definedName>
    <definedName name="names_figb_r" localSheetId="49">[34]monthly!#REF!</definedName>
    <definedName name="names_figb_r" localSheetId="25">[34]monthly!#REF!</definedName>
    <definedName name="names_figb_r" localSheetId="35">[34]monthly!#REF!</definedName>
    <definedName name="names_figb_r" localSheetId="51">[34]monthly!#REF!</definedName>
    <definedName name="names_figb_r" localSheetId="55">[34]monthly!#REF!</definedName>
    <definedName name="names_figb_r" localSheetId="5">[34]monthly!#REF!</definedName>
    <definedName name="names_figb_r" localSheetId="60">[35]monthly!#REF!</definedName>
    <definedName name="names_figb_r">[34]monthly!#REF!</definedName>
    <definedName name="names_w" localSheetId="15">#REF!</definedName>
    <definedName name="names_w" localSheetId="16">#REF!</definedName>
    <definedName name="names_w" localSheetId="22">#REF!</definedName>
    <definedName name="names_w" localSheetId="26">#REF!</definedName>
    <definedName name="names_w" localSheetId="28">#REF!</definedName>
    <definedName name="names_w" localSheetId="29">#REF!</definedName>
    <definedName name="names_w" localSheetId="30">#REF!</definedName>
    <definedName name="names_w" localSheetId="38">#REF!</definedName>
    <definedName name="names_w" localSheetId="41">#REF!</definedName>
    <definedName name="names_w" localSheetId="42">#REF!</definedName>
    <definedName name="names_w" localSheetId="45">#REF!</definedName>
    <definedName name="names_w" localSheetId="49">#REF!</definedName>
    <definedName name="names_w" localSheetId="54">#REF!</definedName>
    <definedName name="names_w" localSheetId="8">#REF!</definedName>
    <definedName name="names_w" localSheetId="9">#REF!</definedName>
    <definedName name="names_w" localSheetId="25">#REF!</definedName>
    <definedName name="names_w" localSheetId="35">#REF!</definedName>
    <definedName name="names_w" localSheetId="51">#REF!</definedName>
    <definedName name="names_w" localSheetId="55">#REF!</definedName>
    <definedName name="names_w" localSheetId="5">#REF!</definedName>
    <definedName name="names_w" localSheetId="60">#REF!</definedName>
    <definedName name="names_w">#REF!</definedName>
    <definedName name="names1in" localSheetId="15">#REF!</definedName>
    <definedName name="names1in" localSheetId="16">#REF!</definedName>
    <definedName name="names1in" localSheetId="22">#REF!</definedName>
    <definedName name="names1in" localSheetId="26">#REF!</definedName>
    <definedName name="names1in" localSheetId="28">#REF!</definedName>
    <definedName name="names1in" localSheetId="29">#REF!</definedName>
    <definedName name="names1in" localSheetId="30">#REF!</definedName>
    <definedName name="names1in" localSheetId="38">#REF!</definedName>
    <definedName name="names1in" localSheetId="41">#REF!</definedName>
    <definedName name="names1in" localSheetId="42">#REF!</definedName>
    <definedName name="names1in" localSheetId="45">#REF!</definedName>
    <definedName name="names1in" localSheetId="49">#REF!</definedName>
    <definedName name="names1in" localSheetId="8">#REF!</definedName>
    <definedName name="names1in" localSheetId="9">#REF!</definedName>
    <definedName name="names1in" localSheetId="25">#REF!</definedName>
    <definedName name="names1in" localSheetId="35">#REF!</definedName>
    <definedName name="names1in" localSheetId="51">#REF!</definedName>
    <definedName name="names1in" localSheetId="55">#REF!</definedName>
    <definedName name="names1in" localSheetId="5">#REF!</definedName>
    <definedName name="names1in" localSheetId="60">#REF!</definedName>
    <definedName name="names1in">#REF!</definedName>
    <definedName name="NAMESB" localSheetId="15">#REF!</definedName>
    <definedName name="NAMESB" localSheetId="16">#REF!</definedName>
    <definedName name="NAMESB" localSheetId="22">#REF!</definedName>
    <definedName name="NAMESB" localSheetId="26">#REF!</definedName>
    <definedName name="NAMESB" localSheetId="28">#REF!</definedName>
    <definedName name="NAMESB" localSheetId="29">#REF!</definedName>
    <definedName name="NAMESB" localSheetId="30">#REF!</definedName>
    <definedName name="NAMESB" localSheetId="38">#REF!</definedName>
    <definedName name="NAMESB" localSheetId="41">#REF!</definedName>
    <definedName name="NAMESB" localSheetId="42">#REF!</definedName>
    <definedName name="NAMESB" localSheetId="45">#REF!</definedName>
    <definedName name="NAMESB" localSheetId="49">#REF!</definedName>
    <definedName name="NAMESB" localSheetId="8">#REF!</definedName>
    <definedName name="NAMESB" localSheetId="9">#REF!</definedName>
    <definedName name="NAMESB" localSheetId="25">#REF!</definedName>
    <definedName name="NAMESB" localSheetId="35">#REF!</definedName>
    <definedName name="NAMESB" localSheetId="51">#REF!</definedName>
    <definedName name="NAMESB" localSheetId="55">#REF!</definedName>
    <definedName name="NAMESB" localSheetId="5">#REF!</definedName>
    <definedName name="NAMESB" localSheetId="60">#REF!</definedName>
    <definedName name="NAMESB">#REF!</definedName>
    <definedName name="namesc" localSheetId="15">#REF!</definedName>
    <definedName name="namesc" localSheetId="16">#REF!</definedName>
    <definedName name="namesc" localSheetId="22">#REF!</definedName>
    <definedName name="namesc" localSheetId="26">#REF!</definedName>
    <definedName name="namesc" localSheetId="28">#REF!</definedName>
    <definedName name="namesc" localSheetId="29">#REF!</definedName>
    <definedName name="namesc" localSheetId="30">#REF!</definedName>
    <definedName name="namesc" localSheetId="38">#REF!</definedName>
    <definedName name="namesc" localSheetId="41">#REF!</definedName>
    <definedName name="namesc" localSheetId="42">#REF!</definedName>
    <definedName name="namesc" localSheetId="45">#REF!</definedName>
    <definedName name="namesc" localSheetId="8">#REF!</definedName>
    <definedName name="namesc" localSheetId="9">#REF!</definedName>
    <definedName name="namesc" localSheetId="25">#REF!</definedName>
    <definedName name="namesc" localSheetId="35">#REF!</definedName>
    <definedName name="namesc" localSheetId="51">#REF!</definedName>
    <definedName name="namesc" localSheetId="55">#REF!</definedName>
    <definedName name="namesc" localSheetId="5">#REF!</definedName>
    <definedName name="namesc" localSheetId="60">#REF!</definedName>
    <definedName name="namesc">#REF!</definedName>
    <definedName name="NAMESG" localSheetId="15">#REF!</definedName>
    <definedName name="NAMESG" localSheetId="16">#REF!</definedName>
    <definedName name="NAMESG" localSheetId="22">#REF!</definedName>
    <definedName name="NAMESG" localSheetId="26">#REF!</definedName>
    <definedName name="NAMESG" localSheetId="28">#REF!</definedName>
    <definedName name="NAMESG" localSheetId="29">#REF!</definedName>
    <definedName name="NAMESG" localSheetId="30">#REF!</definedName>
    <definedName name="NAMESG" localSheetId="38">#REF!</definedName>
    <definedName name="NAMESG" localSheetId="41">#REF!</definedName>
    <definedName name="NAMESG" localSheetId="42">#REF!</definedName>
    <definedName name="NAMESG" localSheetId="45">#REF!</definedName>
    <definedName name="NAMESG" localSheetId="8">#REF!</definedName>
    <definedName name="NAMESG" localSheetId="9">#REF!</definedName>
    <definedName name="NAMESG" localSheetId="25">#REF!</definedName>
    <definedName name="NAMESG" localSheetId="35">#REF!</definedName>
    <definedName name="NAMESG" localSheetId="51">#REF!</definedName>
    <definedName name="NAMESG" localSheetId="55">#REF!</definedName>
    <definedName name="NAMESG" localSheetId="5">#REF!</definedName>
    <definedName name="NAMESG" localSheetId="60">#REF!</definedName>
    <definedName name="NAMESG">#REF!</definedName>
    <definedName name="namesm" localSheetId="15">#REF!</definedName>
    <definedName name="namesm" localSheetId="16">#REF!</definedName>
    <definedName name="namesm" localSheetId="22">#REF!</definedName>
    <definedName name="namesm" localSheetId="26">#REF!</definedName>
    <definedName name="namesm" localSheetId="28">#REF!</definedName>
    <definedName name="namesm" localSheetId="29">#REF!</definedName>
    <definedName name="namesm" localSheetId="30">#REF!</definedName>
    <definedName name="namesm" localSheetId="38">#REF!</definedName>
    <definedName name="namesm" localSheetId="41">#REF!</definedName>
    <definedName name="namesm" localSheetId="42">#REF!</definedName>
    <definedName name="namesm" localSheetId="45">#REF!</definedName>
    <definedName name="namesm" localSheetId="8">#REF!</definedName>
    <definedName name="namesm" localSheetId="9">#REF!</definedName>
    <definedName name="namesm" localSheetId="25">#REF!</definedName>
    <definedName name="namesm" localSheetId="35">#REF!</definedName>
    <definedName name="namesm" localSheetId="51">#REF!</definedName>
    <definedName name="namesm" localSheetId="55">#REF!</definedName>
    <definedName name="namesm" localSheetId="5">#REF!</definedName>
    <definedName name="namesm" localSheetId="60">#REF!</definedName>
    <definedName name="namesm">#REF!</definedName>
    <definedName name="NAMESQ" localSheetId="15">#REF!</definedName>
    <definedName name="NAMESQ" localSheetId="16">#REF!</definedName>
    <definedName name="NAMESQ" localSheetId="22">#REF!</definedName>
    <definedName name="NAMESQ" localSheetId="26">#REF!</definedName>
    <definedName name="NAMESQ" localSheetId="28">#REF!</definedName>
    <definedName name="NAMESQ" localSheetId="29">#REF!</definedName>
    <definedName name="NAMESQ" localSheetId="30">#REF!</definedName>
    <definedName name="NAMESQ" localSheetId="38">#REF!</definedName>
    <definedName name="NAMESQ" localSheetId="41">#REF!</definedName>
    <definedName name="NAMESQ" localSheetId="42">#REF!</definedName>
    <definedName name="NAMESQ" localSheetId="45">#REF!</definedName>
    <definedName name="NAMESQ" localSheetId="8">#REF!</definedName>
    <definedName name="NAMESQ" localSheetId="9">#REF!</definedName>
    <definedName name="NAMESQ" localSheetId="25">#REF!</definedName>
    <definedName name="NAMESQ" localSheetId="35">#REF!</definedName>
    <definedName name="NAMESQ" localSheetId="51">#REF!</definedName>
    <definedName name="NAMESQ" localSheetId="55">#REF!</definedName>
    <definedName name="NAMESQ" localSheetId="5">#REF!</definedName>
    <definedName name="NAMESQ" localSheetId="60">#REF!</definedName>
    <definedName name="NAMESQ">#REF!</definedName>
    <definedName name="namesr" localSheetId="15">#REF!</definedName>
    <definedName name="namesr" localSheetId="16">#REF!</definedName>
    <definedName name="namesr" localSheetId="22">#REF!</definedName>
    <definedName name="namesr" localSheetId="26">#REF!</definedName>
    <definedName name="namesr" localSheetId="28">#REF!</definedName>
    <definedName name="namesr" localSheetId="29">#REF!</definedName>
    <definedName name="namesr" localSheetId="30">#REF!</definedName>
    <definedName name="namesr" localSheetId="38">#REF!</definedName>
    <definedName name="namesr" localSheetId="41">#REF!</definedName>
    <definedName name="namesr" localSheetId="42">#REF!</definedName>
    <definedName name="namesr" localSheetId="45">#REF!</definedName>
    <definedName name="namesr" localSheetId="8">#REF!</definedName>
    <definedName name="namesr" localSheetId="9">#REF!</definedName>
    <definedName name="namesr" localSheetId="25">#REF!</definedName>
    <definedName name="namesr" localSheetId="35">#REF!</definedName>
    <definedName name="namesr" localSheetId="51">#REF!</definedName>
    <definedName name="namesr" localSheetId="55">#REF!</definedName>
    <definedName name="namesr" localSheetId="5">#REF!</definedName>
    <definedName name="namesr" localSheetId="60">#REF!</definedName>
    <definedName name="namesr">#REF!</definedName>
    <definedName name="namestran" localSheetId="60">[29]transfer!$C$1:$O$1</definedName>
    <definedName name="namestran">[30]transfer!$C$1:$O$1</definedName>
    <definedName name="namgdp" localSheetId="15">#REF!</definedName>
    <definedName name="namgdp" localSheetId="16">#REF!</definedName>
    <definedName name="namgdp" localSheetId="22">#REF!</definedName>
    <definedName name="namgdp" localSheetId="26">#REF!</definedName>
    <definedName name="namgdp" localSheetId="28">#REF!</definedName>
    <definedName name="namgdp" localSheetId="29">#REF!</definedName>
    <definedName name="namgdp" localSheetId="30">#REF!</definedName>
    <definedName name="namgdp" localSheetId="38">#REF!</definedName>
    <definedName name="namgdp" localSheetId="41">#REF!</definedName>
    <definedName name="namgdp" localSheetId="42">#REF!</definedName>
    <definedName name="namgdp" localSheetId="45">#REF!</definedName>
    <definedName name="namgdp" localSheetId="49">#REF!</definedName>
    <definedName name="namgdp" localSheetId="54">#REF!</definedName>
    <definedName name="namgdp" localSheetId="8">#REF!</definedName>
    <definedName name="namgdp" localSheetId="9">#REF!</definedName>
    <definedName name="namgdp" localSheetId="25">#REF!</definedName>
    <definedName name="namgdp" localSheetId="35">#REF!</definedName>
    <definedName name="namgdp" localSheetId="51">#REF!</definedName>
    <definedName name="namgdp" localSheetId="55">#REF!</definedName>
    <definedName name="namgdp" localSheetId="5">#REF!</definedName>
    <definedName name="namgdp" localSheetId="60">#REF!</definedName>
    <definedName name="namgdp">#REF!</definedName>
    <definedName name="NAMIN" localSheetId="15">#REF!</definedName>
    <definedName name="NAMIN" localSheetId="16">#REF!</definedName>
    <definedName name="NAMIN" localSheetId="22">#REF!</definedName>
    <definedName name="NAMIN" localSheetId="26">#REF!</definedName>
    <definedName name="NAMIN" localSheetId="28">#REF!</definedName>
    <definedName name="NAMIN" localSheetId="29">#REF!</definedName>
    <definedName name="NAMIN" localSheetId="30">#REF!</definedName>
    <definedName name="NAMIN" localSheetId="38">#REF!</definedName>
    <definedName name="NAMIN" localSheetId="41">#REF!</definedName>
    <definedName name="NAMIN" localSheetId="42">#REF!</definedName>
    <definedName name="NAMIN" localSheetId="45">#REF!</definedName>
    <definedName name="NAMIN" localSheetId="49">#REF!</definedName>
    <definedName name="NAMIN" localSheetId="8">#REF!</definedName>
    <definedName name="NAMIN" localSheetId="9">#REF!</definedName>
    <definedName name="NAMIN" localSheetId="25">#REF!</definedName>
    <definedName name="NAMIN" localSheetId="35">#REF!</definedName>
    <definedName name="NAMIN" localSheetId="51">#REF!</definedName>
    <definedName name="NAMIN" localSheetId="55">#REF!</definedName>
    <definedName name="NAMIN" localSheetId="5">#REF!</definedName>
    <definedName name="NAMIN" localSheetId="60">#REF!</definedName>
    <definedName name="NAMIN">#REF!</definedName>
    <definedName name="namin1" localSheetId="60">[6]REER!$F$1:$BP$1</definedName>
    <definedName name="namin1">[21]REER!$F$1:$BP$1</definedName>
    <definedName name="namin2" localSheetId="60">[6]REER!$F$138:$AA$138</definedName>
    <definedName name="namin2">[21]REER!$F$138:$AA$138</definedName>
    <definedName name="namind" localSheetId="15">'[2]work Q real'!#REF!</definedName>
    <definedName name="namind" localSheetId="16">'[2]work Q real'!#REF!</definedName>
    <definedName name="namind" localSheetId="22">'[2]work Q real'!#REF!</definedName>
    <definedName name="namind" localSheetId="28">'[2]work Q real'!#REF!</definedName>
    <definedName name="namind" localSheetId="29">'[2]work Q real'!#REF!</definedName>
    <definedName name="namind" localSheetId="30">'[2]work Q real'!#REF!</definedName>
    <definedName name="namind" localSheetId="38">'[2]work Q real'!#REF!</definedName>
    <definedName name="namind" localSheetId="41">'[2]work Q real'!#REF!</definedName>
    <definedName name="namind" localSheetId="42">'[2]work Q real'!#REF!</definedName>
    <definedName name="namind" localSheetId="45">'[2]work Q real'!#REF!</definedName>
    <definedName name="namind" localSheetId="49">'[2]work Q real'!#REF!</definedName>
    <definedName name="namind" localSheetId="54">'[2]work Q real'!#REF!</definedName>
    <definedName name="namind" localSheetId="25">'[2]work Q real'!#REF!</definedName>
    <definedName name="namind" localSheetId="35">'[2]work Q real'!#REF!</definedName>
    <definedName name="namind" localSheetId="51">'[2]work Q real'!#REF!</definedName>
    <definedName name="namind" localSheetId="55">'[2]work Q real'!#REF!</definedName>
    <definedName name="namind" localSheetId="5">'[2]work Q real'!#REF!</definedName>
    <definedName name="namind" localSheetId="60">'[2]work Q real'!#REF!</definedName>
    <definedName name="namind">'[2]work Q real'!#REF!</definedName>
    <definedName name="naminm" localSheetId="15">#REF!</definedName>
    <definedName name="naminm" localSheetId="16">#REF!</definedName>
    <definedName name="naminm" localSheetId="22">#REF!</definedName>
    <definedName name="naminm" localSheetId="26">#REF!</definedName>
    <definedName name="naminm" localSheetId="28">#REF!</definedName>
    <definedName name="naminm" localSheetId="29">#REF!</definedName>
    <definedName name="naminm" localSheetId="30">#REF!</definedName>
    <definedName name="naminm" localSheetId="38">#REF!</definedName>
    <definedName name="naminm" localSheetId="41">#REF!</definedName>
    <definedName name="naminm" localSheetId="42">#REF!</definedName>
    <definedName name="naminm" localSheetId="45">#REF!</definedName>
    <definedName name="naminm" localSheetId="49">#REF!</definedName>
    <definedName name="naminm" localSheetId="54">#REF!</definedName>
    <definedName name="naminm" localSheetId="8">#REF!</definedName>
    <definedName name="naminm" localSheetId="9">#REF!</definedName>
    <definedName name="naminm" localSheetId="25">#REF!</definedName>
    <definedName name="naminm" localSheetId="35">#REF!</definedName>
    <definedName name="naminm" localSheetId="51">#REF!</definedName>
    <definedName name="naminm" localSheetId="55">#REF!</definedName>
    <definedName name="naminm" localSheetId="5">#REF!</definedName>
    <definedName name="naminm" localSheetId="60">#REF!</definedName>
    <definedName name="naminm">#REF!</definedName>
    <definedName name="naminq" localSheetId="15">#REF!</definedName>
    <definedName name="naminq" localSheetId="16">#REF!</definedName>
    <definedName name="naminq" localSheetId="22">#REF!</definedName>
    <definedName name="naminq" localSheetId="26">#REF!</definedName>
    <definedName name="naminq" localSheetId="28">#REF!</definedName>
    <definedName name="naminq" localSheetId="29">#REF!</definedName>
    <definedName name="naminq" localSheetId="30">#REF!</definedName>
    <definedName name="naminq" localSheetId="38">#REF!</definedName>
    <definedName name="naminq" localSheetId="41">#REF!</definedName>
    <definedName name="naminq" localSheetId="42">#REF!</definedName>
    <definedName name="naminq" localSheetId="45">#REF!</definedName>
    <definedName name="naminq" localSheetId="49">#REF!</definedName>
    <definedName name="naminq" localSheetId="8">#REF!</definedName>
    <definedName name="naminq" localSheetId="9">#REF!</definedName>
    <definedName name="naminq" localSheetId="25">#REF!</definedName>
    <definedName name="naminq" localSheetId="35">#REF!</definedName>
    <definedName name="naminq" localSheetId="51">#REF!</definedName>
    <definedName name="naminq" localSheetId="55">#REF!</definedName>
    <definedName name="naminq" localSheetId="5">#REF!</definedName>
    <definedName name="naminq" localSheetId="60">#REF!</definedName>
    <definedName name="naminq">#REF!</definedName>
    <definedName name="namm" localSheetId="15">#REF!</definedName>
    <definedName name="namm" localSheetId="16">#REF!</definedName>
    <definedName name="namm" localSheetId="22">#REF!</definedName>
    <definedName name="namm" localSheetId="26">#REF!</definedName>
    <definedName name="namm" localSheetId="28">#REF!</definedName>
    <definedName name="namm" localSheetId="29">#REF!</definedName>
    <definedName name="namm" localSheetId="30">#REF!</definedName>
    <definedName name="namm" localSheetId="38">#REF!</definedName>
    <definedName name="namm" localSheetId="41">#REF!</definedName>
    <definedName name="namm" localSheetId="42">#REF!</definedName>
    <definedName name="namm" localSheetId="45">#REF!</definedName>
    <definedName name="namm" localSheetId="49">#REF!</definedName>
    <definedName name="namm" localSheetId="8">#REF!</definedName>
    <definedName name="namm" localSheetId="9">#REF!</definedName>
    <definedName name="namm" localSheetId="25">#REF!</definedName>
    <definedName name="namm" localSheetId="35">#REF!</definedName>
    <definedName name="namm" localSheetId="51">#REF!</definedName>
    <definedName name="namm" localSheetId="55">#REF!</definedName>
    <definedName name="namm" localSheetId="5">#REF!</definedName>
    <definedName name="namm" localSheetId="60">#REF!</definedName>
    <definedName name="namm">#REF!</definedName>
    <definedName name="NAMOUT" localSheetId="15">#REF!</definedName>
    <definedName name="NAMOUT" localSheetId="16">#REF!</definedName>
    <definedName name="NAMOUT" localSheetId="22">#REF!</definedName>
    <definedName name="NAMOUT" localSheetId="26">#REF!</definedName>
    <definedName name="NAMOUT" localSheetId="28">#REF!</definedName>
    <definedName name="NAMOUT" localSheetId="29">#REF!</definedName>
    <definedName name="NAMOUT" localSheetId="30">#REF!</definedName>
    <definedName name="NAMOUT" localSheetId="38">#REF!</definedName>
    <definedName name="NAMOUT" localSheetId="41">#REF!</definedName>
    <definedName name="NAMOUT" localSheetId="42">#REF!</definedName>
    <definedName name="NAMOUT" localSheetId="45">#REF!</definedName>
    <definedName name="NAMOUT" localSheetId="8">#REF!</definedName>
    <definedName name="NAMOUT" localSheetId="9">#REF!</definedName>
    <definedName name="NAMOUT" localSheetId="25">#REF!</definedName>
    <definedName name="NAMOUT" localSheetId="35">#REF!</definedName>
    <definedName name="NAMOUT" localSheetId="51">#REF!</definedName>
    <definedName name="NAMOUT" localSheetId="55">#REF!</definedName>
    <definedName name="NAMOUT" localSheetId="5">#REF!</definedName>
    <definedName name="NAMOUT" localSheetId="60">#REF!</definedName>
    <definedName name="NAMOUT">#REF!</definedName>
    <definedName name="namout1" localSheetId="60">[6]REER!$F$2:$AA$2</definedName>
    <definedName name="namout1">[21]REER!$F$2:$AA$2</definedName>
    <definedName name="namoutm" localSheetId="15">#REF!</definedName>
    <definedName name="namoutm" localSheetId="16">#REF!</definedName>
    <definedName name="namoutm" localSheetId="22">#REF!</definedName>
    <definedName name="namoutm" localSheetId="26">#REF!</definedName>
    <definedName name="namoutm" localSheetId="28">#REF!</definedName>
    <definedName name="namoutm" localSheetId="29">#REF!</definedName>
    <definedName name="namoutm" localSheetId="30">#REF!</definedName>
    <definedName name="namoutm" localSheetId="38">#REF!</definedName>
    <definedName name="namoutm" localSheetId="41">#REF!</definedName>
    <definedName name="namoutm" localSheetId="42">#REF!</definedName>
    <definedName name="namoutm" localSheetId="45">#REF!</definedName>
    <definedName name="namoutm" localSheetId="49">#REF!</definedName>
    <definedName name="namoutm" localSheetId="54">#REF!</definedName>
    <definedName name="namoutm" localSheetId="8">#REF!</definedName>
    <definedName name="namoutm" localSheetId="9">#REF!</definedName>
    <definedName name="namoutm" localSheetId="25">#REF!</definedName>
    <definedName name="namoutm" localSheetId="35">#REF!</definedName>
    <definedName name="namoutm" localSheetId="51">#REF!</definedName>
    <definedName name="namoutm" localSheetId="55">#REF!</definedName>
    <definedName name="namoutm" localSheetId="5">#REF!</definedName>
    <definedName name="namoutm" localSheetId="60">#REF!</definedName>
    <definedName name="namoutm">#REF!</definedName>
    <definedName name="namoutq" localSheetId="15">#REF!</definedName>
    <definedName name="namoutq" localSheetId="16">#REF!</definedName>
    <definedName name="namoutq" localSheetId="22">#REF!</definedName>
    <definedName name="namoutq" localSheetId="26">#REF!</definedName>
    <definedName name="namoutq" localSheetId="28">#REF!</definedName>
    <definedName name="namoutq" localSheetId="29">#REF!</definedName>
    <definedName name="namoutq" localSheetId="30">#REF!</definedName>
    <definedName name="namoutq" localSheetId="38">#REF!</definedName>
    <definedName name="namoutq" localSheetId="41">#REF!</definedName>
    <definedName name="namoutq" localSheetId="42">#REF!</definedName>
    <definedName name="namoutq" localSheetId="45">#REF!</definedName>
    <definedName name="namoutq" localSheetId="49">#REF!</definedName>
    <definedName name="namoutq" localSheetId="8">#REF!</definedName>
    <definedName name="namoutq" localSheetId="9">#REF!</definedName>
    <definedName name="namoutq" localSheetId="25">#REF!</definedName>
    <definedName name="namoutq" localSheetId="35">#REF!</definedName>
    <definedName name="namoutq" localSheetId="51">#REF!</definedName>
    <definedName name="namoutq" localSheetId="55">#REF!</definedName>
    <definedName name="namoutq" localSheetId="5">#REF!</definedName>
    <definedName name="namoutq" localSheetId="60">#REF!</definedName>
    <definedName name="namoutq">#REF!</definedName>
    <definedName name="namprofit" localSheetId="60">[6]C!$O$1:$Z$1</definedName>
    <definedName name="namprofit">[21]C!$O$1:$Z$1</definedName>
    <definedName name="namq" localSheetId="15">#REF!</definedName>
    <definedName name="namq" localSheetId="16">#REF!</definedName>
    <definedName name="namq" localSheetId="22">#REF!</definedName>
    <definedName name="namq" localSheetId="26">#REF!</definedName>
    <definedName name="namq" localSheetId="28">#REF!</definedName>
    <definedName name="namq" localSheetId="29">#REF!</definedName>
    <definedName name="namq" localSheetId="30">#REF!</definedName>
    <definedName name="namq" localSheetId="38">#REF!</definedName>
    <definedName name="namq" localSheetId="41">#REF!</definedName>
    <definedName name="namq" localSheetId="42">#REF!</definedName>
    <definedName name="namq" localSheetId="45">#REF!</definedName>
    <definedName name="namq" localSheetId="49">#REF!</definedName>
    <definedName name="namq" localSheetId="54">#REF!</definedName>
    <definedName name="namq" localSheetId="8">#REF!</definedName>
    <definedName name="namq" localSheetId="9">#REF!</definedName>
    <definedName name="namq" localSheetId="25">#REF!</definedName>
    <definedName name="namq" localSheetId="35">#REF!</definedName>
    <definedName name="namq" localSheetId="51">#REF!</definedName>
    <definedName name="namq" localSheetId="55">#REF!</definedName>
    <definedName name="namq" localSheetId="5">#REF!</definedName>
    <definedName name="namq" localSheetId="60">#REF!</definedName>
    <definedName name="namq">#REF!</definedName>
    <definedName name="namq1" localSheetId="15">#REF!</definedName>
    <definedName name="namq1" localSheetId="16">#REF!</definedName>
    <definedName name="namq1" localSheetId="22">#REF!</definedName>
    <definedName name="namq1" localSheetId="26">#REF!</definedName>
    <definedName name="namq1" localSheetId="28">#REF!</definedName>
    <definedName name="namq1" localSheetId="29">#REF!</definedName>
    <definedName name="namq1" localSheetId="30">#REF!</definedName>
    <definedName name="namq1" localSheetId="38">#REF!</definedName>
    <definedName name="namq1" localSheetId="41">#REF!</definedName>
    <definedName name="namq1" localSheetId="42">#REF!</definedName>
    <definedName name="namq1" localSheetId="45">#REF!</definedName>
    <definedName name="namq1" localSheetId="49">#REF!</definedName>
    <definedName name="namq1" localSheetId="8">#REF!</definedName>
    <definedName name="namq1" localSheetId="9">#REF!</definedName>
    <definedName name="namq1" localSheetId="25">#REF!</definedName>
    <definedName name="namq1" localSheetId="35">#REF!</definedName>
    <definedName name="namq1" localSheetId="51">#REF!</definedName>
    <definedName name="namq1" localSheetId="55">#REF!</definedName>
    <definedName name="namq1" localSheetId="5">#REF!</definedName>
    <definedName name="namq1" localSheetId="60">#REF!</definedName>
    <definedName name="namq1">#REF!</definedName>
    <definedName name="namq2" localSheetId="15">#REF!</definedName>
    <definedName name="namq2" localSheetId="16">#REF!</definedName>
    <definedName name="namq2" localSheetId="22">#REF!</definedName>
    <definedName name="namq2" localSheetId="26">#REF!</definedName>
    <definedName name="namq2" localSheetId="28">#REF!</definedName>
    <definedName name="namq2" localSheetId="29">#REF!</definedName>
    <definedName name="namq2" localSheetId="30">#REF!</definedName>
    <definedName name="namq2" localSheetId="38">#REF!</definedName>
    <definedName name="namq2" localSheetId="41">#REF!</definedName>
    <definedName name="namq2" localSheetId="42">#REF!</definedName>
    <definedName name="namq2" localSheetId="45">#REF!</definedName>
    <definedName name="namq2" localSheetId="49">#REF!</definedName>
    <definedName name="namq2" localSheetId="8">#REF!</definedName>
    <definedName name="namq2" localSheetId="9">#REF!</definedName>
    <definedName name="namq2" localSheetId="25">#REF!</definedName>
    <definedName name="namq2" localSheetId="35">#REF!</definedName>
    <definedName name="namq2" localSheetId="51">#REF!</definedName>
    <definedName name="namq2" localSheetId="55">#REF!</definedName>
    <definedName name="namq2" localSheetId="5">#REF!</definedName>
    <definedName name="namq2" localSheetId="60">#REF!</definedName>
    <definedName name="namq2">#REF!</definedName>
    <definedName name="namreer" localSheetId="60">[6]REER!$AY$143:$BF$143</definedName>
    <definedName name="namreer">[21]REER!$AY$143:$BF$143</definedName>
    <definedName name="namsgdp" localSheetId="15">#REF!</definedName>
    <definedName name="namsgdp" localSheetId="16">#REF!</definedName>
    <definedName name="namsgdp" localSheetId="22">#REF!</definedName>
    <definedName name="namsgdp" localSheetId="26">#REF!</definedName>
    <definedName name="namsgdp" localSheetId="28">#REF!</definedName>
    <definedName name="namsgdp" localSheetId="29">#REF!</definedName>
    <definedName name="namsgdp" localSheetId="30">#REF!</definedName>
    <definedName name="namsgdp" localSheetId="38">#REF!</definedName>
    <definedName name="namsgdp" localSheetId="41">#REF!</definedName>
    <definedName name="namsgdp" localSheetId="42">#REF!</definedName>
    <definedName name="namsgdp" localSheetId="45">#REF!</definedName>
    <definedName name="namsgdp" localSheetId="49">#REF!</definedName>
    <definedName name="namsgdp" localSheetId="54">#REF!</definedName>
    <definedName name="namsgdp" localSheetId="8">#REF!</definedName>
    <definedName name="namsgdp" localSheetId="9">#REF!</definedName>
    <definedName name="namsgdp" localSheetId="25">#REF!</definedName>
    <definedName name="namsgdp" localSheetId="35">#REF!</definedName>
    <definedName name="namsgdp" localSheetId="51">#REF!</definedName>
    <definedName name="namsgdp" localSheetId="55">#REF!</definedName>
    <definedName name="namsgdp" localSheetId="5">#REF!</definedName>
    <definedName name="namsgdp" localSheetId="60">#REF!</definedName>
    <definedName name="namsgdp">#REF!</definedName>
    <definedName name="namtin" localSheetId="15">#REF!</definedName>
    <definedName name="namtin" localSheetId="16">#REF!</definedName>
    <definedName name="namtin" localSheetId="22">#REF!</definedName>
    <definedName name="namtin" localSheetId="26">#REF!</definedName>
    <definedName name="namtin" localSheetId="28">#REF!</definedName>
    <definedName name="namtin" localSheetId="29">#REF!</definedName>
    <definedName name="namtin" localSheetId="30">#REF!</definedName>
    <definedName name="namtin" localSheetId="38">#REF!</definedName>
    <definedName name="namtin" localSheetId="41">#REF!</definedName>
    <definedName name="namtin" localSheetId="42">#REF!</definedName>
    <definedName name="namtin" localSheetId="45">#REF!</definedName>
    <definedName name="namtin" localSheetId="49">#REF!</definedName>
    <definedName name="namtin" localSheetId="8">#REF!</definedName>
    <definedName name="namtin" localSheetId="9">#REF!</definedName>
    <definedName name="namtin" localSheetId="25">#REF!</definedName>
    <definedName name="namtin" localSheetId="35">#REF!</definedName>
    <definedName name="namtin" localSheetId="51">#REF!</definedName>
    <definedName name="namtin" localSheetId="55">#REF!</definedName>
    <definedName name="namtin" localSheetId="5">#REF!</definedName>
    <definedName name="namtin" localSheetId="60">#REF!</definedName>
    <definedName name="namtin">#REF!</definedName>
    <definedName name="namtout" localSheetId="15">#REF!</definedName>
    <definedName name="namtout" localSheetId="16">#REF!</definedName>
    <definedName name="namtout" localSheetId="22">#REF!</definedName>
    <definedName name="namtout" localSheetId="26">#REF!</definedName>
    <definedName name="namtout" localSheetId="28">#REF!</definedName>
    <definedName name="namtout" localSheetId="29">#REF!</definedName>
    <definedName name="namtout" localSheetId="30">#REF!</definedName>
    <definedName name="namtout" localSheetId="38">#REF!</definedName>
    <definedName name="namtout" localSheetId="41">#REF!</definedName>
    <definedName name="namtout" localSheetId="42">#REF!</definedName>
    <definedName name="namtout" localSheetId="45">#REF!</definedName>
    <definedName name="namtout" localSheetId="49">#REF!</definedName>
    <definedName name="namtout" localSheetId="8">#REF!</definedName>
    <definedName name="namtout" localSheetId="9">#REF!</definedName>
    <definedName name="namtout" localSheetId="25">#REF!</definedName>
    <definedName name="namtout" localSheetId="35">#REF!</definedName>
    <definedName name="namtout" localSheetId="51">#REF!</definedName>
    <definedName name="namtout" localSheetId="55">#REF!</definedName>
    <definedName name="namtout" localSheetId="5">#REF!</definedName>
    <definedName name="namtout" localSheetId="60">#REF!</definedName>
    <definedName name="namtout">#REF!</definedName>
    <definedName name="namulc" localSheetId="60">[6]REER!$BI$1:$BP$1</definedName>
    <definedName name="namulc">[21]REER!$BI$1:$BP$1</definedName>
    <definedName name="_xlnm.Print_Titles" localSheetId="15">#REF!,#REF!</definedName>
    <definedName name="_xlnm.Print_Titles" localSheetId="16">#REF!,#REF!</definedName>
    <definedName name="_xlnm.Print_Titles" localSheetId="22">#REF!,#REF!</definedName>
    <definedName name="_xlnm.Print_Titles" localSheetId="26">#REF!,#REF!</definedName>
    <definedName name="_xlnm.Print_Titles" localSheetId="28">#REF!,#REF!</definedName>
    <definedName name="_xlnm.Print_Titles" localSheetId="29">#REF!,#REF!</definedName>
    <definedName name="_xlnm.Print_Titles" localSheetId="30">#REF!,#REF!</definedName>
    <definedName name="_xlnm.Print_Titles" localSheetId="38">#REF!,#REF!</definedName>
    <definedName name="_xlnm.Print_Titles" localSheetId="41">#REF!,#REF!</definedName>
    <definedName name="_xlnm.Print_Titles" localSheetId="42">#REF!,#REF!</definedName>
    <definedName name="_xlnm.Print_Titles" localSheetId="45">#REF!,#REF!</definedName>
    <definedName name="_xlnm.Print_Titles" localSheetId="49">#REF!,#REF!</definedName>
    <definedName name="_xlnm.Print_Titles" localSheetId="54">#REF!,#REF!</definedName>
    <definedName name="_xlnm.Print_Titles" localSheetId="8">#REF!,#REF!</definedName>
    <definedName name="_xlnm.Print_Titles" localSheetId="9">#REF!,#REF!</definedName>
    <definedName name="_xlnm.Print_Titles" localSheetId="25">#REF!,#REF!</definedName>
    <definedName name="_xlnm.Print_Titles" localSheetId="35">#REF!,#REF!</definedName>
    <definedName name="_xlnm.Print_Titles" localSheetId="51">#REF!,#REF!</definedName>
    <definedName name="_xlnm.Print_Titles" localSheetId="55">#REF!,#REF!</definedName>
    <definedName name="_xlnm.Print_Titles" localSheetId="5">#REF!,#REF!</definedName>
    <definedName name="_xlnm.Print_Titles" localSheetId="60">#REF!,#REF!</definedName>
    <definedName name="_xlnm.Print_Titles">#REF!,#REF!</definedName>
    <definedName name="NCG">#N/A</definedName>
    <definedName name="NCG_R">#N/A</definedName>
    <definedName name="NCP">#N/A</definedName>
    <definedName name="NCP_R">#N/A</definedName>
    <definedName name="NCZD" localSheetId="15">[28]Graf14_Graf15!#REF!</definedName>
    <definedName name="NCZD" localSheetId="16">[28]Graf14_Graf15!#REF!</definedName>
    <definedName name="NCZD" localSheetId="22">[28]Graf14_Graf15!#REF!</definedName>
    <definedName name="NCZD" localSheetId="26">[28]Graf14_Graf15!#REF!</definedName>
    <definedName name="NCZD" localSheetId="28">[28]Graf14_Graf15!#REF!</definedName>
    <definedName name="NCZD" localSheetId="29">[28]Graf14_Graf15!#REF!</definedName>
    <definedName name="NCZD" localSheetId="30">[28]Graf14_Graf15!#REF!</definedName>
    <definedName name="NCZD" localSheetId="38">[28]Graf14_Graf15!#REF!</definedName>
    <definedName name="NCZD" localSheetId="41">[28]Graf14_Graf15!#REF!</definedName>
    <definedName name="NCZD" localSheetId="42">[28]Graf14_Graf15!#REF!</definedName>
    <definedName name="NCZD" localSheetId="45">[28]Graf14_Graf15!#REF!</definedName>
    <definedName name="NCZD" localSheetId="49">[28]Graf14_Graf15!#REF!</definedName>
    <definedName name="NCZD" localSheetId="54">[28]Graf14_Graf15!#REF!</definedName>
    <definedName name="NCZD" localSheetId="8">[28]Graf14_Graf15!#REF!</definedName>
    <definedName name="NCZD" localSheetId="9">[28]Graf14_Graf15!#REF!</definedName>
    <definedName name="NCZD" localSheetId="25">[28]Graf14_Graf15!#REF!</definedName>
    <definedName name="NCZD" localSheetId="35">[28]Graf14_Graf15!#REF!</definedName>
    <definedName name="NCZD" localSheetId="51">[28]Graf14_Graf15!#REF!</definedName>
    <definedName name="NCZD" localSheetId="55">[28]Graf14_Graf15!#REF!</definedName>
    <definedName name="NCZD" localSheetId="5">[28]Graf14_Graf15!#REF!</definedName>
    <definedName name="NCZD" localSheetId="60">[28]Graf14_Graf15!#REF!</definedName>
    <definedName name="NCZD">[28]Graf14_Graf15!#REF!</definedName>
    <definedName name="NCZD_2" localSheetId="15">[28]Graf14_Graf15!#REF!</definedName>
    <definedName name="NCZD_2" localSheetId="16">[28]Graf14_Graf15!#REF!</definedName>
    <definedName name="NCZD_2" localSheetId="22">[28]Graf14_Graf15!#REF!</definedName>
    <definedName name="NCZD_2" localSheetId="26">[28]Graf14_Graf15!#REF!</definedName>
    <definedName name="NCZD_2" localSheetId="28">[28]Graf14_Graf15!#REF!</definedName>
    <definedName name="NCZD_2" localSheetId="29">[28]Graf14_Graf15!#REF!</definedName>
    <definedName name="NCZD_2" localSheetId="30">[28]Graf14_Graf15!#REF!</definedName>
    <definedName name="NCZD_2" localSheetId="38">[28]Graf14_Graf15!#REF!</definedName>
    <definedName name="NCZD_2" localSheetId="41">[28]Graf14_Graf15!#REF!</definedName>
    <definedName name="NCZD_2" localSheetId="42">[28]Graf14_Graf15!#REF!</definedName>
    <definedName name="NCZD_2" localSheetId="45">[28]Graf14_Graf15!#REF!</definedName>
    <definedName name="NCZD_2" localSheetId="49">[28]Graf14_Graf15!#REF!</definedName>
    <definedName name="NCZD_2" localSheetId="54">[28]Graf14_Graf15!#REF!</definedName>
    <definedName name="NCZD_2" localSheetId="8">[28]Graf14_Graf15!#REF!</definedName>
    <definedName name="NCZD_2" localSheetId="9">[28]Graf14_Graf15!#REF!</definedName>
    <definedName name="NCZD_2" localSheetId="25">[28]Graf14_Graf15!#REF!</definedName>
    <definedName name="NCZD_2" localSheetId="35">[28]Graf14_Graf15!#REF!</definedName>
    <definedName name="NCZD_2" localSheetId="51">[28]Graf14_Graf15!#REF!</definedName>
    <definedName name="NCZD_2" localSheetId="55">[28]Graf14_Graf15!#REF!</definedName>
    <definedName name="NCZD_2" localSheetId="5">[28]Graf14_Graf15!#REF!</definedName>
    <definedName name="NCZD_2" localSheetId="60">[28]Graf14_Graf15!#REF!</definedName>
    <definedName name="NCZD_2">[28]Graf14_Graf15!#REF!</definedName>
    <definedName name="NEER" localSheetId="60">[6]REER!$AY$144:$AY$206</definedName>
    <definedName name="NEER">[21]REER!$AY$144:$AY$206</definedName>
    <definedName name="NFI">#N/A</definedName>
    <definedName name="NFI_R">#N/A</definedName>
    <definedName name="NGDP">#N/A</definedName>
    <definedName name="NGDP_DG">#N/A</definedName>
    <definedName name="NGDP_R">#N/A</definedName>
    <definedName name="NGDP_RG">#N/A</definedName>
    <definedName name="NGDPA" localSheetId="15">#REF!</definedName>
    <definedName name="NGDPA" localSheetId="16">#REF!</definedName>
    <definedName name="NGDPA" localSheetId="22">#REF!</definedName>
    <definedName name="NGDPA" localSheetId="26">#REF!</definedName>
    <definedName name="NGDPA" localSheetId="28">#REF!</definedName>
    <definedName name="NGDPA" localSheetId="29">#REF!</definedName>
    <definedName name="NGDPA" localSheetId="30">#REF!</definedName>
    <definedName name="NGDPA" localSheetId="38">#REF!</definedName>
    <definedName name="NGDPA" localSheetId="41">#REF!</definedName>
    <definedName name="NGDPA" localSheetId="42">#REF!</definedName>
    <definedName name="NGDPA" localSheetId="45">#REF!</definedName>
    <definedName name="NGDPA" localSheetId="49">#REF!</definedName>
    <definedName name="NGDPA" localSheetId="54">#REF!</definedName>
    <definedName name="NGDPA" localSheetId="8">#REF!</definedName>
    <definedName name="NGDPA" localSheetId="9">#REF!</definedName>
    <definedName name="NGDPA" localSheetId="25">#REF!</definedName>
    <definedName name="NGDPA" localSheetId="35">#REF!</definedName>
    <definedName name="NGDPA" localSheetId="51">#REF!</definedName>
    <definedName name="NGDPA" localSheetId="55">#REF!</definedName>
    <definedName name="NGDPA" localSheetId="5">#REF!</definedName>
    <definedName name="NGDPA" localSheetId="60">#REF!</definedName>
    <definedName name="NGDPA">#REF!</definedName>
    <definedName name="NGS_NGDP">#N/A</definedName>
    <definedName name="NINV">#N/A</definedName>
    <definedName name="NINV_R">#N/A</definedName>
    <definedName name="NM">#N/A</definedName>
    <definedName name="NM_R">#N/A</definedName>
    <definedName name="NMG_RG">#N/A</definedName>
    <definedName name="nn" localSheetId="13" hidden="1">{"Riqfin97",#N/A,FALSE,"Tran";"Riqfinpro",#N/A,FALSE,"Tran"}</definedName>
    <definedName name="nn" localSheetId="15" hidden="1">{"Riqfin97",#N/A,FALSE,"Tran";"Riqfinpro",#N/A,FALSE,"Tran"}</definedName>
    <definedName name="nn" localSheetId="16" hidden="1">{"Riqfin97",#N/A,FALSE,"Tran";"Riqfinpro",#N/A,FALSE,"Tran"}</definedName>
    <definedName name="nn" localSheetId="19" hidden="1">{"Riqfin97",#N/A,FALSE,"Tran";"Riqfinpro",#N/A,FALSE,"Tran"}</definedName>
    <definedName name="nn" localSheetId="26" hidden="1">{"Riqfin97",#N/A,FALSE,"Tran";"Riqfinpro",#N/A,FALSE,"Tran"}</definedName>
    <definedName name="nn" localSheetId="38" hidden="1">{"Riqfin97",#N/A,FALSE,"Tran";"Riqfinpro",#N/A,FALSE,"Tran"}</definedName>
    <definedName name="nn" localSheetId="45" hidden="1">{"Riqfin97",#N/A,FALSE,"Tran";"Riqfinpro",#N/A,FALSE,"Tran"}</definedName>
    <definedName name="nn" localSheetId="46" hidden="1">{"Riqfin97",#N/A,FALSE,"Tran";"Riqfinpro",#N/A,FALSE,"Tran"}</definedName>
    <definedName name="nn" localSheetId="49" hidden="1">{"Riqfin97",#N/A,FALSE,"Tran";"Riqfinpro",#N/A,FALSE,"Tran"}</definedName>
    <definedName name="nn" localSheetId="54" hidden="1">{"Riqfin97",#N/A,FALSE,"Tran";"Riqfinpro",#N/A,FALSE,"Tran"}</definedName>
    <definedName name="nn" localSheetId="8" hidden="1">{"Riqfin97",#N/A,FALSE,"Tran";"Riqfinpro",#N/A,FALSE,"Tran"}</definedName>
    <definedName name="nn" localSheetId="9" hidden="1">{"Riqfin97",#N/A,FALSE,"Tran";"Riqfinpro",#N/A,FALSE,"Tran"}</definedName>
    <definedName name="nn" localSheetId="48" hidden="1">{"Riqfin97",#N/A,FALSE,"Tran";"Riqfinpro",#N/A,FALSE,"Tran"}</definedName>
    <definedName name="nn" localSheetId="60" hidden="1">{"Riqfin97",#N/A,FALSE,"Tran";"Riqfinpro",#N/A,FALSE,"Tran"}</definedName>
    <definedName name="nn" hidden="1">{"Riqfin97",#N/A,FALSE,"Tran";"Riqfinpro",#N/A,FALSE,"Tran"}</definedName>
    <definedName name="nnn" localSheetId="13" hidden="1">{"Tab1",#N/A,FALSE,"P";"Tab2",#N/A,FALSE,"P"}</definedName>
    <definedName name="nnn" localSheetId="15" hidden="1">{"Tab1",#N/A,FALSE,"P";"Tab2",#N/A,FALSE,"P"}</definedName>
    <definedName name="nnn" localSheetId="16" hidden="1">{"Tab1",#N/A,FALSE,"P";"Tab2",#N/A,FALSE,"P"}</definedName>
    <definedName name="nnn" localSheetId="19" hidden="1">{"Tab1",#N/A,FALSE,"P";"Tab2",#N/A,FALSE,"P"}</definedName>
    <definedName name="nnn" localSheetId="26" hidden="1">{"Tab1",#N/A,FALSE,"P";"Tab2",#N/A,FALSE,"P"}</definedName>
    <definedName name="nnn" localSheetId="38" hidden="1">{"Tab1",#N/A,FALSE,"P";"Tab2",#N/A,FALSE,"P"}</definedName>
    <definedName name="nnn" localSheetId="45" hidden="1">{"Tab1",#N/A,FALSE,"P";"Tab2",#N/A,FALSE,"P"}</definedName>
    <definedName name="nnn" localSheetId="46" hidden="1">{"Tab1",#N/A,FALSE,"P";"Tab2",#N/A,FALSE,"P"}</definedName>
    <definedName name="nnn" localSheetId="49" hidden="1">{"Tab1",#N/A,FALSE,"P";"Tab2",#N/A,FALSE,"P"}</definedName>
    <definedName name="nnn" localSheetId="54" hidden="1">{"Tab1",#N/A,FALSE,"P";"Tab2",#N/A,FALSE,"P"}</definedName>
    <definedName name="nnn" localSheetId="8" hidden="1">{"Tab1",#N/A,FALSE,"P";"Tab2",#N/A,FALSE,"P"}</definedName>
    <definedName name="nnn" localSheetId="9" hidden="1">{"Tab1",#N/A,FALSE,"P";"Tab2",#N/A,FALSE,"P"}</definedName>
    <definedName name="nnn" localSheetId="48" hidden="1">{"Tab1",#N/A,FALSE,"P";"Tab2",#N/A,FALSE,"P"}</definedName>
    <definedName name="nnn" localSheetId="60" hidden="1">{"Tab1",#N/A,FALSE,"P";"Tab2",#N/A,FALSE,"P"}</definedName>
    <definedName name="nnn" hidden="1">{"Tab1",#N/A,FALSE,"P";"Tab2",#N/A,FALSE,"P"}</definedName>
    <definedName name="NOMINAL" localSheetId="15">#REF!</definedName>
    <definedName name="NOMINAL" localSheetId="16">#REF!</definedName>
    <definedName name="NOMINAL" localSheetId="22">#REF!</definedName>
    <definedName name="NOMINAL" localSheetId="26">#REF!</definedName>
    <definedName name="NOMINAL" localSheetId="28">#REF!</definedName>
    <definedName name="NOMINAL" localSheetId="29">#REF!</definedName>
    <definedName name="NOMINAL" localSheetId="30">#REF!</definedName>
    <definedName name="NOMINAL" localSheetId="38">#REF!</definedName>
    <definedName name="NOMINAL" localSheetId="41">#REF!</definedName>
    <definedName name="NOMINAL" localSheetId="42">#REF!</definedName>
    <definedName name="NOMINAL" localSheetId="45">#REF!</definedName>
    <definedName name="NOMINAL" localSheetId="49">#REF!</definedName>
    <definedName name="NOMINAL" localSheetId="54">#REF!</definedName>
    <definedName name="NOMINAL" localSheetId="8">#REF!</definedName>
    <definedName name="NOMINAL" localSheetId="9">#REF!</definedName>
    <definedName name="NOMINAL" localSheetId="25">#REF!</definedName>
    <definedName name="NOMINAL" localSheetId="35">#REF!</definedName>
    <definedName name="NOMINAL" localSheetId="51">#REF!</definedName>
    <definedName name="NOMINAL" localSheetId="55">#REF!</definedName>
    <definedName name="NOMINAL" localSheetId="5">#REF!</definedName>
    <definedName name="NOMINAL" localSheetId="60">#REF!</definedName>
    <definedName name="NOMINAL">#REF!</definedName>
    <definedName name="NPee_2" localSheetId="15">[28]Graf14_Graf15!#REF!</definedName>
    <definedName name="NPee_2" localSheetId="16">[28]Graf14_Graf15!#REF!</definedName>
    <definedName name="NPee_2" localSheetId="22">[28]Graf14_Graf15!#REF!</definedName>
    <definedName name="NPee_2" localSheetId="26">[28]Graf14_Graf15!#REF!</definedName>
    <definedName name="NPee_2" localSheetId="28">[28]Graf14_Graf15!#REF!</definedName>
    <definedName name="NPee_2" localSheetId="29">[28]Graf14_Graf15!#REF!</definedName>
    <definedName name="NPee_2" localSheetId="30">[28]Graf14_Graf15!#REF!</definedName>
    <definedName name="NPee_2" localSheetId="38">[28]Graf14_Graf15!#REF!</definedName>
    <definedName name="NPee_2" localSheetId="41">[28]Graf14_Graf15!#REF!</definedName>
    <definedName name="NPee_2" localSheetId="42">[28]Graf14_Graf15!#REF!</definedName>
    <definedName name="NPee_2" localSheetId="45">[28]Graf14_Graf15!#REF!</definedName>
    <definedName name="NPee_2" localSheetId="49">[28]Graf14_Graf15!#REF!</definedName>
    <definedName name="NPee_2" localSheetId="54">[28]Graf14_Graf15!#REF!</definedName>
    <definedName name="NPee_2" localSheetId="25">[28]Graf14_Graf15!#REF!</definedName>
    <definedName name="NPee_2" localSheetId="35">[28]Graf14_Graf15!#REF!</definedName>
    <definedName name="NPee_2" localSheetId="51">[28]Graf14_Graf15!#REF!</definedName>
    <definedName name="NPee_2" localSheetId="55">[28]Graf14_Graf15!#REF!</definedName>
    <definedName name="NPee_2" localSheetId="5">[28]Graf14_Graf15!#REF!</definedName>
    <definedName name="NPee_2" localSheetId="60">[28]Graf14_Graf15!#REF!</definedName>
    <definedName name="NPee_2">[28]Graf14_Graf15!#REF!</definedName>
    <definedName name="NPer_2" localSheetId="15">[28]Graf14_Graf15!#REF!</definedName>
    <definedName name="NPer_2" localSheetId="16">[28]Graf14_Graf15!#REF!</definedName>
    <definedName name="NPer_2" localSheetId="22">[28]Graf14_Graf15!#REF!</definedName>
    <definedName name="NPer_2" localSheetId="28">[28]Graf14_Graf15!#REF!</definedName>
    <definedName name="NPer_2" localSheetId="29">[28]Graf14_Graf15!#REF!</definedName>
    <definedName name="NPer_2" localSheetId="30">[28]Graf14_Graf15!#REF!</definedName>
    <definedName name="NPer_2" localSheetId="38">[28]Graf14_Graf15!#REF!</definedName>
    <definedName name="NPer_2" localSheetId="41">[28]Graf14_Graf15!#REF!</definedName>
    <definedName name="NPer_2" localSheetId="42">[28]Graf14_Graf15!#REF!</definedName>
    <definedName name="NPer_2" localSheetId="45">[28]Graf14_Graf15!#REF!</definedName>
    <definedName name="NPer_2" localSheetId="49">[28]Graf14_Graf15!#REF!</definedName>
    <definedName name="NPer_2" localSheetId="54">[28]Graf14_Graf15!#REF!</definedName>
    <definedName name="NPer_2" localSheetId="25">[28]Graf14_Graf15!#REF!</definedName>
    <definedName name="NPer_2" localSheetId="35">[28]Graf14_Graf15!#REF!</definedName>
    <definedName name="NPer_2" localSheetId="51">[28]Graf14_Graf15!#REF!</definedName>
    <definedName name="NPer_2" localSheetId="55">[28]Graf14_Graf15!#REF!</definedName>
    <definedName name="NPer_2" localSheetId="5">[28]Graf14_Graf15!#REF!</definedName>
    <definedName name="NPer_2" localSheetId="60">[28]Graf14_Graf15!#REF!</definedName>
    <definedName name="NPer_2">[28]Graf14_Graf15!#REF!</definedName>
    <definedName name="NTDD_RG" localSheetId="60">#N/A</definedName>
    <definedName name="NTDD_RG">[22]!NTDD_RG</definedName>
    <definedName name="NX">#N/A</definedName>
    <definedName name="NX_R">#N/A</definedName>
    <definedName name="NXG_RG">#N/A</definedName>
    <definedName name="_xlnm.Print_Area" localSheetId="24">'Tab 10'!$A$5:$J$28</definedName>
    <definedName name="_xlnm.Print_Area" localSheetId="35">'Tab 12'!#REF!</definedName>
    <definedName name="_xlnm.Print_Area">#N/A</definedName>
    <definedName name="Odh" localSheetId="15">#REF!</definedName>
    <definedName name="Odh" localSheetId="16">#REF!</definedName>
    <definedName name="Odh" localSheetId="22">#REF!</definedName>
    <definedName name="Odh" localSheetId="26">#REF!</definedName>
    <definedName name="Odh" localSheetId="28">#REF!</definedName>
    <definedName name="Odh" localSheetId="29">#REF!</definedName>
    <definedName name="Odh" localSheetId="30">#REF!</definedName>
    <definedName name="Odh" localSheetId="38">#REF!</definedName>
    <definedName name="Odh" localSheetId="41">#REF!</definedName>
    <definedName name="Odh" localSheetId="42">#REF!</definedName>
    <definedName name="Odh" localSheetId="45">#REF!</definedName>
    <definedName name="Odh" localSheetId="49">#REF!</definedName>
    <definedName name="Odh" localSheetId="54">#REF!</definedName>
    <definedName name="Odh" localSheetId="8">#REF!</definedName>
    <definedName name="Odh" localSheetId="9">#REF!</definedName>
    <definedName name="Odh" localSheetId="25">#REF!</definedName>
    <definedName name="Odh" localSheetId="35">#REF!</definedName>
    <definedName name="Odh" localSheetId="51">#REF!</definedName>
    <definedName name="Odh" localSheetId="55">#REF!</definedName>
    <definedName name="Odh" localSheetId="5">#REF!</definedName>
    <definedName name="Odh" localSheetId="60">#REF!</definedName>
    <definedName name="Odh">#REF!</definedName>
    <definedName name="oliu" localSheetId="13" hidden="1">{"WEO",#N/A,FALSE,"T"}</definedName>
    <definedName name="oliu" localSheetId="15" hidden="1">{"WEO",#N/A,FALSE,"T"}</definedName>
    <definedName name="oliu" localSheetId="16" hidden="1">{"WEO",#N/A,FALSE,"T"}</definedName>
    <definedName name="oliu" localSheetId="19" hidden="1">{"WEO",#N/A,FALSE,"T"}</definedName>
    <definedName name="oliu" localSheetId="26" hidden="1">{"WEO",#N/A,FALSE,"T"}</definedName>
    <definedName name="oliu" localSheetId="38" hidden="1">{"WEO",#N/A,FALSE,"T"}</definedName>
    <definedName name="oliu" localSheetId="45" hidden="1">{"WEO",#N/A,FALSE,"T"}</definedName>
    <definedName name="oliu" localSheetId="46" hidden="1">{"WEO",#N/A,FALSE,"T"}</definedName>
    <definedName name="oliu" localSheetId="49" hidden="1">{"WEO",#N/A,FALSE,"T"}</definedName>
    <definedName name="oliu" localSheetId="54" hidden="1">{"WEO",#N/A,FALSE,"T"}</definedName>
    <definedName name="oliu" localSheetId="8" hidden="1">{"WEO",#N/A,FALSE,"T"}</definedName>
    <definedName name="oliu" localSheetId="9" hidden="1">{"WEO",#N/A,FALSE,"T"}</definedName>
    <definedName name="oliu" localSheetId="48" hidden="1">{"WEO",#N/A,FALSE,"T"}</definedName>
    <definedName name="oliu" hidden="1">{"WEO",#N/A,FALSE,"T"}</definedName>
    <definedName name="oo" localSheetId="13" hidden="1">{"Riqfin97",#N/A,FALSE,"Tran";"Riqfinpro",#N/A,FALSE,"Tran"}</definedName>
    <definedName name="oo" localSheetId="15" hidden="1">{"Riqfin97",#N/A,FALSE,"Tran";"Riqfinpro",#N/A,FALSE,"Tran"}</definedName>
    <definedName name="oo" localSheetId="16" hidden="1">{"Riqfin97",#N/A,FALSE,"Tran";"Riqfinpro",#N/A,FALSE,"Tran"}</definedName>
    <definedName name="oo" localSheetId="19" hidden="1">{"Riqfin97",#N/A,FALSE,"Tran";"Riqfinpro",#N/A,FALSE,"Tran"}</definedName>
    <definedName name="oo" localSheetId="26" hidden="1">{"Riqfin97",#N/A,FALSE,"Tran";"Riqfinpro",#N/A,FALSE,"Tran"}</definedName>
    <definedName name="oo" localSheetId="38" hidden="1">{"Riqfin97",#N/A,FALSE,"Tran";"Riqfinpro",#N/A,FALSE,"Tran"}</definedName>
    <definedName name="oo" localSheetId="45" hidden="1">{"Riqfin97",#N/A,FALSE,"Tran";"Riqfinpro",#N/A,FALSE,"Tran"}</definedName>
    <definedName name="oo" localSheetId="46" hidden="1">{"Riqfin97",#N/A,FALSE,"Tran";"Riqfinpro",#N/A,FALSE,"Tran"}</definedName>
    <definedName name="oo" localSheetId="49" hidden="1">{"Riqfin97",#N/A,FALSE,"Tran";"Riqfinpro",#N/A,FALSE,"Tran"}</definedName>
    <definedName name="oo" localSheetId="54" hidden="1">{"Riqfin97",#N/A,FALSE,"Tran";"Riqfinpro",#N/A,FALSE,"Tran"}</definedName>
    <definedName name="oo" localSheetId="8" hidden="1">{"Riqfin97",#N/A,FALSE,"Tran";"Riqfinpro",#N/A,FALSE,"Tran"}</definedName>
    <definedName name="oo" localSheetId="9" hidden="1">{"Riqfin97",#N/A,FALSE,"Tran";"Riqfinpro",#N/A,FALSE,"Tran"}</definedName>
    <definedName name="oo" localSheetId="48" hidden="1">{"Riqfin97",#N/A,FALSE,"Tran";"Riqfinpro",#N/A,FALSE,"Tran"}</definedName>
    <definedName name="oo" localSheetId="60" hidden="1">{"Riqfin97",#N/A,FALSE,"Tran";"Riqfinpro",#N/A,FALSE,"Tran"}</definedName>
    <definedName name="oo" hidden="1">{"Riqfin97",#N/A,FALSE,"Tran";"Riqfinpro",#N/A,FALSE,"Tran"}</definedName>
    <definedName name="ooo" localSheetId="13" hidden="1">{"Tab1",#N/A,FALSE,"P";"Tab2",#N/A,FALSE,"P"}</definedName>
    <definedName name="ooo" localSheetId="15" hidden="1">{"Tab1",#N/A,FALSE,"P";"Tab2",#N/A,FALSE,"P"}</definedName>
    <definedName name="ooo" localSheetId="16" hidden="1">{"Tab1",#N/A,FALSE,"P";"Tab2",#N/A,FALSE,"P"}</definedName>
    <definedName name="ooo" localSheetId="19" hidden="1">{"Tab1",#N/A,FALSE,"P";"Tab2",#N/A,FALSE,"P"}</definedName>
    <definedName name="ooo" localSheetId="26" hidden="1">{"Tab1",#N/A,FALSE,"P";"Tab2",#N/A,FALSE,"P"}</definedName>
    <definedName name="ooo" localSheetId="38" hidden="1">{"Tab1",#N/A,FALSE,"P";"Tab2",#N/A,FALSE,"P"}</definedName>
    <definedName name="ooo" localSheetId="45" hidden="1">{"Tab1",#N/A,FALSE,"P";"Tab2",#N/A,FALSE,"P"}</definedName>
    <definedName name="ooo" localSheetId="46" hidden="1">{"Tab1",#N/A,FALSE,"P";"Tab2",#N/A,FALSE,"P"}</definedName>
    <definedName name="ooo" localSheetId="49" hidden="1">{"Tab1",#N/A,FALSE,"P";"Tab2",#N/A,FALSE,"P"}</definedName>
    <definedName name="ooo" localSheetId="54" hidden="1">{"Tab1",#N/A,FALSE,"P";"Tab2",#N/A,FALSE,"P"}</definedName>
    <definedName name="ooo" localSheetId="8" hidden="1">{"Tab1",#N/A,FALSE,"P";"Tab2",#N/A,FALSE,"P"}</definedName>
    <definedName name="ooo" localSheetId="9" hidden="1">{"Tab1",#N/A,FALSE,"P";"Tab2",#N/A,FALSE,"P"}</definedName>
    <definedName name="ooo" localSheetId="48" hidden="1">{"Tab1",#N/A,FALSE,"P";"Tab2",#N/A,FALSE,"P"}</definedName>
    <definedName name="ooo" localSheetId="60" hidden="1">{"Tab1",#N/A,FALSE,"P";"Tab2",#N/A,FALSE,"P"}</definedName>
    <definedName name="ooo" hidden="1">{"Tab1",#N/A,FALSE,"P";"Tab2",#N/A,FALSE,"P"}</definedName>
    <definedName name="OS2015_new" localSheetId="15">#REF!</definedName>
    <definedName name="OS2015_new" localSheetId="16">#REF!</definedName>
    <definedName name="OS2015_new" localSheetId="19">#REF!</definedName>
    <definedName name="OS2015_new" localSheetId="22">#REF!</definedName>
    <definedName name="OS2015_new" localSheetId="26">#REF!</definedName>
    <definedName name="OS2015_new" localSheetId="28">#REF!</definedName>
    <definedName name="OS2015_new" localSheetId="29">#REF!</definedName>
    <definedName name="OS2015_new" localSheetId="30">#REF!</definedName>
    <definedName name="OS2015_new" localSheetId="38">#REF!</definedName>
    <definedName name="OS2015_new" localSheetId="41">#REF!</definedName>
    <definedName name="OS2015_new" localSheetId="42">#REF!</definedName>
    <definedName name="OS2015_new" localSheetId="45">#REF!</definedName>
    <definedName name="OS2015_new" localSheetId="49">#REF!</definedName>
    <definedName name="OS2015_new" localSheetId="54">#REF!</definedName>
    <definedName name="OS2015_new" localSheetId="8">#REF!</definedName>
    <definedName name="OS2015_new" localSheetId="9">#REF!</definedName>
    <definedName name="OS2015_new" localSheetId="25">#REF!</definedName>
    <definedName name="OS2015_new" localSheetId="35">#REF!</definedName>
    <definedName name="OS2015_new" localSheetId="51">#REF!</definedName>
    <definedName name="OS2015_new" localSheetId="55">#REF!</definedName>
    <definedName name="OS2015_new" localSheetId="5">#REF!</definedName>
    <definedName name="OS2015_new" localSheetId="60">#REF!</definedName>
    <definedName name="OS2015_new">#REF!</definedName>
    <definedName name="other" localSheetId="15">#REF!</definedName>
    <definedName name="other" localSheetId="16">#REF!</definedName>
    <definedName name="other" localSheetId="22">#REF!</definedName>
    <definedName name="other" localSheetId="26">#REF!</definedName>
    <definedName name="other" localSheetId="28">#REF!</definedName>
    <definedName name="other" localSheetId="29">#REF!</definedName>
    <definedName name="other" localSheetId="30">#REF!</definedName>
    <definedName name="other" localSheetId="38">#REF!</definedName>
    <definedName name="other" localSheetId="41">#REF!</definedName>
    <definedName name="other" localSheetId="42">#REF!</definedName>
    <definedName name="other" localSheetId="45">#REF!</definedName>
    <definedName name="other" localSheetId="49">#REF!</definedName>
    <definedName name="other" localSheetId="8">#REF!</definedName>
    <definedName name="other" localSheetId="9">#REF!</definedName>
    <definedName name="other" localSheetId="25">#REF!</definedName>
    <definedName name="other" localSheetId="35">#REF!</definedName>
    <definedName name="other" localSheetId="51">#REF!</definedName>
    <definedName name="other" localSheetId="55">#REF!</definedName>
    <definedName name="other" localSheetId="5">#REF!</definedName>
    <definedName name="other" localSheetId="60">#REF!</definedName>
    <definedName name="other">#REF!</definedName>
    <definedName name="Otras_Residuales" localSheetId="15">#REF!</definedName>
    <definedName name="Otras_Residuales" localSheetId="16">#REF!</definedName>
    <definedName name="Otras_Residuales" localSheetId="22">#REF!</definedName>
    <definedName name="Otras_Residuales" localSheetId="26">#REF!</definedName>
    <definedName name="Otras_Residuales" localSheetId="28">#REF!</definedName>
    <definedName name="Otras_Residuales" localSheetId="29">#REF!</definedName>
    <definedName name="Otras_Residuales" localSheetId="30">#REF!</definedName>
    <definedName name="Otras_Residuales" localSheetId="38">#REF!</definedName>
    <definedName name="Otras_Residuales" localSheetId="41">#REF!</definedName>
    <definedName name="Otras_Residuales" localSheetId="42">#REF!</definedName>
    <definedName name="Otras_Residuales" localSheetId="45">#REF!</definedName>
    <definedName name="Otras_Residuales" localSheetId="49">#REF!</definedName>
    <definedName name="Otras_Residuales" localSheetId="8">#REF!</definedName>
    <definedName name="Otras_Residuales" localSheetId="9">#REF!</definedName>
    <definedName name="Otras_Residuales" localSheetId="25">#REF!</definedName>
    <definedName name="Otras_Residuales" localSheetId="35">#REF!</definedName>
    <definedName name="Otras_Residuales" localSheetId="51">#REF!</definedName>
    <definedName name="Otras_Residuales" localSheetId="55">#REF!</definedName>
    <definedName name="Otras_Residuales" localSheetId="5">#REF!</definedName>
    <definedName name="Otras_Residuales" localSheetId="60">#REF!</definedName>
    <definedName name="Otras_Residuales">#REF!</definedName>
    <definedName name="out">[59]output!$A$3:$P$128</definedName>
    <definedName name="OUTB" localSheetId="60">[29]B!$D$6:$H$6</definedName>
    <definedName name="OUTB">[30]B!$D$6:$H$6</definedName>
    <definedName name="outc" localSheetId="60">[29]C!$C$6:$D$6</definedName>
    <definedName name="outc">[30]C!$C$6:$D$6</definedName>
    <definedName name="output" localSheetId="15">#REF!</definedName>
    <definedName name="output" localSheetId="16">#REF!</definedName>
    <definedName name="output" localSheetId="22">#REF!</definedName>
    <definedName name="output" localSheetId="26">#REF!</definedName>
    <definedName name="output" localSheetId="28">#REF!</definedName>
    <definedName name="output" localSheetId="29">#REF!</definedName>
    <definedName name="output" localSheetId="30">#REF!</definedName>
    <definedName name="output" localSheetId="38">#REF!</definedName>
    <definedName name="output" localSheetId="41">#REF!</definedName>
    <definedName name="output" localSheetId="42">#REF!</definedName>
    <definedName name="output" localSheetId="45">#REF!</definedName>
    <definedName name="output" localSheetId="49">#REF!</definedName>
    <definedName name="output" localSheetId="54">#REF!</definedName>
    <definedName name="output" localSheetId="8">#REF!</definedName>
    <definedName name="output" localSheetId="9">#REF!</definedName>
    <definedName name="output" localSheetId="25">#REF!</definedName>
    <definedName name="output" localSheetId="35">#REF!</definedName>
    <definedName name="output" localSheetId="51">#REF!</definedName>
    <definedName name="output" localSheetId="55">#REF!</definedName>
    <definedName name="output" localSheetId="5">#REF!</definedName>
    <definedName name="output" localSheetId="60">#REF!</definedName>
    <definedName name="output">#REF!</definedName>
    <definedName name="output_projections">[60]projections!$A$3:$R$108</definedName>
    <definedName name="output1">[25]output!$A$1:$J$122</definedName>
    <definedName name="p" localSheetId="13" hidden="1">{"Riqfin97",#N/A,FALSE,"Tran";"Riqfinpro",#N/A,FALSE,"Tran"}</definedName>
    <definedName name="p" localSheetId="15" hidden="1">{"Riqfin97",#N/A,FALSE,"Tran";"Riqfinpro",#N/A,FALSE,"Tran"}</definedName>
    <definedName name="p" localSheetId="16" hidden="1">{"Riqfin97",#N/A,FALSE,"Tran";"Riqfinpro",#N/A,FALSE,"Tran"}</definedName>
    <definedName name="p" localSheetId="19" hidden="1">{"Riqfin97",#N/A,FALSE,"Tran";"Riqfinpro",#N/A,FALSE,"Tran"}</definedName>
    <definedName name="p" localSheetId="26" hidden="1">{"Riqfin97",#N/A,FALSE,"Tran";"Riqfinpro",#N/A,FALSE,"Tran"}</definedName>
    <definedName name="p" localSheetId="38" hidden="1">{"Riqfin97",#N/A,FALSE,"Tran";"Riqfinpro",#N/A,FALSE,"Tran"}</definedName>
    <definedName name="p" localSheetId="45" hidden="1">{"Riqfin97",#N/A,FALSE,"Tran";"Riqfinpro",#N/A,FALSE,"Tran"}</definedName>
    <definedName name="p" localSheetId="46" hidden="1">{"Riqfin97",#N/A,FALSE,"Tran";"Riqfinpro",#N/A,FALSE,"Tran"}</definedName>
    <definedName name="p" localSheetId="49" hidden="1">{"Riqfin97",#N/A,FALSE,"Tran";"Riqfinpro",#N/A,FALSE,"Tran"}</definedName>
    <definedName name="p" localSheetId="54" hidden="1">{"Riqfin97",#N/A,FALSE,"Tran";"Riqfinpro",#N/A,FALSE,"Tran"}</definedName>
    <definedName name="p" localSheetId="8" hidden="1">{"Riqfin97",#N/A,FALSE,"Tran";"Riqfinpro",#N/A,FALSE,"Tran"}</definedName>
    <definedName name="p" localSheetId="9" hidden="1">{"Riqfin97",#N/A,FALSE,"Tran";"Riqfinpro",#N/A,FALSE,"Tran"}</definedName>
    <definedName name="p" localSheetId="48" hidden="1">{"Riqfin97",#N/A,FALSE,"Tran";"Riqfinpro",#N/A,FALSE,"Tran"}</definedName>
    <definedName name="p" localSheetId="60" hidden="1">{"Riqfin97",#N/A,FALSE,"Tran";"Riqfinpro",#N/A,FALSE,"Tran"}</definedName>
    <definedName name="p" hidden="1">{"Riqfin97",#N/A,FALSE,"Tran";"Riqfinpro",#N/A,FALSE,"Tran"}</definedName>
    <definedName name="Page_4" localSheetId="15">#REF!</definedName>
    <definedName name="Page_4" localSheetId="16">#REF!</definedName>
    <definedName name="Page_4" localSheetId="22">#REF!</definedName>
    <definedName name="Page_4" localSheetId="26">#REF!</definedName>
    <definedName name="Page_4" localSheetId="28">#REF!</definedName>
    <definedName name="Page_4" localSheetId="29">#REF!</definedName>
    <definedName name="Page_4" localSheetId="30">#REF!</definedName>
    <definedName name="Page_4" localSheetId="38">#REF!</definedName>
    <definedName name="Page_4" localSheetId="41">#REF!</definedName>
    <definedName name="Page_4" localSheetId="42">#REF!</definedName>
    <definedName name="Page_4" localSheetId="45">#REF!</definedName>
    <definedName name="Page_4" localSheetId="49">#REF!</definedName>
    <definedName name="Page_4" localSheetId="54">#REF!</definedName>
    <definedName name="Page_4" localSheetId="8">#REF!</definedName>
    <definedName name="Page_4" localSheetId="9">#REF!</definedName>
    <definedName name="Page_4" localSheetId="25">#REF!</definedName>
    <definedName name="Page_4" localSheetId="35">#REF!</definedName>
    <definedName name="Page_4" localSheetId="51">#REF!</definedName>
    <definedName name="Page_4" localSheetId="55">#REF!</definedName>
    <definedName name="Page_4" localSheetId="5">#REF!</definedName>
    <definedName name="Page_4" localSheetId="60">#REF!</definedName>
    <definedName name="Page_4">#REF!</definedName>
    <definedName name="page2" localSheetId="15">#REF!</definedName>
    <definedName name="page2" localSheetId="16">#REF!</definedName>
    <definedName name="page2" localSheetId="22">#REF!</definedName>
    <definedName name="page2" localSheetId="26">#REF!</definedName>
    <definedName name="page2" localSheetId="28">#REF!</definedName>
    <definedName name="page2" localSheetId="29">#REF!</definedName>
    <definedName name="page2" localSheetId="30">#REF!</definedName>
    <definedName name="page2" localSheetId="38">#REF!</definedName>
    <definedName name="page2" localSheetId="41">#REF!</definedName>
    <definedName name="page2" localSheetId="42">#REF!</definedName>
    <definedName name="page2" localSheetId="45">#REF!</definedName>
    <definedName name="page2" localSheetId="49">#REF!</definedName>
    <definedName name="page2" localSheetId="8">#REF!</definedName>
    <definedName name="page2" localSheetId="9">#REF!</definedName>
    <definedName name="page2" localSheetId="25">#REF!</definedName>
    <definedName name="page2" localSheetId="35">#REF!</definedName>
    <definedName name="page2" localSheetId="51">#REF!</definedName>
    <definedName name="page2" localSheetId="55">#REF!</definedName>
    <definedName name="page2" localSheetId="5">#REF!</definedName>
    <definedName name="page2" localSheetId="60">#REF!</definedName>
    <definedName name="page2">#REF!</definedName>
    <definedName name="pata" localSheetId="13" hidden="1">{"Tab1",#N/A,FALSE,"P";"Tab2",#N/A,FALSE,"P"}</definedName>
    <definedName name="pata" localSheetId="15" hidden="1">{"Tab1",#N/A,FALSE,"P";"Tab2",#N/A,FALSE,"P"}</definedName>
    <definedName name="pata" localSheetId="16" hidden="1">{"Tab1",#N/A,FALSE,"P";"Tab2",#N/A,FALSE,"P"}</definedName>
    <definedName name="pata" localSheetId="19" hidden="1">{"Tab1",#N/A,FALSE,"P";"Tab2",#N/A,FALSE,"P"}</definedName>
    <definedName name="pata" localSheetId="26" hidden="1">{"Tab1",#N/A,FALSE,"P";"Tab2",#N/A,FALSE,"P"}</definedName>
    <definedName name="pata" localSheetId="38" hidden="1">{"Tab1",#N/A,FALSE,"P";"Tab2",#N/A,FALSE,"P"}</definedName>
    <definedName name="pata" localSheetId="45" hidden="1">{"Tab1",#N/A,FALSE,"P";"Tab2",#N/A,FALSE,"P"}</definedName>
    <definedName name="pata" localSheetId="46" hidden="1">{"Tab1",#N/A,FALSE,"P";"Tab2",#N/A,FALSE,"P"}</definedName>
    <definedName name="pata" localSheetId="49" hidden="1">{"Tab1",#N/A,FALSE,"P";"Tab2",#N/A,FALSE,"P"}</definedName>
    <definedName name="pata" localSheetId="54" hidden="1">{"Tab1",#N/A,FALSE,"P";"Tab2",#N/A,FALSE,"P"}</definedName>
    <definedName name="pata" localSheetId="8" hidden="1">{"Tab1",#N/A,FALSE,"P";"Tab2",#N/A,FALSE,"P"}</definedName>
    <definedName name="pata" localSheetId="9" hidden="1">{"Tab1",#N/A,FALSE,"P";"Tab2",#N/A,FALSE,"P"}</definedName>
    <definedName name="pata" localSheetId="48" hidden="1">{"Tab1",#N/A,FALSE,"P";"Tab2",#N/A,FALSE,"P"}</definedName>
    <definedName name="pata" localSheetId="60" hidden="1">{"Tab1",#N/A,FALSE,"P";"Tab2",#N/A,FALSE,"P"}</definedName>
    <definedName name="pata" hidden="1">{"Tab1",#N/A,FALSE,"P";"Tab2",#N/A,FALSE,"P"}</definedName>
    <definedName name="PCPIG">#N/A</definedName>
    <definedName name="Petroecuador" localSheetId="15">#REF!</definedName>
    <definedName name="Petroecuador" localSheetId="16">#REF!</definedName>
    <definedName name="Petroecuador" localSheetId="22">#REF!</definedName>
    <definedName name="Petroecuador" localSheetId="26">#REF!</definedName>
    <definedName name="Petroecuador" localSheetId="28">#REF!</definedName>
    <definedName name="Petroecuador" localSheetId="29">#REF!</definedName>
    <definedName name="Petroecuador" localSheetId="30">#REF!</definedName>
    <definedName name="Petroecuador" localSheetId="38">#REF!</definedName>
    <definedName name="Petroecuador" localSheetId="41">#REF!</definedName>
    <definedName name="Petroecuador" localSheetId="42">#REF!</definedName>
    <definedName name="Petroecuador" localSheetId="45">#REF!</definedName>
    <definedName name="Petroecuador" localSheetId="49">#REF!</definedName>
    <definedName name="Petroecuador" localSheetId="54">#REF!</definedName>
    <definedName name="Petroecuador" localSheetId="8">#REF!</definedName>
    <definedName name="Petroecuador" localSheetId="9">#REF!</definedName>
    <definedName name="Petroecuador" localSheetId="25">#REF!</definedName>
    <definedName name="Petroecuador" localSheetId="35">#REF!</definedName>
    <definedName name="Petroecuador" localSheetId="51">#REF!</definedName>
    <definedName name="Petroecuador" localSheetId="55">#REF!</definedName>
    <definedName name="Petroecuador" localSheetId="5">#REF!</definedName>
    <definedName name="Petroecuador" localSheetId="60">#REF!</definedName>
    <definedName name="Petroecuador">#REF!</definedName>
    <definedName name="pchar00memu.m" localSheetId="15">[34]monthly!#REF!</definedName>
    <definedName name="pchar00memu.m" localSheetId="16">[34]monthly!#REF!</definedName>
    <definedName name="pchar00memu.m" localSheetId="22">[34]monthly!#REF!</definedName>
    <definedName name="pchar00memu.m" localSheetId="26">[34]monthly!#REF!</definedName>
    <definedName name="pchar00memu.m" localSheetId="28">[34]monthly!#REF!</definedName>
    <definedName name="pchar00memu.m" localSheetId="29">[34]monthly!#REF!</definedName>
    <definedName name="pchar00memu.m" localSheetId="30">[34]monthly!#REF!</definedName>
    <definedName name="pchar00memu.m" localSheetId="38">[34]monthly!#REF!</definedName>
    <definedName name="pchar00memu.m" localSheetId="41">[34]monthly!#REF!</definedName>
    <definedName name="pchar00memu.m" localSheetId="42">[34]monthly!#REF!</definedName>
    <definedName name="pchar00memu.m" localSheetId="45">[34]monthly!#REF!</definedName>
    <definedName name="pchar00memu.m" localSheetId="54">[34]monthly!#REF!</definedName>
    <definedName name="pchar00memu.m" localSheetId="25">[34]monthly!#REF!</definedName>
    <definedName name="pchar00memu.m" localSheetId="35">[34]monthly!#REF!</definedName>
    <definedName name="pchar00memu.m" localSheetId="51">[34]monthly!#REF!</definedName>
    <definedName name="pchar00memu.m" localSheetId="55">[34]monthly!#REF!</definedName>
    <definedName name="pchar00memu.m" localSheetId="5">[34]monthly!#REF!</definedName>
    <definedName name="pchar00memu.m" localSheetId="60">[35]monthly!#REF!</definedName>
    <definedName name="pchar00memu.m">[34]monthly!#REF!</definedName>
    <definedName name="podatki" localSheetId="15">#REF!</definedName>
    <definedName name="podatki" localSheetId="16">#REF!</definedName>
    <definedName name="podatki" localSheetId="22">#REF!</definedName>
    <definedName name="podatki" localSheetId="26">#REF!</definedName>
    <definedName name="podatki" localSheetId="28">#REF!</definedName>
    <definedName name="podatki" localSheetId="29">#REF!</definedName>
    <definedName name="podatki" localSheetId="30">#REF!</definedName>
    <definedName name="podatki" localSheetId="38">#REF!</definedName>
    <definedName name="podatki" localSheetId="41">#REF!</definedName>
    <definedName name="podatki" localSheetId="42">#REF!</definedName>
    <definedName name="podatki" localSheetId="45">#REF!</definedName>
    <definedName name="podatki" localSheetId="49">#REF!</definedName>
    <definedName name="podatki" localSheetId="54">#REF!</definedName>
    <definedName name="podatki" localSheetId="8">#REF!</definedName>
    <definedName name="podatki" localSheetId="9">#REF!</definedName>
    <definedName name="podatki" localSheetId="25">#REF!</definedName>
    <definedName name="podatki" localSheetId="35">#REF!</definedName>
    <definedName name="podatki" localSheetId="51">#REF!</definedName>
    <definedName name="podatki" localSheetId="55">#REF!</definedName>
    <definedName name="podatki" localSheetId="5">#REF!</definedName>
    <definedName name="podatki" localSheetId="60">#REF!</definedName>
    <definedName name="podatki">#REF!</definedName>
    <definedName name="Ports" localSheetId="15">#REF!</definedName>
    <definedName name="Ports" localSheetId="16">#REF!</definedName>
    <definedName name="Ports" localSheetId="22">#REF!</definedName>
    <definedName name="Ports" localSheetId="26">#REF!</definedName>
    <definedName name="Ports" localSheetId="28">#REF!</definedName>
    <definedName name="Ports" localSheetId="29">#REF!</definedName>
    <definedName name="Ports" localSheetId="30">#REF!</definedName>
    <definedName name="Ports" localSheetId="38">#REF!</definedName>
    <definedName name="Ports" localSheetId="41">#REF!</definedName>
    <definedName name="Ports" localSheetId="42">#REF!</definedName>
    <definedName name="Ports" localSheetId="45">#REF!</definedName>
    <definedName name="Ports" localSheetId="49">#REF!</definedName>
    <definedName name="Ports" localSheetId="8">#REF!</definedName>
    <definedName name="Ports" localSheetId="9">#REF!</definedName>
    <definedName name="Ports" localSheetId="25">#REF!</definedName>
    <definedName name="Ports" localSheetId="35">#REF!</definedName>
    <definedName name="Ports" localSheetId="51">#REF!</definedName>
    <definedName name="Ports" localSheetId="55">#REF!</definedName>
    <definedName name="Ports" localSheetId="5">#REF!</definedName>
    <definedName name="Ports" localSheetId="60">#REF!</definedName>
    <definedName name="Ports">#REF!</definedName>
    <definedName name="pp" localSheetId="13" hidden="1">{"Riqfin97",#N/A,FALSE,"Tran";"Riqfinpro",#N/A,FALSE,"Tran"}</definedName>
    <definedName name="pp" localSheetId="15" hidden="1">{"Riqfin97",#N/A,FALSE,"Tran";"Riqfinpro",#N/A,FALSE,"Tran"}</definedName>
    <definedName name="pp" localSheetId="16" hidden="1">{"Riqfin97",#N/A,FALSE,"Tran";"Riqfinpro",#N/A,FALSE,"Tran"}</definedName>
    <definedName name="pp" localSheetId="19" hidden="1">{"Riqfin97",#N/A,FALSE,"Tran";"Riqfinpro",#N/A,FALSE,"Tran"}</definedName>
    <definedName name="pp" localSheetId="26" hidden="1">{"Riqfin97",#N/A,FALSE,"Tran";"Riqfinpro",#N/A,FALSE,"Tran"}</definedName>
    <definedName name="pp" localSheetId="38" hidden="1">{"Riqfin97",#N/A,FALSE,"Tran";"Riqfinpro",#N/A,FALSE,"Tran"}</definedName>
    <definedName name="pp" localSheetId="45" hidden="1">{"Riqfin97",#N/A,FALSE,"Tran";"Riqfinpro",#N/A,FALSE,"Tran"}</definedName>
    <definedName name="pp" localSheetId="46" hidden="1">{"Riqfin97",#N/A,FALSE,"Tran";"Riqfinpro",#N/A,FALSE,"Tran"}</definedName>
    <definedName name="pp" localSheetId="49" hidden="1">{"Riqfin97",#N/A,FALSE,"Tran";"Riqfinpro",#N/A,FALSE,"Tran"}</definedName>
    <definedName name="pp" localSheetId="54" hidden="1">{"Riqfin97",#N/A,FALSE,"Tran";"Riqfinpro",#N/A,FALSE,"Tran"}</definedName>
    <definedName name="pp" localSheetId="8" hidden="1">{"Riqfin97",#N/A,FALSE,"Tran";"Riqfinpro",#N/A,FALSE,"Tran"}</definedName>
    <definedName name="pp" localSheetId="9" hidden="1">{"Riqfin97",#N/A,FALSE,"Tran";"Riqfinpro",#N/A,FALSE,"Tran"}</definedName>
    <definedName name="pp" localSheetId="48" hidden="1">{"Riqfin97",#N/A,FALSE,"Tran";"Riqfinpro",#N/A,FALSE,"Tran"}</definedName>
    <definedName name="pp" localSheetId="60" hidden="1">{"Riqfin97",#N/A,FALSE,"Tran";"Riqfinpro",#N/A,FALSE,"Tran"}</definedName>
    <definedName name="pp" hidden="1">{"Riqfin97",#N/A,FALSE,"Tran";"Riqfinpro",#N/A,FALSE,"Tran"}</definedName>
    <definedName name="ppp" localSheetId="13" hidden="1">{"Riqfin97",#N/A,FALSE,"Tran";"Riqfinpro",#N/A,FALSE,"Tran"}</definedName>
    <definedName name="ppp" localSheetId="15" hidden="1">{"Riqfin97",#N/A,FALSE,"Tran";"Riqfinpro",#N/A,FALSE,"Tran"}</definedName>
    <definedName name="ppp" localSheetId="16" hidden="1">{"Riqfin97",#N/A,FALSE,"Tran";"Riqfinpro",#N/A,FALSE,"Tran"}</definedName>
    <definedName name="ppp" localSheetId="19" hidden="1">{"Riqfin97",#N/A,FALSE,"Tran";"Riqfinpro",#N/A,FALSE,"Tran"}</definedName>
    <definedName name="ppp" localSheetId="26" hidden="1">{"Riqfin97",#N/A,FALSE,"Tran";"Riqfinpro",#N/A,FALSE,"Tran"}</definedName>
    <definedName name="ppp" localSheetId="38" hidden="1">{"Riqfin97",#N/A,FALSE,"Tran";"Riqfinpro",#N/A,FALSE,"Tran"}</definedName>
    <definedName name="ppp" localSheetId="45" hidden="1">{"Riqfin97",#N/A,FALSE,"Tran";"Riqfinpro",#N/A,FALSE,"Tran"}</definedName>
    <definedName name="ppp" localSheetId="46" hidden="1">{"Riqfin97",#N/A,FALSE,"Tran";"Riqfinpro",#N/A,FALSE,"Tran"}</definedName>
    <definedName name="ppp" localSheetId="49" hidden="1">{"Riqfin97",#N/A,FALSE,"Tran";"Riqfinpro",#N/A,FALSE,"Tran"}</definedName>
    <definedName name="ppp" localSheetId="54" hidden="1">{"Riqfin97",#N/A,FALSE,"Tran";"Riqfinpro",#N/A,FALSE,"Tran"}</definedName>
    <definedName name="ppp" localSheetId="8" hidden="1">{"Riqfin97",#N/A,FALSE,"Tran";"Riqfinpro",#N/A,FALSE,"Tran"}</definedName>
    <definedName name="ppp" localSheetId="9" hidden="1">{"Riqfin97",#N/A,FALSE,"Tran";"Riqfinpro",#N/A,FALSE,"Tran"}</definedName>
    <definedName name="ppp" localSheetId="48" hidden="1">{"Riqfin97",#N/A,FALSE,"Tran";"Riqfinpro",#N/A,FALSE,"Tran"}</definedName>
    <definedName name="ppp" localSheetId="60" hidden="1">{"Riqfin97",#N/A,FALSE,"Tran";"Riqfinpro",#N/A,FALSE,"Tran"}</definedName>
    <definedName name="ppp" hidden="1">{"Riqfin97",#N/A,FALSE,"Tran";"Riqfinpro",#N/A,FALSE,"Tran"}</definedName>
    <definedName name="PPPWGT">#N/A</definedName>
    <definedName name="pri" localSheetId="15">#REF!</definedName>
    <definedName name="pri" localSheetId="16">#REF!</definedName>
    <definedName name="pri" localSheetId="22">#REF!</definedName>
    <definedName name="pri" localSheetId="26">#REF!</definedName>
    <definedName name="pri" localSheetId="28">#REF!</definedName>
    <definedName name="pri" localSheetId="29">#REF!</definedName>
    <definedName name="pri" localSheetId="30">#REF!</definedName>
    <definedName name="pri" localSheetId="38">#REF!</definedName>
    <definedName name="pri" localSheetId="41">#REF!</definedName>
    <definedName name="pri" localSheetId="42">#REF!</definedName>
    <definedName name="pri" localSheetId="45">#REF!</definedName>
    <definedName name="pri" localSheetId="49">#REF!</definedName>
    <definedName name="pri" localSheetId="54">#REF!</definedName>
    <definedName name="pri" localSheetId="8">#REF!</definedName>
    <definedName name="pri" localSheetId="9">#REF!</definedName>
    <definedName name="pri" localSheetId="25">#REF!</definedName>
    <definedName name="pri" localSheetId="35">#REF!</definedName>
    <definedName name="pri" localSheetId="51">#REF!</definedName>
    <definedName name="pri" localSheetId="55">#REF!</definedName>
    <definedName name="pri" localSheetId="5">#REF!</definedName>
    <definedName name="pri" localSheetId="60">#REF!</definedName>
    <definedName name="pri">#REF!</definedName>
    <definedName name="Print" localSheetId="15">#REF!</definedName>
    <definedName name="Print" localSheetId="16">#REF!</definedName>
    <definedName name="Print" localSheetId="22">#REF!</definedName>
    <definedName name="Print" localSheetId="26">#REF!</definedName>
    <definedName name="Print" localSheetId="28">#REF!</definedName>
    <definedName name="Print" localSheetId="29">#REF!</definedName>
    <definedName name="Print" localSheetId="30">#REF!</definedName>
    <definedName name="Print" localSheetId="38">#REF!</definedName>
    <definedName name="Print" localSheetId="41">#REF!</definedName>
    <definedName name="Print" localSheetId="42">#REF!</definedName>
    <definedName name="Print" localSheetId="45">#REF!</definedName>
    <definedName name="Print" localSheetId="49">#REF!</definedName>
    <definedName name="Print" localSheetId="8">#REF!</definedName>
    <definedName name="Print" localSheetId="9">#REF!</definedName>
    <definedName name="Print" localSheetId="25">#REF!</definedName>
    <definedName name="Print" localSheetId="35">#REF!</definedName>
    <definedName name="Print" localSheetId="51">#REF!</definedName>
    <definedName name="Print" localSheetId="55">#REF!</definedName>
    <definedName name="Print" localSheetId="5">#REF!</definedName>
    <definedName name="Print" localSheetId="60">#REF!</definedName>
    <definedName name="Print">#REF!</definedName>
    <definedName name="PRINT1" localSheetId="15">[61]Index!#REF!</definedName>
    <definedName name="PRINT1" localSheetId="16">[61]Index!#REF!</definedName>
    <definedName name="PRINT1" localSheetId="22">[61]Index!#REF!</definedName>
    <definedName name="PRINT1" localSheetId="26">[61]Index!#REF!</definedName>
    <definedName name="PRINT1" localSheetId="28">[61]Index!#REF!</definedName>
    <definedName name="PRINT1" localSheetId="29">[61]Index!#REF!</definedName>
    <definedName name="PRINT1" localSheetId="30">[61]Index!#REF!</definedName>
    <definedName name="PRINT1" localSheetId="38">[61]Index!#REF!</definedName>
    <definedName name="PRINT1" localSheetId="41">[61]Index!#REF!</definedName>
    <definedName name="PRINT1" localSheetId="42">[61]Index!#REF!</definedName>
    <definedName name="PRINT1" localSheetId="45">[61]Index!#REF!</definedName>
    <definedName name="PRINT1" localSheetId="49">[61]Index!#REF!</definedName>
    <definedName name="PRINT1" localSheetId="25">[61]Index!#REF!</definedName>
    <definedName name="PRINT1" localSheetId="35">[61]Index!#REF!</definedName>
    <definedName name="PRINT1" localSheetId="51">[61]Index!#REF!</definedName>
    <definedName name="PRINT1" localSheetId="55">[61]Index!#REF!</definedName>
    <definedName name="PRINT1" localSheetId="5">[61]Index!#REF!</definedName>
    <definedName name="PRINT1" localSheetId="60">[61]Index!#REF!</definedName>
    <definedName name="PRINT1">[61]Index!#REF!</definedName>
    <definedName name="PRINT2" localSheetId="15">[61]Index!#REF!</definedName>
    <definedName name="PRINT2" localSheetId="16">[61]Index!#REF!</definedName>
    <definedName name="PRINT2" localSheetId="22">[61]Index!#REF!</definedName>
    <definedName name="PRINT2" localSheetId="28">[61]Index!#REF!</definedName>
    <definedName name="PRINT2" localSheetId="29">[61]Index!#REF!</definedName>
    <definedName name="PRINT2" localSheetId="30">[61]Index!#REF!</definedName>
    <definedName name="PRINT2" localSheetId="38">[61]Index!#REF!</definedName>
    <definedName name="PRINT2" localSheetId="41">[61]Index!#REF!</definedName>
    <definedName name="PRINT2" localSheetId="42">[61]Index!#REF!</definedName>
    <definedName name="PRINT2" localSheetId="45">[61]Index!#REF!</definedName>
    <definedName name="PRINT2" localSheetId="49">[61]Index!#REF!</definedName>
    <definedName name="PRINT2" localSheetId="25">[61]Index!#REF!</definedName>
    <definedName name="PRINT2" localSheetId="35">[61]Index!#REF!</definedName>
    <definedName name="PRINT2" localSheetId="51">[61]Index!#REF!</definedName>
    <definedName name="PRINT2" localSheetId="55">[61]Index!#REF!</definedName>
    <definedName name="PRINT2" localSheetId="5">[61]Index!#REF!</definedName>
    <definedName name="PRINT2" localSheetId="60">[61]Index!#REF!</definedName>
    <definedName name="PRINT2">[61]Index!#REF!</definedName>
    <definedName name="PRINT3" localSheetId="15">[61]Index!#REF!</definedName>
    <definedName name="PRINT3" localSheetId="16">[61]Index!#REF!</definedName>
    <definedName name="PRINT3" localSheetId="22">[61]Index!#REF!</definedName>
    <definedName name="PRINT3" localSheetId="28">[61]Index!#REF!</definedName>
    <definedName name="PRINT3" localSheetId="29">[61]Index!#REF!</definedName>
    <definedName name="PRINT3" localSheetId="30">[61]Index!#REF!</definedName>
    <definedName name="PRINT3" localSheetId="38">[61]Index!#REF!</definedName>
    <definedName name="PRINT3" localSheetId="41">[61]Index!#REF!</definedName>
    <definedName name="PRINT3" localSheetId="42">[61]Index!#REF!</definedName>
    <definedName name="PRINT3" localSheetId="45">[61]Index!#REF!</definedName>
    <definedName name="PRINT3" localSheetId="49">[61]Index!#REF!</definedName>
    <definedName name="PRINT3" localSheetId="25">[61]Index!#REF!</definedName>
    <definedName name="PRINT3" localSheetId="35">[61]Index!#REF!</definedName>
    <definedName name="PRINT3" localSheetId="51">[61]Index!#REF!</definedName>
    <definedName name="PRINT3" localSheetId="55">[61]Index!#REF!</definedName>
    <definedName name="PRINT3" localSheetId="5">[61]Index!#REF!</definedName>
    <definedName name="PRINT3" localSheetId="60">[61]Index!#REF!</definedName>
    <definedName name="PRINT3">[61]Index!#REF!</definedName>
    <definedName name="PrintThis_Links">[47]Links!$A$1:$F$33</definedName>
    <definedName name="profit" localSheetId="60">[6]C!$O$1:$T$1</definedName>
    <definedName name="profit">[21]C!$O$1:$T$1</definedName>
    <definedName name="prorač" localSheetId="60">[62]Prorač!$1:$1048576</definedName>
    <definedName name="prorač">[62]Prorač!$A:$IV</definedName>
    <definedName name="PvNee_2" localSheetId="15">[28]Graf14_Graf15!#REF!</definedName>
    <definedName name="PvNee_2" localSheetId="16">[28]Graf14_Graf15!#REF!</definedName>
    <definedName name="PvNee_2" localSheetId="19">[28]Graf14_Graf15!#REF!</definedName>
    <definedName name="PvNee_2" localSheetId="22">[28]Graf14_Graf15!#REF!</definedName>
    <definedName name="PvNee_2" localSheetId="28">[28]Graf14_Graf15!#REF!</definedName>
    <definedName name="PvNee_2" localSheetId="29">[28]Graf14_Graf15!#REF!</definedName>
    <definedName name="PvNee_2" localSheetId="30">[28]Graf14_Graf15!#REF!</definedName>
    <definedName name="PvNee_2" localSheetId="38">[28]Graf14_Graf15!#REF!</definedName>
    <definedName name="PvNee_2" localSheetId="41">[28]Graf14_Graf15!#REF!</definedName>
    <definedName name="PvNee_2" localSheetId="42">[28]Graf14_Graf15!#REF!</definedName>
    <definedName name="PvNee_2" localSheetId="45">[28]Graf14_Graf15!#REF!</definedName>
    <definedName name="PvNee_2" localSheetId="49">[28]Graf14_Graf15!#REF!</definedName>
    <definedName name="PvNee_2" localSheetId="54">[28]Graf14_Graf15!#REF!</definedName>
    <definedName name="PvNee_2" localSheetId="25">[28]Graf14_Graf15!#REF!</definedName>
    <definedName name="PvNee_2" localSheetId="35">[28]Graf14_Graf15!#REF!</definedName>
    <definedName name="PvNee_2" localSheetId="51">[28]Graf14_Graf15!#REF!</definedName>
    <definedName name="PvNee_2" localSheetId="55">[28]Graf14_Graf15!#REF!</definedName>
    <definedName name="PvNee_2" localSheetId="5">[28]Graf14_Graf15!#REF!</definedName>
    <definedName name="PvNee_2" localSheetId="60">[28]Graf14_Graf15!#REF!</definedName>
    <definedName name="PvNee_2">[28]Graf14_Graf15!#REF!</definedName>
    <definedName name="PvNer_2" localSheetId="15">[28]Graf14_Graf15!#REF!</definedName>
    <definedName name="PvNer_2" localSheetId="16">[28]Graf14_Graf15!#REF!</definedName>
    <definedName name="PvNer_2" localSheetId="19">[28]Graf14_Graf15!#REF!</definedName>
    <definedName name="PvNer_2" localSheetId="22">[28]Graf14_Graf15!#REF!</definedName>
    <definedName name="PvNer_2" localSheetId="28">[28]Graf14_Graf15!#REF!</definedName>
    <definedName name="PvNer_2" localSheetId="29">[28]Graf14_Graf15!#REF!</definedName>
    <definedName name="PvNer_2" localSheetId="30">[28]Graf14_Graf15!#REF!</definedName>
    <definedName name="PvNer_2" localSheetId="38">[28]Graf14_Graf15!#REF!</definedName>
    <definedName name="PvNer_2" localSheetId="41">[28]Graf14_Graf15!#REF!</definedName>
    <definedName name="PvNer_2" localSheetId="42">[28]Graf14_Graf15!#REF!</definedName>
    <definedName name="PvNer_2" localSheetId="45">[28]Graf14_Graf15!#REF!</definedName>
    <definedName name="PvNer_2" localSheetId="49">[28]Graf14_Graf15!#REF!</definedName>
    <definedName name="PvNer_2" localSheetId="54">[28]Graf14_Graf15!#REF!</definedName>
    <definedName name="PvNer_2" localSheetId="25">[28]Graf14_Graf15!#REF!</definedName>
    <definedName name="PvNer_2" localSheetId="35">[28]Graf14_Graf15!#REF!</definedName>
    <definedName name="PvNer_2" localSheetId="51">[28]Graf14_Graf15!#REF!</definedName>
    <definedName name="PvNer_2" localSheetId="55">[28]Graf14_Graf15!#REF!</definedName>
    <definedName name="PvNer_2" localSheetId="5">[28]Graf14_Graf15!#REF!</definedName>
    <definedName name="PvNer_2" localSheetId="60">[28]Graf14_Graf15!#REF!</definedName>
    <definedName name="PvNer_2">[28]Graf14_Graf15!#REF!</definedName>
    <definedName name="Q6_" localSheetId="15">#REF!</definedName>
    <definedName name="Q6_" localSheetId="16">#REF!</definedName>
    <definedName name="Q6_" localSheetId="22">#REF!</definedName>
    <definedName name="Q6_" localSheetId="26">#REF!</definedName>
    <definedName name="Q6_" localSheetId="28">#REF!</definedName>
    <definedName name="Q6_" localSheetId="29">#REF!</definedName>
    <definedName name="Q6_" localSheetId="30">#REF!</definedName>
    <definedName name="Q6_" localSheetId="38">#REF!</definedName>
    <definedName name="Q6_" localSheetId="41">#REF!</definedName>
    <definedName name="Q6_" localSheetId="42">#REF!</definedName>
    <definedName name="Q6_" localSheetId="45">#REF!</definedName>
    <definedName name="Q6_" localSheetId="49">#REF!</definedName>
    <definedName name="Q6_" localSheetId="54">#REF!</definedName>
    <definedName name="Q6_" localSheetId="8">#REF!</definedName>
    <definedName name="Q6_" localSheetId="9">#REF!</definedName>
    <definedName name="Q6_" localSheetId="25">#REF!</definedName>
    <definedName name="Q6_" localSheetId="35">#REF!</definedName>
    <definedName name="Q6_" localSheetId="51">#REF!</definedName>
    <definedName name="Q6_" localSheetId="55">#REF!</definedName>
    <definedName name="Q6_" localSheetId="5">#REF!</definedName>
    <definedName name="Q6_" localSheetId="60">#REF!</definedName>
    <definedName name="Q6_">#REF!</definedName>
    <definedName name="QFISCAL" localSheetId="15">'[3]Quarterly Raw Data'!#REF!</definedName>
    <definedName name="QFISCAL" localSheetId="16">'[3]Quarterly Raw Data'!#REF!</definedName>
    <definedName name="QFISCAL" localSheetId="19">'[3]Quarterly Raw Data'!#REF!</definedName>
    <definedName name="QFISCAL" localSheetId="22">'[3]Quarterly Raw Data'!#REF!</definedName>
    <definedName name="QFISCAL" localSheetId="26">'[3]Quarterly Raw Data'!#REF!</definedName>
    <definedName name="QFISCAL" localSheetId="28">'[3]Quarterly Raw Data'!#REF!</definedName>
    <definedName name="QFISCAL" localSheetId="29">'[3]Quarterly Raw Data'!#REF!</definedName>
    <definedName name="QFISCAL" localSheetId="30">'[3]Quarterly Raw Data'!#REF!</definedName>
    <definedName name="QFISCAL" localSheetId="38">'[3]Quarterly Raw Data'!#REF!</definedName>
    <definedName name="QFISCAL" localSheetId="41">'[3]Quarterly Raw Data'!#REF!</definedName>
    <definedName name="QFISCAL" localSheetId="42">'[3]Quarterly Raw Data'!#REF!</definedName>
    <definedName name="QFISCAL" localSheetId="45">'[3]Quarterly Raw Data'!#REF!</definedName>
    <definedName name="QFISCAL" localSheetId="49">'[3]Quarterly Raw Data'!#REF!</definedName>
    <definedName name="QFISCAL" localSheetId="54">'[3]Quarterly Raw Data'!#REF!</definedName>
    <definedName name="QFISCAL" localSheetId="25">'[3]Quarterly Raw Data'!#REF!</definedName>
    <definedName name="QFISCAL" localSheetId="35">'[3]Quarterly Raw Data'!#REF!</definedName>
    <definedName name="QFISCAL" localSheetId="51">'[3]Quarterly Raw Data'!#REF!</definedName>
    <definedName name="QFISCAL" localSheetId="55">'[3]Quarterly Raw Data'!#REF!</definedName>
    <definedName name="QFISCAL" localSheetId="5">'[3]Quarterly Raw Data'!#REF!</definedName>
    <definedName name="QFISCAL" localSheetId="60">'[3]Quarterly Raw Data'!#REF!</definedName>
    <definedName name="QFISCAL">'[3]Quarterly Raw Data'!#REF!</definedName>
    <definedName name="qq" localSheetId="15" hidden="1">'[55]J(Priv.Cap)'!#REF!</definedName>
    <definedName name="qq" localSheetId="16" hidden="1">'[55]J(Priv.Cap)'!#REF!</definedName>
    <definedName name="qq" localSheetId="22" hidden="1">'[55]J(Priv.Cap)'!#REF!</definedName>
    <definedName name="qq" localSheetId="28" hidden="1">'[55]J(Priv.Cap)'!#REF!</definedName>
    <definedName name="qq" localSheetId="29" hidden="1">'[55]J(Priv.Cap)'!#REF!</definedName>
    <definedName name="qq" localSheetId="30" hidden="1">'[55]J(Priv.Cap)'!#REF!</definedName>
    <definedName name="qq" localSheetId="38" hidden="1">'[55]J(Priv.Cap)'!#REF!</definedName>
    <definedName name="qq" localSheetId="41" hidden="1">'[55]J(Priv.Cap)'!#REF!</definedName>
    <definedName name="qq" localSheetId="42" hidden="1">'[55]J(Priv.Cap)'!#REF!</definedName>
    <definedName name="qq" localSheetId="45" hidden="1">'[55]J(Priv.Cap)'!#REF!</definedName>
    <definedName name="qq" localSheetId="46" hidden="1">'[55]J(Priv.Cap)'!#REF!</definedName>
    <definedName name="qq" localSheetId="54" hidden="1">'[55]J(Priv.Cap)'!#REF!</definedName>
    <definedName name="qq" localSheetId="48" hidden="1">'[55]J(Priv.Cap)'!#REF!</definedName>
    <definedName name="qq" localSheetId="25" hidden="1">'[55]J(Priv.Cap)'!#REF!</definedName>
    <definedName name="qq" localSheetId="35" hidden="1">'[55]J(Priv.Cap)'!#REF!</definedName>
    <definedName name="qq" localSheetId="51" hidden="1">'[55]J(Priv.Cap)'!#REF!</definedName>
    <definedName name="qq" localSheetId="55" hidden="1">'[55]J(Priv.Cap)'!#REF!</definedName>
    <definedName name="qq" localSheetId="5" hidden="1">'[55]J(Priv.Cap)'!#REF!</definedName>
    <definedName name="qq" localSheetId="60" hidden="1">'[55]J(Priv.Cap)'!#REF!</definedName>
    <definedName name="qq" hidden="1">'[55]J(Priv.Cap)'!#REF!</definedName>
    <definedName name="qtab_35" localSheetId="15">'[63]i1-CA'!#REF!</definedName>
    <definedName name="qtab_35" localSheetId="16">'[63]i1-CA'!#REF!</definedName>
    <definedName name="qtab_35" localSheetId="22">'[63]i1-CA'!#REF!</definedName>
    <definedName name="qtab_35" localSheetId="28">'[63]i1-CA'!#REF!</definedName>
    <definedName name="qtab_35" localSheetId="29">'[63]i1-CA'!#REF!</definedName>
    <definedName name="qtab_35" localSheetId="30">'[63]i1-CA'!#REF!</definedName>
    <definedName name="qtab_35" localSheetId="38">'[63]i1-CA'!#REF!</definedName>
    <definedName name="qtab_35" localSheetId="41">'[63]i1-CA'!#REF!</definedName>
    <definedName name="qtab_35" localSheetId="42">'[63]i1-CA'!#REF!</definedName>
    <definedName name="qtab_35" localSheetId="45">'[63]i1-CA'!#REF!</definedName>
    <definedName name="qtab_35" localSheetId="25">'[63]i1-CA'!#REF!</definedName>
    <definedName name="qtab_35" localSheetId="35">'[63]i1-CA'!#REF!</definedName>
    <definedName name="qtab_35" localSheetId="51">'[63]i1-CA'!#REF!</definedName>
    <definedName name="qtab_35" localSheetId="55">'[63]i1-CA'!#REF!</definedName>
    <definedName name="qtab_35" localSheetId="5">'[63]i1-CA'!#REF!</definedName>
    <definedName name="qtab_35" localSheetId="60">'[63]i1-CA'!#REF!</definedName>
    <definedName name="qtab_35">'[63]i1-CA'!#REF!</definedName>
    <definedName name="QTAB7" localSheetId="15">'[3]Quarterly MacroFlow'!#REF!</definedName>
    <definedName name="QTAB7" localSheetId="16">'[3]Quarterly MacroFlow'!#REF!</definedName>
    <definedName name="QTAB7" localSheetId="22">'[3]Quarterly MacroFlow'!#REF!</definedName>
    <definedName name="QTAB7" localSheetId="28">'[3]Quarterly MacroFlow'!#REF!</definedName>
    <definedName name="QTAB7" localSheetId="29">'[3]Quarterly MacroFlow'!#REF!</definedName>
    <definedName name="QTAB7" localSheetId="30">'[3]Quarterly MacroFlow'!#REF!</definedName>
    <definedName name="QTAB7" localSheetId="38">'[3]Quarterly MacroFlow'!#REF!</definedName>
    <definedName name="QTAB7" localSheetId="41">'[3]Quarterly MacroFlow'!#REF!</definedName>
    <definedName name="QTAB7" localSheetId="42">'[3]Quarterly MacroFlow'!#REF!</definedName>
    <definedName name="QTAB7" localSheetId="45">'[3]Quarterly MacroFlow'!#REF!</definedName>
    <definedName name="QTAB7" localSheetId="25">'[3]Quarterly MacroFlow'!#REF!</definedName>
    <definedName name="QTAB7" localSheetId="35">'[3]Quarterly MacroFlow'!#REF!</definedName>
    <definedName name="QTAB7" localSheetId="51">'[3]Quarterly MacroFlow'!#REF!</definedName>
    <definedName name="QTAB7" localSheetId="55">'[3]Quarterly MacroFlow'!#REF!</definedName>
    <definedName name="QTAB7" localSheetId="5">'[3]Quarterly MacroFlow'!#REF!</definedName>
    <definedName name="QTAB7" localSheetId="60">'[3]Quarterly MacroFlow'!#REF!</definedName>
    <definedName name="QTAB7">'[3]Quarterly MacroFlow'!#REF!</definedName>
    <definedName name="QTAB7A" localSheetId="15">'[3]Quarterly MacroFlow'!#REF!</definedName>
    <definedName name="QTAB7A" localSheetId="16">'[3]Quarterly MacroFlow'!#REF!</definedName>
    <definedName name="QTAB7A" localSheetId="22">'[3]Quarterly MacroFlow'!#REF!</definedName>
    <definedName name="QTAB7A" localSheetId="28">'[3]Quarterly MacroFlow'!#REF!</definedName>
    <definedName name="QTAB7A" localSheetId="29">'[3]Quarterly MacroFlow'!#REF!</definedName>
    <definedName name="QTAB7A" localSheetId="30">'[3]Quarterly MacroFlow'!#REF!</definedName>
    <definedName name="QTAB7A" localSheetId="38">'[3]Quarterly MacroFlow'!#REF!</definedName>
    <definedName name="QTAB7A" localSheetId="41">'[3]Quarterly MacroFlow'!#REF!</definedName>
    <definedName name="QTAB7A" localSheetId="42">'[3]Quarterly MacroFlow'!#REF!</definedName>
    <definedName name="QTAB7A" localSheetId="45">'[3]Quarterly MacroFlow'!#REF!</definedName>
    <definedName name="QTAB7A" localSheetId="25">'[3]Quarterly MacroFlow'!#REF!</definedName>
    <definedName name="QTAB7A" localSheetId="35">'[3]Quarterly MacroFlow'!#REF!</definedName>
    <definedName name="QTAB7A" localSheetId="51">'[3]Quarterly MacroFlow'!#REF!</definedName>
    <definedName name="QTAB7A" localSheetId="55">'[3]Quarterly MacroFlow'!#REF!</definedName>
    <definedName name="QTAB7A" localSheetId="5">'[3]Quarterly MacroFlow'!#REF!</definedName>
    <definedName name="QTAB7A" localSheetId="60">'[3]Quarterly MacroFlow'!#REF!</definedName>
    <definedName name="QTAB7A">'[3]Quarterly MacroFlow'!#REF!</definedName>
    <definedName name="quest1" localSheetId="15">#REF!</definedName>
    <definedName name="quest1" localSheetId="16">#REF!</definedName>
    <definedName name="quest1" localSheetId="22">#REF!</definedName>
    <definedName name="quest1" localSheetId="26">#REF!</definedName>
    <definedName name="quest1" localSheetId="28">#REF!</definedName>
    <definedName name="quest1" localSheetId="29">#REF!</definedName>
    <definedName name="quest1" localSheetId="30">#REF!</definedName>
    <definedName name="quest1" localSheetId="38">#REF!</definedName>
    <definedName name="quest1" localSheetId="41">#REF!</definedName>
    <definedName name="quest1" localSheetId="42">#REF!</definedName>
    <definedName name="quest1" localSheetId="45">#REF!</definedName>
    <definedName name="quest1" localSheetId="49">#REF!</definedName>
    <definedName name="quest1" localSheetId="54">#REF!</definedName>
    <definedName name="quest1" localSheetId="8">#REF!</definedName>
    <definedName name="quest1" localSheetId="9">#REF!</definedName>
    <definedName name="quest1" localSheetId="25">#REF!</definedName>
    <definedName name="quest1" localSheetId="35">#REF!</definedName>
    <definedName name="quest1" localSheetId="51">#REF!</definedName>
    <definedName name="quest1" localSheetId="55">#REF!</definedName>
    <definedName name="quest1" localSheetId="5">#REF!</definedName>
    <definedName name="quest1" localSheetId="60">#REF!</definedName>
    <definedName name="quest1">#REF!</definedName>
    <definedName name="quest2" localSheetId="15">#REF!</definedName>
    <definedName name="quest2" localSheetId="16">#REF!</definedName>
    <definedName name="quest2" localSheetId="22">#REF!</definedName>
    <definedName name="quest2" localSheetId="26">#REF!</definedName>
    <definedName name="quest2" localSheetId="28">#REF!</definedName>
    <definedName name="quest2" localSheetId="29">#REF!</definedName>
    <definedName name="quest2" localSheetId="30">#REF!</definedName>
    <definedName name="quest2" localSheetId="38">#REF!</definedName>
    <definedName name="quest2" localSheetId="41">#REF!</definedName>
    <definedName name="quest2" localSheetId="42">#REF!</definedName>
    <definedName name="quest2" localSheetId="45">#REF!</definedName>
    <definedName name="quest2" localSheetId="49">#REF!</definedName>
    <definedName name="quest2" localSheetId="8">#REF!</definedName>
    <definedName name="quest2" localSheetId="9">#REF!</definedName>
    <definedName name="quest2" localSheetId="25">#REF!</definedName>
    <definedName name="quest2" localSheetId="35">#REF!</definedName>
    <definedName name="quest2" localSheetId="51">#REF!</definedName>
    <definedName name="quest2" localSheetId="55">#REF!</definedName>
    <definedName name="quest2" localSheetId="5">#REF!</definedName>
    <definedName name="quest2" localSheetId="60">#REF!</definedName>
    <definedName name="quest2">#REF!</definedName>
    <definedName name="quest3" localSheetId="15">#REF!</definedName>
    <definedName name="quest3" localSheetId="16">#REF!</definedName>
    <definedName name="quest3" localSheetId="22">#REF!</definedName>
    <definedName name="quest3" localSheetId="26">#REF!</definedName>
    <definedName name="quest3" localSheetId="28">#REF!</definedName>
    <definedName name="quest3" localSheetId="29">#REF!</definedName>
    <definedName name="quest3" localSheetId="30">#REF!</definedName>
    <definedName name="quest3" localSheetId="38">#REF!</definedName>
    <definedName name="quest3" localSheetId="41">#REF!</definedName>
    <definedName name="quest3" localSheetId="42">#REF!</definedName>
    <definedName name="quest3" localSheetId="45">#REF!</definedName>
    <definedName name="quest3" localSheetId="49">#REF!</definedName>
    <definedName name="quest3" localSheetId="8">#REF!</definedName>
    <definedName name="quest3" localSheetId="9">#REF!</definedName>
    <definedName name="quest3" localSheetId="25">#REF!</definedName>
    <definedName name="quest3" localSheetId="35">#REF!</definedName>
    <definedName name="quest3" localSheetId="51">#REF!</definedName>
    <definedName name="quest3" localSheetId="55">#REF!</definedName>
    <definedName name="quest3" localSheetId="5">#REF!</definedName>
    <definedName name="quest3" localSheetId="60">#REF!</definedName>
    <definedName name="quest3">#REF!</definedName>
    <definedName name="quest4" localSheetId="15">#REF!</definedName>
    <definedName name="quest4" localSheetId="16">#REF!</definedName>
    <definedName name="quest4" localSheetId="22">#REF!</definedName>
    <definedName name="quest4" localSheetId="26">#REF!</definedName>
    <definedName name="quest4" localSheetId="28">#REF!</definedName>
    <definedName name="quest4" localSheetId="29">#REF!</definedName>
    <definedName name="quest4" localSheetId="30">#REF!</definedName>
    <definedName name="quest4" localSheetId="38">#REF!</definedName>
    <definedName name="quest4" localSheetId="41">#REF!</definedName>
    <definedName name="quest4" localSheetId="42">#REF!</definedName>
    <definedName name="quest4" localSheetId="45">#REF!</definedName>
    <definedName name="quest4" localSheetId="8">#REF!</definedName>
    <definedName name="quest4" localSheetId="9">#REF!</definedName>
    <definedName name="quest4" localSheetId="25">#REF!</definedName>
    <definedName name="quest4" localSheetId="35">#REF!</definedName>
    <definedName name="quest4" localSheetId="51">#REF!</definedName>
    <definedName name="quest4" localSheetId="55">#REF!</definedName>
    <definedName name="quest4" localSheetId="5">#REF!</definedName>
    <definedName name="quest4" localSheetId="60">#REF!</definedName>
    <definedName name="quest4">#REF!</definedName>
    <definedName name="quest5" localSheetId="15">#REF!</definedName>
    <definedName name="quest5" localSheetId="16">#REF!</definedName>
    <definedName name="quest5" localSheetId="22">#REF!</definedName>
    <definedName name="quest5" localSheetId="26">#REF!</definedName>
    <definedName name="quest5" localSheetId="28">#REF!</definedName>
    <definedName name="quest5" localSheetId="29">#REF!</definedName>
    <definedName name="quest5" localSheetId="30">#REF!</definedName>
    <definedName name="quest5" localSheetId="38">#REF!</definedName>
    <definedName name="quest5" localSheetId="41">#REF!</definedName>
    <definedName name="quest5" localSheetId="42">#REF!</definedName>
    <definedName name="quest5" localSheetId="45">#REF!</definedName>
    <definedName name="quest5" localSheetId="8">#REF!</definedName>
    <definedName name="quest5" localSheetId="9">#REF!</definedName>
    <definedName name="quest5" localSheetId="25">#REF!</definedName>
    <definedName name="quest5" localSheetId="35">#REF!</definedName>
    <definedName name="quest5" localSheetId="51">#REF!</definedName>
    <definedName name="quest5" localSheetId="55">#REF!</definedName>
    <definedName name="quest5" localSheetId="5">#REF!</definedName>
    <definedName name="quest5" localSheetId="60">#REF!</definedName>
    <definedName name="quest5">#REF!</definedName>
    <definedName name="quest6" localSheetId="15">#REF!</definedName>
    <definedName name="quest6" localSheetId="16">#REF!</definedName>
    <definedName name="quest6" localSheetId="22">#REF!</definedName>
    <definedName name="quest6" localSheetId="26">#REF!</definedName>
    <definedName name="quest6" localSheetId="28">#REF!</definedName>
    <definedName name="quest6" localSheetId="29">#REF!</definedName>
    <definedName name="quest6" localSheetId="30">#REF!</definedName>
    <definedName name="quest6" localSheetId="38">#REF!</definedName>
    <definedName name="quest6" localSheetId="41">#REF!</definedName>
    <definedName name="quest6" localSheetId="42">#REF!</definedName>
    <definedName name="quest6" localSheetId="45">#REF!</definedName>
    <definedName name="quest6" localSheetId="8">#REF!</definedName>
    <definedName name="quest6" localSheetId="9">#REF!</definedName>
    <definedName name="quest6" localSheetId="25">#REF!</definedName>
    <definedName name="quest6" localSheetId="35">#REF!</definedName>
    <definedName name="quest6" localSheetId="51">#REF!</definedName>
    <definedName name="quest6" localSheetId="55">#REF!</definedName>
    <definedName name="quest6" localSheetId="5">#REF!</definedName>
    <definedName name="quest6" localSheetId="60">#REF!</definedName>
    <definedName name="quest6">#REF!</definedName>
    <definedName name="quest7" localSheetId="15">#REF!</definedName>
    <definedName name="quest7" localSheetId="16">#REF!</definedName>
    <definedName name="quest7" localSheetId="22">#REF!</definedName>
    <definedName name="quest7" localSheetId="26">#REF!</definedName>
    <definedName name="quest7" localSheetId="28">#REF!</definedName>
    <definedName name="quest7" localSheetId="29">#REF!</definedName>
    <definedName name="quest7" localSheetId="30">#REF!</definedName>
    <definedName name="quest7" localSheetId="38">#REF!</definedName>
    <definedName name="quest7" localSheetId="41">#REF!</definedName>
    <definedName name="quest7" localSheetId="42">#REF!</definedName>
    <definedName name="quest7" localSheetId="45">#REF!</definedName>
    <definedName name="quest7" localSheetId="8">#REF!</definedName>
    <definedName name="quest7" localSheetId="9">#REF!</definedName>
    <definedName name="quest7" localSheetId="25">#REF!</definedName>
    <definedName name="quest7" localSheetId="35">#REF!</definedName>
    <definedName name="quest7" localSheetId="51">#REF!</definedName>
    <definedName name="quest7" localSheetId="55">#REF!</definedName>
    <definedName name="quest7" localSheetId="5">#REF!</definedName>
    <definedName name="quest7" localSheetId="60">#REF!</definedName>
    <definedName name="quest7">#REF!</definedName>
    <definedName name="QW" localSheetId="15">#REF!</definedName>
    <definedName name="QW" localSheetId="16">#REF!</definedName>
    <definedName name="QW" localSheetId="22">#REF!</definedName>
    <definedName name="QW" localSheetId="26">#REF!</definedName>
    <definedName name="QW" localSheetId="28">#REF!</definedName>
    <definedName name="QW" localSheetId="29">#REF!</definedName>
    <definedName name="QW" localSheetId="30">#REF!</definedName>
    <definedName name="QW" localSheetId="38">#REF!</definedName>
    <definedName name="QW" localSheetId="41">#REF!</definedName>
    <definedName name="QW" localSheetId="42">#REF!</definedName>
    <definedName name="QW" localSheetId="45">#REF!</definedName>
    <definedName name="QW" localSheetId="8">#REF!</definedName>
    <definedName name="QW" localSheetId="9">#REF!</definedName>
    <definedName name="QW" localSheetId="25">#REF!</definedName>
    <definedName name="QW" localSheetId="35">#REF!</definedName>
    <definedName name="QW" localSheetId="51">#REF!</definedName>
    <definedName name="QW" localSheetId="55">#REF!</definedName>
    <definedName name="QW" localSheetId="5">#REF!</definedName>
    <definedName name="QW" localSheetId="60">#REF!</definedName>
    <definedName name="QW">#REF!</definedName>
    <definedName name="REAL" localSheetId="15">#REF!</definedName>
    <definedName name="REAL" localSheetId="16">#REF!</definedName>
    <definedName name="REAL" localSheetId="22">#REF!</definedName>
    <definedName name="REAL" localSheetId="26">#REF!</definedName>
    <definedName name="REAL" localSheetId="28">#REF!</definedName>
    <definedName name="REAL" localSheetId="29">#REF!</definedName>
    <definedName name="REAL" localSheetId="30">#REF!</definedName>
    <definedName name="REAL" localSheetId="38">#REF!</definedName>
    <definedName name="REAL" localSheetId="41">#REF!</definedName>
    <definedName name="REAL" localSheetId="42">#REF!</definedName>
    <definedName name="REAL" localSheetId="45">#REF!</definedName>
    <definedName name="REAL" localSheetId="8">#REF!</definedName>
    <definedName name="REAL" localSheetId="9">#REF!</definedName>
    <definedName name="REAL" localSheetId="25">#REF!</definedName>
    <definedName name="REAL" localSheetId="35">#REF!</definedName>
    <definedName name="REAL" localSheetId="51">#REF!</definedName>
    <definedName name="REAL" localSheetId="55">#REF!</definedName>
    <definedName name="REAL" localSheetId="5">#REF!</definedName>
    <definedName name="REAL" localSheetId="60">#REF!</definedName>
    <definedName name="REAL">#REF!</definedName>
    <definedName name="REALANNUAL" localSheetId="15">#REF!</definedName>
    <definedName name="REALANNUAL" localSheetId="16">#REF!</definedName>
    <definedName name="REALANNUAL" localSheetId="22">#REF!</definedName>
    <definedName name="REALANNUAL" localSheetId="26">#REF!</definedName>
    <definedName name="REALANNUAL" localSheetId="28">#REF!</definedName>
    <definedName name="REALANNUAL" localSheetId="29">#REF!</definedName>
    <definedName name="REALANNUAL" localSheetId="30">#REF!</definedName>
    <definedName name="REALANNUAL" localSheetId="38">#REF!</definedName>
    <definedName name="REALANNUAL" localSheetId="41">#REF!</definedName>
    <definedName name="REALANNUAL" localSheetId="42">#REF!</definedName>
    <definedName name="REALANNUAL" localSheetId="45">#REF!</definedName>
    <definedName name="REALANNUAL" localSheetId="8">#REF!</definedName>
    <definedName name="REALANNUAL" localSheetId="9">#REF!</definedName>
    <definedName name="REALANNUAL" localSheetId="25">#REF!</definedName>
    <definedName name="REALANNUAL" localSheetId="35">#REF!</definedName>
    <definedName name="REALANNUAL" localSheetId="51">#REF!</definedName>
    <definedName name="REALANNUAL" localSheetId="55">#REF!</definedName>
    <definedName name="REALANNUAL" localSheetId="5">#REF!</definedName>
    <definedName name="REALANNUAL" localSheetId="60">#REF!</definedName>
    <definedName name="REALANNUAL">#REF!</definedName>
    <definedName name="realizacia">[64]Sheet1!$A$1:$I$406</definedName>
    <definedName name="realizacija">[64]Sheet1!$A$1:$I$406</definedName>
    <definedName name="REALNACT" localSheetId="15">#REF!</definedName>
    <definedName name="REALNACT" localSheetId="16">#REF!</definedName>
    <definedName name="REALNACT" localSheetId="22">#REF!</definedName>
    <definedName name="REALNACT" localSheetId="26">#REF!</definedName>
    <definedName name="REALNACT" localSheetId="28">#REF!</definedName>
    <definedName name="REALNACT" localSheetId="29">#REF!</definedName>
    <definedName name="REALNACT" localSheetId="30">#REF!</definedName>
    <definedName name="REALNACT" localSheetId="38">#REF!</definedName>
    <definedName name="REALNACT" localSheetId="41">#REF!</definedName>
    <definedName name="REALNACT" localSheetId="42">#REF!</definedName>
    <definedName name="REALNACT" localSheetId="45">#REF!</definedName>
    <definedName name="REALNACT" localSheetId="49">#REF!</definedName>
    <definedName name="REALNACT" localSheetId="54">#REF!</definedName>
    <definedName name="REALNACT" localSheetId="8">#REF!</definedName>
    <definedName name="REALNACT" localSheetId="9">#REF!</definedName>
    <definedName name="REALNACT" localSheetId="25">#REF!</definedName>
    <definedName name="REALNACT" localSheetId="35">#REF!</definedName>
    <definedName name="REALNACT" localSheetId="51">#REF!</definedName>
    <definedName name="REALNACT" localSheetId="55">#REF!</definedName>
    <definedName name="REALNACT" localSheetId="5">#REF!</definedName>
    <definedName name="REALNACT" localSheetId="60">#REF!</definedName>
    <definedName name="REALNACT">#REF!</definedName>
    <definedName name="red_26" localSheetId="15">#REF!</definedName>
    <definedName name="red_26" localSheetId="16">#REF!</definedName>
    <definedName name="red_26" localSheetId="22">#REF!</definedName>
    <definedName name="red_26" localSheetId="26">#REF!</definedName>
    <definedName name="red_26" localSheetId="28">#REF!</definedName>
    <definedName name="red_26" localSheetId="29">#REF!</definedName>
    <definedName name="red_26" localSheetId="30">#REF!</definedName>
    <definedName name="red_26" localSheetId="38">#REF!</definedName>
    <definedName name="red_26" localSheetId="41">#REF!</definedName>
    <definedName name="red_26" localSheetId="42">#REF!</definedName>
    <definedName name="red_26" localSheetId="45">#REF!</definedName>
    <definedName name="red_26" localSheetId="49">#REF!</definedName>
    <definedName name="red_26" localSheetId="8">#REF!</definedName>
    <definedName name="red_26" localSheetId="9">#REF!</definedName>
    <definedName name="red_26" localSheetId="25">#REF!</definedName>
    <definedName name="red_26" localSheetId="35">#REF!</definedName>
    <definedName name="red_26" localSheetId="51">#REF!</definedName>
    <definedName name="red_26" localSheetId="55">#REF!</definedName>
    <definedName name="red_26" localSheetId="5">#REF!</definedName>
    <definedName name="red_26" localSheetId="60">#REF!</definedName>
    <definedName name="red_26">#REF!</definedName>
    <definedName name="red_33" localSheetId="15">#REF!</definedName>
    <definedName name="red_33" localSheetId="16">#REF!</definedName>
    <definedName name="red_33" localSheetId="22">#REF!</definedName>
    <definedName name="red_33" localSheetId="26">#REF!</definedName>
    <definedName name="red_33" localSheetId="28">#REF!</definedName>
    <definedName name="red_33" localSheetId="29">#REF!</definedName>
    <definedName name="red_33" localSheetId="30">#REF!</definedName>
    <definedName name="red_33" localSheetId="38">#REF!</definedName>
    <definedName name="red_33" localSheetId="41">#REF!</definedName>
    <definedName name="red_33" localSheetId="42">#REF!</definedName>
    <definedName name="red_33" localSheetId="45">#REF!</definedName>
    <definedName name="red_33" localSheetId="49">#REF!</definedName>
    <definedName name="red_33" localSheetId="8">#REF!</definedName>
    <definedName name="red_33" localSheetId="9">#REF!</definedName>
    <definedName name="red_33" localSheetId="25">#REF!</definedName>
    <definedName name="red_33" localSheetId="35">#REF!</definedName>
    <definedName name="red_33" localSheetId="51">#REF!</definedName>
    <definedName name="red_33" localSheetId="55">#REF!</definedName>
    <definedName name="red_33" localSheetId="5">#REF!</definedName>
    <definedName name="red_33" localSheetId="60">#REF!</definedName>
    <definedName name="red_33">#REF!</definedName>
    <definedName name="red_34" localSheetId="15">#REF!</definedName>
    <definedName name="red_34" localSheetId="16">#REF!</definedName>
    <definedName name="red_34" localSheetId="22">#REF!</definedName>
    <definedName name="red_34" localSheetId="26">#REF!</definedName>
    <definedName name="red_34" localSheetId="28">#REF!</definedName>
    <definedName name="red_34" localSheetId="29">#REF!</definedName>
    <definedName name="red_34" localSheetId="30">#REF!</definedName>
    <definedName name="red_34" localSheetId="38">#REF!</definedName>
    <definedName name="red_34" localSheetId="41">#REF!</definedName>
    <definedName name="red_34" localSheetId="42">#REF!</definedName>
    <definedName name="red_34" localSheetId="45">#REF!</definedName>
    <definedName name="red_34" localSheetId="8">#REF!</definedName>
    <definedName name="red_34" localSheetId="9">#REF!</definedName>
    <definedName name="red_34" localSheetId="25">#REF!</definedName>
    <definedName name="red_34" localSheetId="35">#REF!</definedName>
    <definedName name="red_34" localSheetId="51">#REF!</definedName>
    <definedName name="red_34" localSheetId="55">#REF!</definedName>
    <definedName name="red_34" localSheetId="5">#REF!</definedName>
    <definedName name="red_34" localSheetId="60">#REF!</definedName>
    <definedName name="red_34">#REF!</definedName>
    <definedName name="red_35" localSheetId="15">#REF!</definedName>
    <definedName name="red_35" localSheetId="16">#REF!</definedName>
    <definedName name="red_35" localSheetId="22">#REF!</definedName>
    <definedName name="red_35" localSheetId="26">#REF!</definedName>
    <definedName name="red_35" localSheetId="28">#REF!</definedName>
    <definedName name="red_35" localSheetId="29">#REF!</definedName>
    <definedName name="red_35" localSheetId="30">#REF!</definedName>
    <definedName name="red_35" localSheetId="38">#REF!</definedName>
    <definedName name="red_35" localSheetId="41">#REF!</definedName>
    <definedName name="red_35" localSheetId="42">#REF!</definedName>
    <definedName name="red_35" localSheetId="45">#REF!</definedName>
    <definedName name="red_35" localSheetId="8">#REF!</definedName>
    <definedName name="red_35" localSheetId="9">#REF!</definedName>
    <definedName name="red_35" localSheetId="25">#REF!</definedName>
    <definedName name="red_35" localSheetId="35">#REF!</definedName>
    <definedName name="red_35" localSheetId="51">#REF!</definedName>
    <definedName name="red_35" localSheetId="55">#REF!</definedName>
    <definedName name="red_35" localSheetId="5">#REF!</definedName>
    <definedName name="red_35" localSheetId="60">#REF!</definedName>
    <definedName name="red_35">#REF!</definedName>
    <definedName name="REDTbl3" localSheetId="15">#REF!</definedName>
    <definedName name="REDTbl3" localSheetId="16">#REF!</definedName>
    <definedName name="REDTbl3" localSheetId="22">#REF!</definedName>
    <definedName name="REDTbl3" localSheetId="26">#REF!</definedName>
    <definedName name="REDTbl3" localSheetId="28">#REF!</definedName>
    <definedName name="REDTbl3" localSheetId="29">#REF!</definedName>
    <definedName name="REDTbl3" localSheetId="30">#REF!</definedName>
    <definedName name="REDTbl3" localSheetId="38">#REF!</definedName>
    <definedName name="REDTbl3" localSheetId="41">#REF!</definedName>
    <definedName name="REDTbl3" localSheetId="42">#REF!</definedName>
    <definedName name="REDTbl3" localSheetId="45">#REF!</definedName>
    <definedName name="REDTbl3" localSheetId="8">#REF!</definedName>
    <definedName name="REDTbl3" localSheetId="9">#REF!</definedName>
    <definedName name="REDTbl3" localSheetId="25">#REF!</definedName>
    <definedName name="REDTbl3" localSheetId="35">#REF!</definedName>
    <definedName name="REDTbl3" localSheetId="51">#REF!</definedName>
    <definedName name="REDTbl3" localSheetId="55">#REF!</definedName>
    <definedName name="REDTbl3" localSheetId="5">#REF!</definedName>
    <definedName name="REDTbl3" localSheetId="60">#REF!</definedName>
    <definedName name="REDTbl3">#REF!</definedName>
    <definedName name="REDTbl4" localSheetId="15">#REF!</definedName>
    <definedName name="REDTbl4" localSheetId="16">#REF!</definedName>
    <definedName name="REDTbl4" localSheetId="22">#REF!</definedName>
    <definedName name="REDTbl4" localSheetId="26">#REF!</definedName>
    <definedName name="REDTbl4" localSheetId="28">#REF!</definedName>
    <definedName name="REDTbl4" localSheetId="29">#REF!</definedName>
    <definedName name="REDTbl4" localSheetId="30">#REF!</definedName>
    <definedName name="REDTbl4" localSheetId="38">#REF!</definedName>
    <definedName name="REDTbl4" localSheetId="41">#REF!</definedName>
    <definedName name="REDTbl4" localSheetId="42">#REF!</definedName>
    <definedName name="REDTbl4" localSheetId="45">#REF!</definedName>
    <definedName name="REDTbl4" localSheetId="8">#REF!</definedName>
    <definedName name="REDTbl4" localSheetId="9">#REF!</definedName>
    <definedName name="REDTbl4" localSheetId="25">#REF!</definedName>
    <definedName name="REDTbl4" localSheetId="35">#REF!</definedName>
    <definedName name="REDTbl4" localSheetId="51">#REF!</definedName>
    <definedName name="REDTbl4" localSheetId="55">#REF!</definedName>
    <definedName name="REDTbl4" localSheetId="5">#REF!</definedName>
    <definedName name="REDTbl4" localSheetId="60">#REF!</definedName>
    <definedName name="REDTbl4">#REF!</definedName>
    <definedName name="REDTbl5" localSheetId="15">#REF!</definedName>
    <definedName name="REDTbl5" localSheetId="16">#REF!</definedName>
    <definedName name="REDTbl5" localSheetId="22">#REF!</definedName>
    <definedName name="REDTbl5" localSheetId="26">#REF!</definedName>
    <definedName name="REDTbl5" localSheetId="28">#REF!</definedName>
    <definedName name="REDTbl5" localSheetId="29">#REF!</definedName>
    <definedName name="REDTbl5" localSheetId="30">#REF!</definedName>
    <definedName name="REDTbl5" localSheetId="38">#REF!</definedName>
    <definedName name="REDTbl5" localSheetId="41">#REF!</definedName>
    <definedName name="REDTbl5" localSheetId="42">#REF!</definedName>
    <definedName name="REDTbl5" localSheetId="45">#REF!</definedName>
    <definedName name="REDTbl5" localSheetId="8">#REF!</definedName>
    <definedName name="REDTbl5" localSheetId="9">#REF!</definedName>
    <definedName name="REDTbl5" localSheetId="25">#REF!</definedName>
    <definedName name="REDTbl5" localSheetId="35">#REF!</definedName>
    <definedName name="REDTbl5" localSheetId="51">#REF!</definedName>
    <definedName name="REDTbl5" localSheetId="55">#REF!</definedName>
    <definedName name="REDTbl5" localSheetId="5">#REF!</definedName>
    <definedName name="REDTbl5" localSheetId="60">#REF!</definedName>
    <definedName name="REDTbl5">#REF!</definedName>
    <definedName name="REDTbl6" localSheetId="15">#REF!</definedName>
    <definedName name="REDTbl6" localSheetId="16">#REF!</definedName>
    <definedName name="REDTbl6" localSheetId="22">#REF!</definedName>
    <definedName name="REDTbl6" localSheetId="26">#REF!</definedName>
    <definedName name="REDTbl6" localSheetId="28">#REF!</definedName>
    <definedName name="REDTbl6" localSheetId="29">#REF!</definedName>
    <definedName name="REDTbl6" localSheetId="30">#REF!</definedName>
    <definedName name="REDTbl6" localSheetId="38">#REF!</definedName>
    <definedName name="REDTbl6" localSheetId="41">#REF!</definedName>
    <definedName name="REDTbl6" localSheetId="42">#REF!</definedName>
    <definedName name="REDTbl6" localSheetId="45">#REF!</definedName>
    <definedName name="REDTbl6" localSheetId="8">#REF!</definedName>
    <definedName name="REDTbl6" localSheetId="9">#REF!</definedName>
    <definedName name="REDTbl6" localSheetId="25">#REF!</definedName>
    <definedName name="REDTbl6" localSheetId="35">#REF!</definedName>
    <definedName name="REDTbl6" localSheetId="51">#REF!</definedName>
    <definedName name="REDTbl6" localSheetId="55">#REF!</definedName>
    <definedName name="REDTbl6" localSheetId="5">#REF!</definedName>
    <definedName name="REDTbl6" localSheetId="60">#REF!</definedName>
    <definedName name="REDTbl6">#REF!</definedName>
    <definedName name="REDTbl7" localSheetId="15">#REF!</definedName>
    <definedName name="REDTbl7" localSheetId="16">#REF!</definedName>
    <definedName name="REDTbl7" localSheetId="22">#REF!</definedName>
    <definedName name="REDTbl7" localSheetId="26">#REF!</definedName>
    <definedName name="REDTbl7" localSheetId="28">#REF!</definedName>
    <definedName name="REDTbl7" localSheetId="29">#REF!</definedName>
    <definedName name="REDTbl7" localSheetId="30">#REF!</definedName>
    <definedName name="REDTbl7" localSheetId="38">#REF!</definedName>
    <definedName name="REDTbl7" localSheetId="41">#REF!</definedName>
    <definedName name="REDTbl7" localSheetId="42">#REF!</definedName>
    <definedName name="REDTbl7" localSheetId="45">#REF!</definedName>
    <definedName name="REDTbl7" localSheetId="8">#REF!</definedName>
    <definedName name="REDTbl7" localSheetId="9">#REF!</definedName>
    <definedName name="REDTbl7" localSheetId="25">#REF!</definedName>
    <definedName name="REDTbl7" localSheetId="35">#REF!</definedName>
    <definedName name="REDTbl7" localSheetId="51">#REF!</definedName>
    <definedName name="REDTbl7" localSheetId="55">#REF!</definedName>
    <definedName name="REDTbl7" localSheetId="5">#REF!</definedName>
    <definedName name="REDTbl7" localSheetId="60">#REF!</definedName>
    <definedName name="REDTbl7">#REF!</definedName>
    <definedName name="REERCPI" localSheetId="60">[6]REER!$AZ$144:$AZ$206</definedName>
    <definedName name="REERCPI">[21]REER!$AZ$144:$AZ$206</definedName>
    <definedName name="REERPPI" localSheetId="60">[6]REER!$BB$144:$BB$206</definedName>
    <definedName name="REERPPI">[21]REER!$BB$144:$BB$206</definedName>
    <definedName name="RefVintage">[32]readme!$B$4</definedName>
    <definedName name="REGISTERALL" localSheetId="15">#REF!</definedName>
    <definedName name="REGISTERALL" localSheetId="16">#REF!</definedName>
    <definedName name="REGISTERALL" localSheetId="22">#REF!</definedName>
    <definedName name="REGISTERALL" localSheetId="26">#REF!</definedName>
    <definedName name="REGISTERALL" localSheetId="28">#REF!</definedName>
    <definedName name="REGISTERALL" localSheetId="29">#REF!</definedName>
    <definedName name="REGISTERALL" localSheetId="30">#REF!</definedName>
    <definedName name="REGISTERALL" localSheetId="38">#REF!</definedName>
    <definedName name="REGISTERALL" localSheetId="41">#REF!</definedName>
    <definedName name="REGISTERALL" localSheetId="42">#REF!</definedName>
    <definedName name="REGISTERALL" localSheetId="45">#REF!</definedName>
    <definedName name="REGISTERALL" localSheetId="49">#REF!</definedName>
    <definedName name="REGISTERALL" localSheetId="54">#REF!</definedName>
    <definedName name="REGISTERALL" localSheetId="8">#REF!</definedName>
    <definedName name="REGISTERALL" localSheetId="9">#REF!</definedName>
    <definedName name="REGISTERALL" localSheetId="25">#REF!</definedName>
    <definedName name="REGISTERALL" localSheetId="35">#REF!</definedName>
    <definedName name="REGISTERALL" localSheetId="51">#REF!</definedName>
    <definedName name="REGISTERALL" localSheetId="55">#REF!</definedName>
    <definedName name="REGISTERALL" localSheetId="5">#REF!</definedName>
    <definedName name="REGISTERALL" localSheetId="60">#REF!</definedName>
    <definedName name="REGISTERALL">#REF!</definedName>
    <definedName name="RFSee_2" localSheetId="15">[28]Graf14_Graf15!#REF!</definedName>
    <definedName name="RFSee_2" localSheetId="16">[28]Graf14_Graf15!#REF!</definedName>
    <definedName name="RFSee_2" localSheetId="22">[28]Graf14_Graf15!#REF!</definedName>
    <definedName name="RFSee_2" localSheetId="26">[28]Graf14_Graf15!#REF!</definedName>
    <definedName name="RFSee_2" localSheetId="28">[28]Graf14_Graf15!#REF!</definedName>
    <definedName name="RFSee_2" localSheetId="29">[28]Graf14_Graf15!#REF!</definedName>
    <definedName name="RFSee_2" localSheetId="30">[28]Graf14_Graf15!#REF!</definedName>
    <definedName name="RFSee_2" localSheetId="38">[28]Graf14_Graf15!#REF!</definedName>
    <definedName name="RFSee_2" localSheetId="41">[28]Graf14_Graf15!#REF!</definedName>
    <definedName name="RFSee_2" localSheetId="42">[28]Graf14_Graf15!#REF!</definedName>
    <definedName name="RFSee_2" localSheetId="45">[28]Graf14_Graf15!#REF!</definedName>
    <definedName name="RFSee_2" localSheetId="49">[28]Graf14_Graf15!#REF!</definedName>
    <definedName name="RFSee_2" localSheetId="54">[28]Graf14_Graf15!#REF!</definedName>
    <definedName name="RFSee_2" localSheetId="25">[28]Graf14_Graf15!#REF!</definedName>
    <definedName name="RFSee_2" localSheetId="35">[28]Graf14_Graf15!#REF!</definedName>
    <definedName name="RFSee_2" localSheetId="51">[28]Graf14_Graf15!#REF!</definedName>
    <definedName name="RFSee_2" localSheetId="55">[28]Graf14_Graf15!#REF!</definedName>
    <definedName name="RFSee_2" localSheetId="5">[28]Graf14_Graf15!#REF!</definedName>
    <definedName name="RFSee_2" localSheetId="60">[28]Graf14_Graf15!#REF!</definedName>
    <definedName name="RFSee_2">[28]Graf14_Graf15!#REF!</definedName>
    <definedName name="RFSer_2" localSheetId="15">[28]Graf14_Graf15!#REF!</definedName>
    <definedName name="RFSer_2" localSheetId="16">[28]Graf14_Graf15!#REF!</definedName>
    <definedName name="RFSer_2" localSheetId="22">[28]Graf14_Graf15!#REF!</definedName>
    <definedName name="RFSer_2" localSheetId="28">[28]Graf14_Graf15!#REF!</definedName>
    <definedName name="RFSer_2" localSheetId="29">[28]Graf14_Graf15!#REF!</definedName>
    <definedName name="RFSer_2" localSheetId="30">[28]Graf14_Graf15!#REF!</definedName>
    <definedName name="RFSer_2" localSheetId="38">[28]Graf14_Graf15!#REF!</definedName>
    <definedName name="RFSer_2" localSheetId="41">[28]Graf14_Graf15!#REF!</definedName>
    <definedName name="RFSer_2" localSheetId="42">[28]Graf14_Graf15!#REF!</definedName>
    <definedName name="RFSer_2" localSheetId="45">[28]Graf14_Graf15!#REF!</definedName>
    <definedName name="RFSer_2" localSheetId="49">[28]Graf14_Graf15!#REF!</definedName>
    <definedName name="RFSer_2" localSheetId="54">[28]Graf14_Graf15!#REF!</definedName>
    <definedName name="RFSer_2" localSheetId="25">[28]Graf14_Graf15!#REF!</definedName>
    <definedName name="RFSer_2" localSheetId="35">[28]Graf14_Graf15!#REF!</definedName>
    <definedName name="RFSer_2" localSheetId="51">[28]Graf14_Graf15!#REF!</definedName>
    <definedName name="RFSer_2" localSheetId="55">[28]Graf14_Graf15!#REF!</definedName>
    <definedName name="RFSer_2" localSheetId="5">[28]Graf14_Graf15!#REF!</definedName>
    <definedName name="RFSer_2" localSheetId="60">[28]Graf14_Graf15!#REF!</definedName>
    <definedName name="RFSer_2">[28]Graf14_Graf15!#REF!</definedName>
    <definedName name="RGDPA" localSheetId="15">#REF!</definedName>
    <definedName name="RGDPA" localSheetId="16">#REF!</definedName>
    <definedName name="RGDPA" localSheetId="22">#REF!</definedName>
    <definedName name="RGDPA" localSheetId="26">#REF!</definedName>
    <definedName name="RGDPA" localSheetId="28">#REF!</definedName>
    <definedName name="RGDPA" localSheetId="29">#REF!</definedName>
    <definedName name="RGDPA" localSheetId="30">#REF!</definedName>
    <definedName name="RGDPA" localSheetId="38">#REF!</definedName>
    <definedName name="RGDPA" localSheetId="41">#REF!</definedName>
    <definedName name="RGDPA" localSheetId="42">#REF!</definedName>
    <definedName name="RGDPA" localSheetId="45">#REF!</definedName>
    <definedName name="RGDPA" localSheetId="49">#REF!</definedName>
    <definedName name="RGDPA" localSheetId="54">#REF!</definedName>
    <definedName name="RGDPA" localSheetId="8">#REF!</definedName>
    <definedName name="RGDPA" localSheetId="9">#REF!</definedName>
    <definedName name="RGDPA" localSheetId="25">#REF!</definedName>
    <definedName name="RGDPA" localSheetId="35">#REF!</definedName>
    <definedName name="RGDPA" localSheetId="51">#REF!</definedName>
    <definedName name="RGDPA" localSheetId="55">#REF!</definedName>
    <definedName name="RGDPA" localSheetId="5">#REF!</definedName>
    <definedName name="RGDPA" localSheetId="60">#REF!</definedName>
    <definedName name="RGDPA">#REF!</definedName>
    <definedName name="RgFdPartCsource" localSheetId="15">#REF!</definedName>
    <definedName name="RgFdPartCsource" localSheetId="16">#REF!</definedName>
    <definedName name="RgFdPartCsource" localSheetId="22">#REF!</definedName>
    <definedName name="RgFdPartCsource" localSheetId="26">#REF!</definedName>
    <definedName name="RgFdPartCsource" localSheetId="28">#REF!</definedName>
    <definedName name="RgFdPartCsource" localSheetId="29">#REF!</definedName>
    <definedName name="RgFdPartCsource" localSheetId="30">#REF!</definedName>
    <definedName name="RgFdPartCsource" localSheetId="38">#REF!</definedName>
    <definedName name="RgFdPartCsource" localSheetId="41">#REF!</definedName>
    <definedName name="RgFdPartCsource" localSheetId="42">#REF!</definedName>
    <definedName name="RgFdPartCsource" localSheetId="45">#REF!</definedName>
    <definedName name="RgFdPartCsource" localSheetId="49">#REF!</definedName>
    <definedName name="RgFdPartCsource" localSheetId="8">#REF!</definedName>
    <definedName name="RgFdPartCsource" localSheetId="9">#REF!</definedName>
    <definedName name="RgFdPartCsource" localSheetId="25">#REF!</definedName>
    <definedName name="RgFdPartCsource" localSheetId="35">#REF!</definedName>
    <definedName name="RgFdPartCsource" localSheetId="51">#REF!</definedName>
    <definedName name="RgFdPartCsource" localSheetId="55">#REF!</definedName>
    <definedName name="RgFdPartCsource" localSheetId="5">#REF!</definedName>
    <definedName name="RgFdPartCsource" localSheetId="60">#REF!</definedName>
    <definedName name="RgFdPartCsource">#REF!</definedName>
    <definedName name="RgFdPartEseries" localSheetId="15">#REF!</definedName>
    <definedName name="RgFdPartEseries" localSheetId="16">#REF!</definedName>
    <definedName name="RgFdPartEseries" localSheetId="22">#REF!</definedName>
    <definedName name="RgFdPartEseries" localSheetId="26">#REF!</definedName>
    <definedName name="RgFdPartEseries" localSheetId="28">#REF!</definedName>
    <definedName name="RgFdPartEseries" localSheetId="29">#REF!</definedName>
    <definedName name="RgFdPartEseries" localSheetId="30">#REF!</definedName>
    <definedName name="RgFdPartEseries" localSheetId="38">#REF!</definedName>
    <definedName name="RgFdPartEseries" localSheetId="41">#REF!</definedName>
    <definedName name="RgFdPartEseries" localSheetId="42">#REF!</definedName>
    <definedName name="RgFdPartEseries" localSheetId="45">#REF!</definedName>
    <definedName name="RgFdPartEseries" localSheetId="49">#REF!</definedName>
    <definedName name="RgFdPartEseries" localSheetId="8">#REF!</definedName>
    <definedName name="RgFdPartEseries" localSheetId="9">#REF!</definedName>
    <definedName name="RgFdPartEseries" localSheetId="25">#REF!</definedName>
    <definedName name="RgFdPartEseries" localSheetId="35">#REF!</definedName>
    <definedName name="RgFdPartEseries" localSheetId="51">#REF!</definedName>
    <definedName name="RgFdPartEseries" localSheetId="55">#REF!</definedName>
    <definedName name="RgFdPartEseries" localSheetId="5">#REF!</definedName>
    <definedName name="RgFdPartEseries" localSheetId="60">#REF!</definedName>
    <definedName name="RgFdPartEseries">#REF!</definedName>
    <definedName name="RgFdPartEsource" localSheetId="15">#REF!</definedName>
    <definedName name="RgFdPartEsource" localSheetId="16">#REF!</definedName>
    <definedName name="RgFdPartEsource" localSheetId="22">#REF!</definedName>
    <definedName name="RgFdPartEsource" localSheetId="26">#REF!</definedName>
    <definedName name="RgFdPartEsource" localSheetId="28">#REF!</definedName>
    <definedName name="RgFdPartEsource" localSheetId="29">#REF!</definedName>
    <definedName name="RgFdPartEsource" localSheetId="30">#REF!</definedName>
    <definedName name="RgFdPartEsource" localSheetId="38">#REF!</definedName>
    <definedName name="RgFdPartEsource" localSheetId="41">#REF!</definedName>
    <definedName name="RgFdPartEsource" localSheetId="42">#REF!</definedName>
    <definedName name="RgFdPartEsource" localSheetId="45">#REF!</definedName>
    <definedName name="RgFdPartEsource" localSheetId="8">#REF!</definedName>
    <definedName name="RgFdPartEsource" localSheetId="9">#REF!</definedName>
    <definedName name="RgFdPartEsource" localSheetId="25">#REF!</definedName>
    <definedName name="RgFdPartEsource" localSheetId="35">#REF!</definedName>
    <definedName name="RgFdPartEsource" localSheetId="51">#REF!</definedName>
    <definedName name="RgFdPartEsource" localSheetId="55">#REF!</definedName>
    <definedName name="RgFdPartEsource" localSheetId="5">#REF!</definedName>
    <definedName name="RgFdPartEsource" localSheetId="60">#REF!</definedName>
    <definedName name="RgFdPartEsource">#REF!</definedName>
    <definedName name="RgFdReptCSeries" localSheetId="15">#REF!</definedName>
    <definedName name="RgFdReptCSeries" localSheetId="16">#REF!</definedName>
    <definedName name="RgFdReptCSeries" localSheetId="22">#REF!</definedName>
    <definedName name="RgFdReptCSeries" localSheetId="26">#REF!</definedName>
    <definedName name="RgFdReptCSeries" localSheetId="28">#REF!</definedName>
    <definedName name="RgFdReptCSeries" localSheetId="29">#REF!</definedName>
    <definedName name="RgFdReptCSeries" localSheetId="30">#REF!</definedName>
    <definedName name="RgFdReptCSeries" localSheetId="38">#REF!</definedName>
    <definedName name="RgFdReptCSeries" localSheetId="41">#REF!</definedName>
    <definedName name="RgFdReptCSeries" localSheetId="42">#REF!</definedName>
    <definedName name="RgFdReptCSeries" localSheetId="45">#REF!</definedName>
    <definedName name="RgFdReptCSeries" localSheetId="8">#REF!</definedName>
    <definedName name="RgFdReptCSeries" localSheetId="9">#REF!</definedName>
    <definedName name="RgFdReptCSeries" localSheetId="25">#REF!</definedName>
    <definedName name="RgFdReptCSeries" localSheetId="35">#REF!</definedName>
    <definedName name="RgFdReptCSeries" localSheetId="51">#REF!</definedName>
    <definedName name="RgFdReptCSeries" localSheetId="55">#REF!</definedName>
    <definedName name="RgFdReptCSeries" localSheetId="5">#REF!</definedName>
    <definedName name="RgFdReptCSeries" localSheetId="60">#REF!</definedName>
    <definedName name="RgFdReptCSeries">#REF!</definedName>
    <definedName name="RgFdReptCsource" localSheetId="15">#REF!</definedName>
    <definedName name="RgFdReptCsource" localSheetId="16">#REF!</definedName>
    <definedName name="RgFdReptCsource" localSheetId="22">#REF!</definedName>
    <definedName name="RgFdReptCsource" localSheetId="26">#REF!</definedName>
    <definedName name="RgFdReptCsource" localSheetId="28">#REF!</definedName>
    <definedName name="RgFdReptCsource" localSheetId="29">#REF!</definedName>
    <definedName name="RgFdReptCsource" localSheetId="30">#REF!</definedName>
    <definedName name="RgFdReptCsource" localSheetId="38">#REF!</definedName>
    <definedName name="RgFdReptCsource" localSheetId="41">#REF!</definedName>
    <definedName name="RgFdReptCsource" localSheetId="42">#REF!</definedName>
    <definedName name="RgFdReptCsource" localSheetId="45">#REF!</definedName>
    <definedName name="RgFdReptCsource" localSheetId="8">#REF!</definedName>
    <definedName name="RgFdReptCsource" localSheetId="9">#REF!</definedName>
    <definedName name="RgFdReptCsource" localSheetId="25">#REF!</definedName>
    <definedName name="RgFdReptCsource" localSheetId="35">#REF!</definedName>
    <definedName name="RgFdReptCsource" localSheetId="51">#REF!</definedName>
    <definedName name="RgFdReptCsource" localSheetId="55">#REF!</definedName>
    <definedName name="RgFdReptCsource" localSheetId="5">#REF!</definedName>
    <definedName name="RgFdReptCsource" localSheetId="60">#REF!</definedName>
    <definedName name="RgFdReptCsource">#REF!</definedName>
    <definedName name="RgFdReptEseries" localSheetId="15">#REF!</definedName>
    <definedName name="RgFdReptEseries" localSheetId="16">#REF!</definedName>
    <definedName name="RgFdReptEseries" localSheetId="22">#REF!</definedName>
    <definedName name="RgFdReptEseries" localSheetId="26">#REF!</definedName>
    <definedName name="RgFdReptEseries" localSheetId="28">#REF!</definedName>
    <definedName name="RgFdReptEseries" localSheetId="29">#REF!</definedName>
    <definedName name="RgFdReptEseries" localSheetId="30">#REF!</definedName>
    <definedName name="RgFdReptEseries" localSheetId="38">#REF!</definedName>
    <definedName name="RgFdReptEseries" localSheetId="41">#REF!</definedName>
    <definedName name="RgFdReptEseries" localSheetId="42">#REF!</definedName>
    <definedName name="RgFdReptEseries" localSheetId="45">#REF!</definedName>
    <definedName name="RgFdReptEseries" localSheetId="8">#REF!</definedName>
    <definedName name="RgFdReptEseries" localSheetId="9">#REF!</definedName>
    <definedName name="RgFdReptEseries" localSheetId="25">#REF!</definedName>
    <definedName name="RgFdReptEseries" localSheetId="35">#REF!</definedName>
    <definedName name="RgFdReptEseries" localSheetId="51">#REF!</definedName>
    <definedName name="RgFdReptEseries" localSheetId="55">#REF!</definedName>
    <definedName name="RgFdReptEseries" localSheetId="5">#REF!</definedName>
    <definedName name="RgFdReptEseries" localSheetId="60">#REF!</definedName>
    <definedName name="RgFdReptEseries">#REF!</definedName>
    <definedName name="RgFdReptEsource" localSheetId="15">#REF!</definedName>
    <definedName name="RgFdReptEsource" localSheetId="16">#REF!</definedName>
    <definedName name="RgFdReptEsource" localSheetId="22">#REF!</definedName>
    <definedName name="RgFdReptEsource" localSheetId="26">#REF!</definedName>
    <definedName name="RgFdReptEsource" localSheetId="28">#REF!</definedName>
    <definedName name="RgFdReptEsource" localSheetId="29">#REF!</definedName>
    <definedName name="RgFdReptEsource" localSheetId="30">#REF!</definedName>
    <definedName name="RgFdReptEsource" localSheetId="38">#REF!</definedName>
    <definedName name="RgFdReptEsource" localSheetId="41">#REF!</definedName>
    <definedName name="RgFdReptEsource" localSheetId="42">#REF!</definedName>
    <definedName name="RgFdReptEsource" localSheetId="45">#REF!</definedName>
    <definedName name="RgFdReptEsource" localSheetId="8">#REF!</definedName>
    <definedName name="RgFdReptEsource" localSheetId="9">#REF!</definedName>
    <definedName name="RgFdReptEsource" localSheetId="25">#REF!</definedName>
    <definedName name="RgFdReptEsource" localSheetId="35">#REF!</definedName>
    <definedName name="RgFdReptEsource" localSheetId="51">#REF!</definedName>
    <definedName name="RgFdReptEsource" localSheetId="55">#REF!</definedName>
    <definedName name="RgFdReptEsource" localSheetId="5">#REF!</definedName>
    <definedName name="RgFdReptEsource" localSheetId="60">#REF!</definedName>
    <definedName name="RgFdReptEsource">#REF!</definedName>
    <definedName name="RgFdSAMethod" localSheetId="15">#REF!</definedName>
    <definedName name="RgFdSAMethod" localSheetId="16">#REF!</definedName>
    <definedName name="RgFdSAMethod" localSheetId="22">#REF!</definedName>
    <definedName name="RgFdSAMethod" localSheetId="26">#REF!</definedName>
    <definedName name="RgFdSAMethod" localSheetId="28">#REF!</definedName>
    <definedName name="RgFdSAMethod" localSheetId="29">#REF!</definedName>
    <definedName name="RgFdSAMethod" localSheetId="30">#REF!</definedName>
    <definedName name="RgFdSAMethod" localSheetId="38">#REF!</definedName>
    <definedName name="RgFdSAMethod" localSheetId="41">#REF!</definedName>
    <definedName name="RgFdSAMethod" localSheetId="42">#REF!</definedName>
    <definedName name="RgFdSAMethod" localSheetId="45">#REF!</definedName>
    <definedName name="RgFdSAMethod" localSheetId="8">#REF!</definedName>
    <definedName name="RgFdSAMethod" localSheetId="9">#REF!</definedName>
    <definedName name="RgFdSAMethod" localSheetId="25">#REF!</definedName>
    <definedName name="RgFdSAMethod" localSheetId="35">#REF!</definedName>
    <definedName name="RgFdSAMethod" localSheetId="51">#REF!</definedName>
    <definedName name="RgFdSAMethod" localSheetId="55">#REF!</definedName>
    <definedName name="RgFdSAMethod" localSheetId="5">#REF!</definedName>
    <definedName name="RgFdSAMethod" localSheetId="60">#REF!</definedName>
    <definedName name="RgFdSAMethod">#REF!</definedName>
    <definedName name="RgFdTbBper" localSheetId="15">#REF!</definedName>
    <definedName name="RgFdTbBper" localSheetId="16">#REF!</definedName>
    <definedName name="RgFdTbBper" localSheetId="22">#REF!</definedName>
    <definedName name="RgFdTbBper" localSheetId="26">#REF!</definedName>
    <definedName name="RgFdTbBper" localSheetId="28">#REF!</definedName>
    <definedName name="RgFdTbBper" localSheetId="29">#REF!</definedName>
    <definedName name="RgFdTbBper" localSheetId="30">#REF!</definedName>
    <definedName name="RgFdTbBper" localSheetId="38">#REF!</definedName>
    <definedName name="RgFdTbBper" localSheetId="41">#REF!</definedName>
    <definedName name="RgFdTbBper" localSheetId="42">#REF!</definedName>
    <definedName name="RgFdTbBper" localSheetId="45">#REF!</definedName>
    <definedName name="RgFdTbBper" localSheetId="8">#REF!</definedName>
    <definedName name="RgFdTbBper" localSheetId="9">#REF!</definedName>
    <definedName name="RgFdTbBper" localSheetId="25">#REF!</definedName>
    <definedName name="RgFdTbBper" localSheetId="35">#REF!</definedName>
    <definedName name="RgFdTbBper" localSheetId="51">#REF!</definedName>
    <definedName name="RgFdTbBper" localSheetId="55">#REF!</definedName>
    <definedName name="RgFdTbBper" localSheetId="5">#REF!</definedName>
    <definedName name="RgFdTbBper" localSheetId="60">#REF!</definedName>
    <definedName name="RgFdTbBper">#REF!</definedName>
    <definedName name="RgFdTbCreate" localSheetId="15">#REF!</definedName>
    <definedName name="RgFdTbCreate" localSheetId="16">#REF!</definedName>
    <definedName name="RgFdTbCreate" localSheetId="22">#REF!</definedName>
    <definedName name="RgFdTbCreate" localSheetId="26">#REF!</definedName>
    <definedName name="RgFdTbCreate" localSheetId="28">#REF!</definedName>
    <definedName name="RgFdTbCreate" localSheetId="29">#REF!</definedName>
    <definedName name="RgFdTbCreate" localSheetId="30">#REF!</definedName>
    <definedName name="RgFdTbCreate" localSheetId="38">#REF!</definedName>
    <definedName name="RgFdTbCreate" localSheetId="41">#REF!</definedName>
    <definedName name="RgFdTbCreate" localSheetId="42">#REF!</definedName>
    <definedName name="RgFdTbCreate" localSheetId="45">#REF!</definedName>
    <definedName name="RgFdTbCreate" localSheetId="8">#REF!</definedName>
    <definedName name="RgFdTbCreate" localSheetId="9">#REF!</definedName>
    <definedName name="RgFdTbCreate" localSheetId="25">#REF!</definedName>
    <definedName name="RgFdTbCreate" localSheetId="35">#REF!</definedName>
    <definedName name="RgFdTbCreate" localSheetId="51">#REF!</definedName>
    <definedName name="RgFdTbCreate" localSheetId="55">#REF!</definedName>
    <definedName name="RgFdTbCreate" localSheetId="5">#REF!</definedName>
    <definedName name="RgFdTbCreate" localSheetId="60">#REF!</definedName>
    <definedName name="RgFdTbCreate">#REF!</definedName>
    <definedName name="RgFdTbEper" localSheetId="15">#REF!</definedName>
    <definedName name="RgFdTbEper" localSheetId="16">#REF!</definedName>
    <definedName name="RgFdTbEper" localSheetId="22">#REF!</definedName>
    <definedName name="RgFdTbEper" localSheetId="26">#REF!</definedName>
    <definedName name="RgFdTbEper" localSheetId="28">#REF!</definedName>
    <definedName name="RgFdTbEper" localSheetId="29">#REF!</definedName>
    <definedName name="RgFdTbEper" localSheetId="30">#REF!</definedName>
    <definedName name="RgFdTbEper" localSheetId="38">#REF!</definedName>
    <definedName name="RgFdTbEper" localSheetId="41">#REF!</definedName>
    <definedName name="RgFdTbEper" localSheetId="42">#REF!</definedName>
    <definedName name="RgFdTbEper" localSheetId="45">#REF!</definedName>
    <definedName name="RgFdTbEper" localSheetId="8">#REF!</definedName>
    <definedName name="RgFdTbEper" localSheetId="9">#REF!</definedName>
    <definedName name="RgFdTbEper" localSheetId="25">#REF!</definedName>
    <definedName name="RgFdTbEper" localSheetId="35">#REF!</definedName>
    <definedName name="RgFdTbEper" localSheetId="51">#REF!</definedName>
    <definedName name="RgFdTbEper" localSheetId="55">#REF!</definedName>
    <definedName name="RgFdTbEper" localSheetId="5">#REF!</definedName>
    <definedName name="RgFdTbEper" localSheetId="60">#REF!</definedName>
    <definedName name="RgFdTbEper">#REF!</definedName>
    <definedName name="RGFdTbFoot" localSheetId="15">#REF!</definedName>
    <definedName name="RGFdTbFoot" localSheetId="16">#REF!</definedName>
    <definedName name="RGFdTbFoot" localSheetId="22">#REF!</definedName>
    <definedName name="RGFdTbFoot" localSheetId="26">#REF!</definedName>
    <definedName name="RGFdTbFoot" localSheetId="28">#REF!</definedName>
    <definedName name="RGFdTbFoot" localSheetId="29">#REF!</definedName>
    <definedName name="RGFdTbFoot" localSheetId="30">#REF!</definedName>
    <definedName name="RGFdTbFoot" localSheetId="38">#REF!</definedName>
    <definedName name="RGFdTbFoot" localSheetId="41">#REF!</definedName>
    <definedName name="RGFdTbFoot" localSheetId="42">#REF!</definedName>
    <definedName name="RGFdTbFoot" localSheetId="45">#REF!</definedName>
    <definedName name="RGFdTbFoot" localSheetId="8">#REF!</definedName>
    <definedName name="RGFdTbFoot" localSheetId="9">#REF!</definedName>
    <definedName name="RGFdTbFoot" localSheetId="25">#REF!</definedName>
    <definedName name="RGFdTbFoot" localSheetId="35">#REF!</definedName>
    <definedName name="RGFdTbFoot" localSheetId="51">#REF!</definedName>
    <definedName name="RGFdTbFoot" localSheetId="55">#REF!</definedName>
    <definedName name="RGFdTbFoot" localSheetId="5">#REF!</definedName>
    <definedName name="RGFdTbFoot" localSheetId="60">#REF!</definedName>
    <definedName name="RGFdTbFoot">#REF!</definedName>
    <definedName name="RgFdTbFreq" localSheetId="15">#REF!</definedName>
    <definedName name="RgFdTbFreq" localSheetId="16">#REF!</definedName>
    <definedName name="RgFdTbFreq" localSheetId="22">#REF!</definedName>
    <definedName name="RgFdTbFreq" localSheetId="26">#REF!</definedName>
    <definedName name="RgFdTbFreq" localSheetId="28">#REF!</definedName>
    <definedName name="RgFdTbFreq" localSheetId="29">#REF!</definedName>
    <definedName name="RgFdTbFreq" localSheetId="30">#REF!</definedName>
    <definedName name="RgFdTbFreq" localSheetId="38">#REF!</definedName>
    <definedName name="RgFdTbFreq" localSheetId="41">#REF!</definedName>
    <definedName name="RgFdTbFreq" localSheetId="42">#REF!</definedName>
    <definedName name="RgFdTbFreq" localSheetId="45">#REF!</definedName>
    <definedName name="RgFdTbFreq" localSheetId="8">#REF!</definedName>
    <definedName name="RgFdTbFreq" localSheetId="9">#REF!</definedName>
    <definedName name="RgFdTbFreq" localSheetId="25">#REF!</definedName>
    <definedName name="RgFdTbFreq" localSheetId="35">#REF!</definedName>
    <definedName name="RgFdTbFreq" localSheetId="51">#REF!</definedName>
    <definedName name="RgFdTbFreq" localSheetId="55">#REF!</definedName>
    <definedName name="RgFdTbFreq" localSheetId="5">#REF!</definedName>
    <definedName name="RgFdTbFreq" localSheetId="60">#REF!</definedName>
    <definedName name="RgFdTbFreq">#REF!</definedName>
    <definedName name="RgFdTbFreqVal" localSheetId="15">#REF!</definedName>
    <definedName name="RgFdTbFreqVal" localSheetId="16">#REF!</definedName>
    <definedName name="RgFdTbFreqVal" localSheetId="22">#REF!</definedName>
    <definedName name="RgFdTbFreqVal" localSheetId="26">#REF!</definedName>
    <definedName name="RgFdTbFreqVal" localSheetId="28">#REF!</definedName>
    <definedName name="RgFdTbFreqVal" localSheetId="29">#REF!</definedName>
    <definedName name="RgFdTbFreqVal" localSheetId="30">#REF!</definedName>
    <definedName name="RgFdTbFreqVal" localSheetId="38">#REF!</definedName>
    <definedName name="RgFdTbFreqVal" localSheetId="41">#REF!</definedName>
    <definedName name="RgFdTbFreqVal" localSheetId="42">#REF!</definedName>
    <definedName name="RgFdTbFreqVal" localSheetId="45">#REF!</definedName>
    <definedName name="RgFdTbFreqVal" localSheetId="8">#REF!</definedName>
    <definedName name="RgFdTbFreqVal" localSheetId="9">#REF!</definedName>
    <definedName name="RgFdTbFreqVal" localSheetId="25">#REF!</definedName>
    <definedName name="RgFdTbFreqVal" localSheetId="35">#REF!</definedName>
    <definedName name="RgFdTbFreqVal" localSheetId="51">#REF!</definedName>
    <definedName name="RgFdTbFreqVal" localSheetId="55">#REF!</definedName>
    <definedName name="RgFdTbFreqVal" localSheetId="5">#REF!</definedName>
    <definedName name="RgFdTbFreqVal" localSheetId="60">#REF!</definedName>
    <definedName name="RgFdTbFreqVal">#REF!</definedName>
    <definedName name="RgFdTbSendto" localSheetId="15">#REF!</definedName>
    <definedName name="RgFdTbSendto" localSheetId="16">#REF!</definedName>
    <definedName name="RgFdTbSendto" localSheetId="22">#REF!</definedName>
    <definedName name="RgFdTbSendto" localSheetId="26">#REF!</definedName>
    <definedName name="RgFdTbSendto" localSheetId="28">#REF!</definedName>
    <definedName name="RgFdTbSendto" localSheetId="29">#REF!</definedName>
    <definedName name="RgFdTbSendto" localSheetId="30">#REF!</definedName>
    <definedName name="RgFdTbSendto" localSheetId="38">#REF!</definedName>
    <definedName name="RgFdTbSendto" localSheetId="41">#REF!</definedName>
    <definedName name="RgFdTbSendto" localSheetId="42">#REF!</definedName>
    <definedName name="RgFdTbSendto" localSheetId="45">#REF!</definedName>
    <definedName name="RgFdTbSendto" localSheetId="8">#REF!</definedName>
    <definedName name="RgFdTbSendto" localSheetId="9">#REF!</definedName>
    <definedName name="RgFdTbSendto" localSheetId="25">#REF!</definedName>
    <definedName name="RgFdTbSendto" localSheetId="35">#REF!</definedName>
    <definedName name="RgFdTbSendto" localSheetId="51">#REF!</definedName>
    <definedName name="RgFdTbSendto" localSheetId="55">#REF!</definedName>
    <definedName name="RgFdTbSendto" localSheetId="5">#REF!</definedName>
    <definedName name="RgFdTbSendto" localSheetId="60">#REF!</definedName>
    <definedName name="RgFdTbSendto">#REF!</definedName>
    <definedName name="RgFdWgtMethod" localSheetId="15">#REF!</definedName>
    <definedName name="RgFdWgtMethod" localSheetId="16">#REF!</definedName>
    <definedName name="RgFdWgtMethod" localSheetId="22">#REF!</definedName>
    <definedName name="RgFdWgtMethod" localSheetId="26">#REF!</definedName>
    <definedName name="RgFdWgtMethod" localSheetId="28">#REF!</definedName>
    <definedName name="RgFdWgtMethod" localSheetId="29">#REF!</definedName>
    <definedName name="RgFdWgtMethod" localSheetId="30">#REF!</definedName>
    <definedName name="RgFdWgtMethod" localSheetId="38">#REF!</definedName>
    <definedName name="RgFdWgtMethod" localSheetId="41">#REF!</definedName>
    <definedName name="RgFdWgtMethod" localSheetId="42">#REF!</definedName>
    <definedName name="RgFdWgtMethod" localSheetId="45">#REF!</definedName>
    <definedName name="RgFdWgtMethod" localSheetId="8">#REF!</definedName>
    <definedName name="RgFdWgtMethod" localSheetId="9">#REF!</definedName>
    <definedName name="RgFdWgtMethod" localSheetId="25">#REF!</definedName>
    <definedName name="RgFdWgtMethod" localSheetId="35">#REF!</definedName>
    <definedName name="RgFdWgtMethod" localSheetId="51">#REF!</definedName>
    <definedName name="RgFdWgtMethod" localSheetId="55">#REF!</definedName>
    <definedName name="RgFdWgtMethod" localSheetId="5">#REF!</definedName>
    <definedName name="RgFdWgtMethod" localSheetId="60">#REF!</definedName>
    <definedName name="RgFdWgtMethod">#REF!</definedName>
    <definedName name="RGSPA" localSheetId="15">#REF!</definedName>
    <definedName name="RGSPA" localSheetId="16">#REF!</definedName>
    <definedName name="RGSPA" localSheetId="22">#REF!</definedName>
    <definedName name="RGSPA" localSheetId="26">#REF!</definedName>
    <definedName name="RGSPA" localSheetId="28">#REF!</definedName>
    <definedName name="RGSPA" localSheetId="29">#REF!</definedName>
    <definedName name="RGSPA" localSheetId="30">#REF!</definedName>
    <definedName name="RGSPA" localSheetId="38">#REF!</definedName>
    <definedName name="RGSPA" localSheetId="41">#REF!</definedName>
    <definedName name="RGSPA" localSheetId="42">#REF!</definedName>
    <definedName name="RGSPA" localSheetId="45">#REF!</definedName>
    <definedName name="RGSPA" localSheetId="8">#REF!</definedName>
    <definedName name="RGSPA" localSheetId="9">#REF!</definedName>
    <definedName name="RGSPA" localSheetId="25">#REF!</definedName>
    <definedName name="RGSPA" localSheetId="35">#REF!</definedName>
    <definedName name="RGSPA" localSheetId="51">#REF!</definedName>
    <definedName name="RGSPA" localSheetId="55">#REF!</definedName>
    <definedName name="RGSPA" localSheetId="5">#REF!</definedName>
    <definedName name="RGSPA" localSheetId="60">#REF!</definedName>
    <definedName name="RGSPA">#REF!</definedName>
    <definedName name="rngBefore">[47]Main!$AB$26</definedName>
    <definedName name="rngDepartmentDrive">[47]Main!$AB$23</definedName>
    <definedName name="rngEMailAddress">[47]Main!$AB$20</definedName>
    <definedName name="rngErrorSort">[47]ErrCheck!$A$4</definedName>
    <definedName name="rngLastSave">[47]Main!$G$19</definedName>
    <definedName name="rngLastSent">[47]Main!$G$18</definedName>
    <definedName name="rngLastUpdate">[47]Links!$D$2</definedName>
    <definedName name="rngNeedsUpdate">[47]Links!$E$2</definedName>
    <definedName name="rngNews">[47]Main!$AB$27</definedName>
    <definedName name="rngQuestChecked">[47]ErrCheck!$A$3</definedName>
    <definedName name="rounding" localSheetId="15">[28]Graf14_Graf15!#REF!</definedName>
    <definedName name="rounding" localSheetId="16">[28]Graf14_Graf15!#REF!</definedName>
    <definedName name="rounding" localSheetId="22">[28]Graf14_Graf15!#REF!</definedName>
    <definedName name="rounding" localSheetId="28">[28]Graf14_Graf15!#REF!</definedName>
    <definedName name="rounding" localSheetId="29">[28]Graf14_Graf15!#REF!</definedName>
    <definedName name="rounding" localSheetId="30">[28]Graf14_Graf15!#REF!</definedName>
    <definedName name="rounding" localSheetId="38">[28]Graf14_Graf15!#REF!</definedName>
    <definedName name="rounding" localSheetId="41">[28]Graf14_Graf15!#REF!</definedName>
    <definedName name="rounding" localSheetId="42">[28]Graf14_Graf15!#REF!</definedName>
    <definedName name="rounding" localSheetId="45">[28]Graf14_Graf15!#REF!</definedName>
    <definedName name="rounding" localSheetId="25">[28]Graf14_Graf15!#REF!</definedName>
    <definedName name="rounding" localSheetId="35">[28]Graf14_Graf15!#REF!</definedName>
    <definedName name="rounding" localSheetId="51">[28]Graf14_Graf15!#REF!</definedName>
    <definedName name="rounding" localSheetId="55">[28]Graf14_Graf15!#REF!</definedName>
    <definedName name="rounding" localSheetId="5">[28]Graf14_Graf15!#REF!</definedName>
    <definedName name="rounding" localSheetId="60">[28]Graf14_Graf15!#REF!</definedName>
    <definedName name="rounding">[28]Graf14_Graf15!#REF!</definedName>
    <definedName name="rr" localSheetId="13" hidden="1">{"Riqfin97",#N/A,FALSE,"Tran";"Riqfinpro",#N/A,FALSE,"Tran"}</definedName>
    <definedName name="rr" localSheetId="15" hidden="1">{"Riqfin97",#N/A,FALSE,"Tran";"Riqfinpro",#N/A,FALSE,"Tran"}</definedName>
    <definedName name="rr" localSheetId="16" hidden="1">{"Riqfin97",#N/A,FALSE,"Tran";"Riqfinpro",#N/A,FALSE,"Tran"}</definedName>
    <definedName name="rr" localSheetId="19" hidden="1">{"Riqfin97",#N/A,FALSE,"Tran";"Riqfinpro",#N/A,FALSE,"Tran"}</definedName>
    <definedName name="rr" localSheetId="26" hidden="1">{"Riqfin97",#N/A,FALSE,"Tran";"Riqfinpro",#N/A,FALSE,"Tran"}</definedName>
    <definedName name="rr" localSheetId="38" hidden="1">{"Riqfin97",#N/A,FALSE,"Tran";"Riqfinpro",#N/A,FALSE,"Tran"}</definedName>
    <definedName name="rr" localSheetId="45" hidden="1">{"Riqfin97",#N/A,FALSE,"Tran";"Riqfinpro",#N/A,FALSE,"Tran"}</definedName>
    <definedName name="rr" localSheetId="46" hidden="1">{"Riqfin97",#N/A,FALSE,"Tran";"Riqfinpro",#N/A,FALSE,"Tran"}</definedName>
    <definedName name="rr" localSheetId="49" hidden="1">{"Riqfin97",#N/A,FALSE,"Tran";"Riqfinpro",#N/A,FALSE,"Tran"}</definedName>
    <definedName name="rr" localSheetId="54" hidden="1">{"Riqfin97",#N/A,FALSE,"Tran";"Riqfinpro",#N/A,FALSE,"Tran"}</definedName>
    <definedName name="rr" localSheetId="8" hidden="1">{"Riqfin97",#N/A,FALSE,"Tran";"Riqfinpro",#N/A,FALSE,"Tran"}</definedName>
    <definedName name="rr" localSheetId="9" hidden="1">{"Riqfin97",#N/A,FALSE,"Tran";"Riqfinpro",#N/A,FALSE,"Tran"}</definedName>
    <definedName name="rr" localSheetId="48" hidden="1">{"Riqfin97",#N/A,FALSE,"Tran";"Riqfinpro",#N/A,FALSE,"Tran"}</definedName>
    <definedName name="rr" localSheetId="60" hidden="1">{"Riqfin97",#N/A,FALSE,"Tran";"Riqfinpro",#N/A,FALSE,"Tran"}</definedName>
    <definedName name="rr" hidden="1">{"Riqfin97",#N/A,FALSE,"Tran";"Riqfinpro",#N/A,FALSE,"Tran"}</definedName>
    <definedName name="rrr" localSheetId="13" hidden="1">{"Riqfin97",#N/A,FALSE,"Tran";"Riqfinpro",#N/A,FALSE,"Tran"}</definedName>
    <definedName name="rrr" localSheetId="15" hidden="1">{"Riqfin97",#N/A,FALSE,"Tran";"Riqfinpro",#N/A,FALSE,"Tran"}</definedName>
    <definedName name="rrr" localSheetId="16" hidden="1">{"Riqfin97",#N/A,FALSE,"Tran";"Riqfinpro",#N/A,FALSE,"Tran"}</definedName>
    <definedName name="rrr" localSheetId="19" hidden="1">{"Riqfin97",#N/A,FALSE,"Tran";"Riqfinpro",#N/A,FALSE,"Tran"}</definedName>
    <definedName name="rrr" localSheetId="26" hidden="1">{"Riqfin97",#N/A,FALSE,"Tran";"Riqfinpro",#N/A,FALSE,"Tran"}</definedName>
    <definedName name="rrr" localSheetId="38" hidden="1">{"Riqfin97",#N/A,FALSE,"Tran";"Riqfinpro",#N/A,FALSE,"Tran"}</definedName>
    <definedName name="rrr" localSheetId="45" hidden="1">{"Riqfin97",#N/A,FALSE,"Tran";"Riqfinpro",#N/A,FALSE,"Tran"}</definedName>
    <definedName name="rrr" localSheetId="46" hidden="1">{"Riqfin97",#N/A,FALSE,"Tran";"Riqfinpro",#N/A,FALSE,"Tran"}</definedName>
    <definedName name="rrr" localSheetId="49" hidden="1">{"Riqfin97",#N/A,FALSE,"Tran";"Riqfinpro",#N/A,FALSE,"Tran"}</definedName>
    <definedName name="rrr" localSheetId="54" hidden="1">{"Riqfin97",#N/A,FALSE,"Tran";"Riqfinpro",#N/A,FALSE,"Tran"}</definedName>
    <definedName name="rrr" localSheetId="8" hidden="1">{"Riqfin97",#N/A,FALSE,"Tran";"Riqfinpro",#N/A,FALSE,"Tran"}</definedName>
    <definedName name="rrr" localSheetId="9" hidden="1">{"Riqfin97",#N/A,FALSE,"Tran";"Riqfinpro",#N/A,FALSE,"Tran"}</definedName>
    <definedName name="rrr" localSheetId="48" hidden="1">{"Riqfin97",#N/A,FALSE,"Tran";"Riqfinpro",#N/A,FALSE,"Tran"}</definedName>
    <definedName name="rrr" localSheetId="60" hidden="1">{"Riqfin97",#N/A,FALSE,"Tran";"Riqfinpro",#N/A,FALSE,"Tran"}</definedName>
    <definedName name="rrr" hidden="1">{"Riqfin97",#N/A,FALSE,"Tran";"Riqfinpro",#N/A,FALSE,"Tran"}</definedName>
    <definedName name="RULCPPI" localSheetId="60">[6]C!$O$9:$O$71</definedName>
    <definedName name="RULCPPI">[21]C!$O$9:$O$71</definedName>
    <definedName name="SAPBEXrevision" hidden="1">38</definedName>
    <definedName name="SAPBEXsysID" hidden="1">"BSP"</definedName>
    <definedName name="SAPBEXwbID" hidden="1">"4GPMQGOE6GBN721YXH4DRY8ES"</definedName>
    <definedName name="sdakjkjsad" localSheetId="22" hidden="1">'[5]Time series'!#REF!</definedName>
    <definedName name="sdakjkjsad" localSheetId="28" hidden="1">'[5]Time series'!#REF!</definedName>
    <definedName name="sdakjkjsad" localSheetId="29" hidden="1">'[5]Time series'!#REF!</definedName>
    <definedName name="sdakjkjsad" localSheetId="30" hidden="1">'[5]Time series'!#REF!</definedName>
    <definedName name="sdakjkjsad" localSheetId="38" hidden="1">'[5]Time series'!#REF!</definedName>
    <definedName name="sdakjkjsad" localSheetId="41" hidden="1">'[5]Time series'!#REF!</definedName>
    <definedName name="sdakjkjsad" localSheetId="42" hidden="1">'[5]Time series'!#REF!</definedName>
    <definedName name="sdakjkjsad" localSheetId="46" hidden="1">'[5]Time series'!#REF!</definedName>
    <definedName name="sdakjkjsad" localSheetId="48" hidden="1">'[5]Time series'!#REF!</definedName>
    <definedName name="sdakjkjsad" localSheetId="25" hidden="1">'[5]Time series'!#REF!</definedName>
    <definedName name="sdakjkjsad" localSheetId="35" hidden="1">'[5]Time series'!#REF!</definedName>
    <definedName name="sdakjkjsad" localSheetId="51" hidden="1">'[5]Time series'!#REF!</definedName>
    <definedName name="sdakjkjsad" localSheetId="55" hidden="1">'[5]Time series'!#REF!</definedName>
    <definedName name="sdakjkjsad" localSheetId="5" hidden="1">'[5]Time series'!#REF!</definedName>
    <definedName name="sdakjkjsad" hidden="1">'[5]Time series'!#REF!</definedName>
    <definedName name="SECTORS" localSheetId="15">#REF!</definedName>
    <definedName name="SECTORS" localSheetId="16">#REF!</definedName>
    <definedName name="SECTORS" localSheetId="22">#REF!</definedName>
    <definedName name="SECTORS" localSheetId="26">#REF!</definedName>
    <definedName name="SECTORS" localSheetId="28">#REF!</definedName>
    <definedName name="SECTORS" localSheetId="29">#REF!</definedName>
    <definedName name="SECTORS" localSheetId="30">#REF!</definedName>
    <definedName name="SECTORS" localSheetId="38">#REF!</definedName>
    <definedName name="SECTORS" localSheetId="41">#REF!</definedName>
    <definedName name="SECTORS" localSheetId="42">#REF!</definedName>
    <definedName name="SECTORS" localSheetId="45">#REF!</definedName>
    <definedName name="SECTORS" localSheetId="49">#REF!</definedName>
    <definedName name="SECTORS" localSheetId="54">#REF!</definedName>
    <definedName name="SECTORS" localSheetId="8">#REF!</definedName>
    <definedName name="SECTORS" localSheetId="9">#REF!</definedName>
    <definedName name="SECTORS" localSheetId="25">#REF!</definedName>
    <definedName name="SECTORS" localSheetId="35">#REF!</definedName>
    <definedName name="SECTORS" localSheetId="51">#REF!</definedName>
    <definedName name="SECTORS" localSheetId="55">#REF!</definedName>
    <definedName name="SECTORS" localSheetId="5">#REF!</definedName>
    <definedName name="SECTORS" localSheetId="60">#REF!</definedName>
    <definedName name="SECTORS">#REF!</definedName>
    <definedName name="seitable" localSheetId="60">'[65]Sel. Ind. Tbl'!$A$3:$G$75</definedName>
    <definedName name="seitable">'[66]Sel. Ind. Tbl'!$A$3:$G$75</definedName>
    <definedName name="sencount" hidden="1">2</definedName>
    <definedName name="SPee_2" localSheetId="15">[28]Graf14_Graf15!#REF!</definedName>
    <definedName name="SPee_2" localSheetId="16">[28]Graf14_Graf15!#REF!</definedName>
    <definedName name="SPee_2" localSheetId="19">[28]Graf14_Graf15!#REF!</definedName>
    <definedName name="SPee_2" localSheetId="22">[28]Graf14_Graf15!#REF!</definedName>
    <definedName name="SPee_2" localSheetId="28">[28]Graf14_Graf15!#REF!</definedName>
    <definedName name="SPee_2" localSheetId="29">[28]Graf14_Graf15!#REF!</definedName>
    <definedName name="SPee_2" localSheetId="30">[28]Graf14_Graf15!#REF!</definedName>
    <definedName name="SPee_2" localSheetId="38">[28]Graf14_Graf15!#REF!</definedName>
    <definedName name="SPee_2" localSheetId="41">[28]Graf14_Graf15!#REF!</definedName>
    <definedName name="SPee_2" localSheetId="42">[28]Graf14_Graf15!#REF!</definedName>
    <definedName name="SPee_2" localSheetId="45">[28]Graf14_Graf15!#REF!</definedName>
    <definedName name="SPee_2" localSheetId="49">[28]Graf14_Graf15!#REF!</definedName>
    <definedName name="SPee_2" localSheetId="54">[28]Graf14_Graf15!#REF!</definedName>
    <definedName name="SPee_2" localSheetId="25">[28]Graf14_Graf15!#REF!</definedName>
    <definedName name="SPee_2" localSheetId="35">[28]Graf14_Graf15!#REF!</definedName>
    <definedName name="SPee_2" localSheetId="51">[28]Graf14_Graf15!#REF!</definedName>
    <definedName name="SPee_2" localSheetId="55">[28]Graf14_Graf15!#REF!</definedName>
    <definedName name="SPee_2" localSheetId="5">[28]Graf14_Graf15!#REF!</definedName>
    <definedName name="SPee_2" localSheetId="60">[28]Graf14_Graf15!#REF!</definedName>
    <definedName name="SPee_2">[28]Graf14_Graf15!#REF!</definedName>
    <definedName name="SPer_2" localSheetId="15">[28]Graf14_Graf15!#REF!</definedName>
    <definedName name="SPer_2" localSheetId="16">[28]Graf14_Graf15!#REF!</definedName>
    <definedName name="SPer_2" localSheetId="22">[28]Graf14_Graf15!#REF!</definedName>
    <definedName name="SPer_2" localSheetId="28">[28]Graf14_Graf15!#REF!</definedName>
    <definedName name="SPer_2" localSheetId="29">[28]Graf14_Graf15!#REF!</definedName>
    <definedName name="SPer_2" localSheetId="30">[28]Graf14_Graf15!#REF!</definedName>
    <definedName name="SPer_2" localSheetId="38">[28]Graf14_Graf15!#REF!</definedName>
    <definedName name="SPer_2" localSheetId="41">[28]Graf14_Graf15!#REF!</definedName>
    <definedName name="SPer_2" localSheetId="42">[28]Graf14_Graf15!#REF!</definedName>
    <definedName name="SPer_2" localSheetId="45">[28]Graf14_Graf15!#REF!</definedName>
    <definedName name="SPer_2" localSheetId="49">[28]Graf14_Graf15!#REF!</definedName>
    <definedName name="SPer_2" localSheetId="54">[28]Graf14_Graf15!#REF!</definedName>
    <definedName name="SPer_2" localSheetId="25">[28]Graf14_Graf15!#REF!</definedName>
    <definedName name="SPer_2" localSheetId="35">[28]Graf14_Graf15!#REF!</definedName>
    <definedName name="SPer_2" localSheetId="51">[28]Graf14_Graf15!#REF!</definedName>
    <definedName name="SPer_2" localSheetId="55">[28]Graf14_Graf15!#REF!</definedName>
    <definedName name="SPer_2" localSheetId="5">[28]Graf14_Graf15!#REF!</definedName>
    <definedName name="SPer_2" localSheetId="60">[28]Graf14_Graf15!#REF!</definedName>
    <definedName name="SPer_2">[28]Graf14_Graf15!#REF!</definedName>
    <definedName name="SprejetiProracun" localSheetId="15">#REF!</definedName>
    <definedName name="SprejetiProracun" localSheetId="16">#REF!</definedName>
    <definedName name="SprejetiProracun" localSheetId="22">#REF!</definedName>
    <definedName name="SprejetiProracun" localSheetId="26">#REF!</definedName>
    <definedName name="SprejetiProracun" localSheetId="28">#REF!</definedName>
    <definedName name="SprejetiProracun" localSheetId="29">#REF!</definedName>
    <definedName name="SprejetiProracun" localSheetId="30">#REF!</definedName>
    <definedName name="SprejetiProracun" localSheetId="38">#REF!</definedName>
    <definedName name="SprejetiProracun" localSheetId="41">#REF!</definedName>
    <definedName name="SprejetiProracun" localSheetId="42">#REF!</definedName>
    <definedName name="SprejetiProracun" localSheetId="45">#REF!</definedName>
    <definedName name="SprejetiProracun" localSheetId="49">#REF!</definedName>
    <definedName name="SprejetiProracun" localSheetId="54">#REF!</definedName>
    <definedName name="SprejetiProracun" localSheetId="8">#REF!</definedName>
    <definedName name="SprejetiProracun" localSheetId="9">#REF!</definedName>
    <definedName name="SprejetiProracun" localSheetId="25">#REF!</definedName>
    <definedName name="SprejetiProracun" localSheetId="35">#REF!</definedName>
    <definedName name="SprejetiProracun" localSheetId="51">#REF!</definedName>
    <definedName name="SprejetiProracun" localSheetId="55">#REF!</definedName>
    <definedName name="SprejetiProracun" localSheetId="5">#REF!</definedName>
    <definedName name="SprejetiProracun" localSheetId="60">#REF!</definedName>
    <definedName name="SprejetiProracun">#REF!</definedName>
    <definedName name="SR_3" localSheetId="15">#REF!</definedName>
    <definedName name="SR_3" localSheetId="16">#REF!</definedName>
    <definedName name="SR_3" localSheetId="22">#REF!</definedName>
    <definedName name="SR_3" localSheetId="26">#REF!</definedName>
    <definedName name="SR_3" localSheetId="28">#REF!</definedName>
    <definedName name="SR_3" localSheetId="29">#REF!</definedName>
    <definedName name="SR_3" localSheetId="30">#REF!</definedName>
    <definedName name="SR_3" localSheetId="38">#REF!</definedName>
    <definedName name="SR_3" localSheetId="41">#REF!</definedName>
    <definedName name="SR_3" localSheetId="42">#REF!</definedName>
    <definedName name="SR_3" localSheetId="45">#REF!</definedName>
    <definedName name="SR_3" localSheetId="49">#REF!</definedName>
    <definedName name="SR_3" localSheetId="8">#REF!</definedName>
    <definedName name="SR_3" localSheetId="9">#REF!</definedName>
    <definedName name="SR_3" localSheetId="25">#REF!</definedName>
    <definedName name="SR_3" localSheetId="35">#REF!</definedName>
    <definedName name="SR_3" localSheetId="51">#REF!</definedName>
    <definedName name="SR_3" localSheetId="55">#REF!</definedName>
    <definedName name="SR_3" localSheetId="5">#REF!</definedName>
    <definedName name="SR_3" localSheetId="60">#REF!</definedName>
    <definedName name="SR_3">#REF!</definedName>
    <definedName name="SR_5" localSheetId="15">#REF!</definedName>
    <definedName name="SR_5" localSheetId="16">#REF!</definedName>
    <definedName name="SR_5" localSheetId="22">#REF!</definedName>
    <definedName name="SR_5" localSheetId="26">#REF!</definedName>
    <definedName name="SR_5" localSheetId="28">#REF!</definedName>
    <definedName name="SR_5" localSheetId="29">#REF!</definedName>
    <definedName name="SR_5" localSheetId="30">#REF!</definedName>
    <definedName name="SR_5" localSheetId="38">#REF!</definedName>
    <definedName name="SR_5" localSheetId="41">#REF!</definedName>
    <definedName name="SR_5" localSheetId="42">#REF!</definedName>
    <definedName name="SR_5" localSheetId="45">#REF!</definedName>
    <definedName name="SR_5" localSheetId="49">#REF!</definedName>
    <definedName name="SR_5" localSheetId="8">#REF!</definedName>
    <definedName name="SR_5" localSheetId="9">#REF!</definedName>
    <definedName name="SR_5" localSheetId="25">#REF!</definedName>
    <definedName name="SR_5" localSheetId="35">#REF!</definedName>
    <definedName name="SR_5" localSheetId="51">#REF!</definedName>
    <definedName name="SR_5" localSheetId="55">#REF!</definedName>
    <definedName name="SR_5" localSheetId="5">#REF!</definedName>
    <definedName name="SR_5" localSheetId="60">#REF!</definedName>
    <definedName name="SR_5">#REF!</definedName>
    <definedName name="SS">[67]IMATA!$B$45:$B$108</definedName>
    <definedName name="StatusTable">[32]readme!$A$12:$B$21</definedName>
    <definedName name="T1.13" localSheetId="15">#REF!</definedName>
    <definedName name="T1.13" localSheetId="16">#REF!</definedName>
    <definedName name="T1.13" localSheetId="22">#REF!</definedName>
    <definedName name="T1.13" localSheetId="26">#REF!</definedName>
    <definedName name="T1.13" localSheetId="28">#REF!</definedName>
    <definedName name="T1.13" localSheetId="29">#REF!</definedName>
    <definedName name="T1.13" localSheetId="30">#REF!</definedName>
    <definedName name="T1.13" localSheetId="38">#REF!</definedName>
    <definedName name="T1.13" localSheetId="41">#REF!</definedName>
    <definedName name="T1.13" localSheetId="42">#REF!</definedName>
    <definedName name="T1.13" localSheetId="45">#REF!</definedName>
    <definedName name="T1.13" localSheetId="49">#REF!</definedName>
    <definedName name="T1.13" localSheetId="54">#REF!</definedName>
    <definedName name="T1.13" localSheetId="8">#REF!</definedName>
    <definedName name="T1.13" localSheetId="9">#REF!</definedName>
    <definedName name="T1.13" localSheetId="25">#REF!</definedName>
    <definedName name="T1.13" localSheetId="35">#REF!</definedName>
    <definedName name="T1.13" localSheetId="51">#REF!</definedName>
    <definedName name="T1.13" localSheetId="55">#REF!</definedName>
    <definedName name="T1.13" localSheetId="5">#REF!</definedName>
    <definedName name="T1.13" localSheetId="60">#REF!</definedName>
    <definedName name="T1.13">#REF!</definedName>
    <definedName name="t2q" localSheetId="15">#REF!</definedName>
    <definedName name="t2q" localSheetId="16">#REF!</definedName>
    <definedName name="t2q" localSheetId="22">#REF!</definedName>
    <definedName name="t2q" localSheetId="26">#REF!</definedName>
    <definedName name="t2q" localSheetId="28">#REF!</definedName>
    <definedName name="t2q" localSheetId="29">#REF!</definedName>
    <definedName name="t2q" localSheetId="30">#REF!</definedName>
    <definedName name="t2q" localSheetId="38">#REF!</definedName>
    <definedName name="t2q" localSheetId="41">#REF!</definedName>
    <definedName name="t2q" localSheetId="42">#REF!</definedName>
    <definedName name="t2q" localSheetId="45">#REF!</definedName>
    <definedName name="t2q" localSheetId="49">#REF!</definedName>
    <definedName name="t2q" localSheetId="8">#REF!</definedName>
    <definedName name="t2q" localSheetId="9">#REF!</definedName>
    <definedName name="t2q" localSheetId="25">#REF!</definedName>
    <definedName name="t2q" localSheetId="35">#REF!</definedName>
    <definedName name="t2q" localSheetId="51">#REF!</definedName>
    <definedName name="t2q" localSheetId="55">#REF!</definedName>
    <definedName name="t2q" localSheetId="5">#REF!</definedName>
    <definedName name="t2q" localSheetId="60">#REF!</definedName>
    <definedName name="t2q">#REF!</definedName>
    <definedName name="TAB1A" localSheetId="15">#REF!</definedName>
    <definedName name="TAB1A" localSheetId="16">#REF!</definedName>
    <definedName name="TAB1A" localSheetId="22">#REF!</definedName>
    <definedName name="TAB1A" localSheetId="26">#REF!</definedName>
    <definedName name="TAB1A" localSheetId="28">#REF!</definedName>
    <definedName name="TAB1A" localSheetId="29">#REF!</definedName>
    <definedName name="TAB1A" localSheetId="30">#REF!</definedName>
    <definedName name="TAB1A" localSheetId="38">#REF!</definedName>
    <definedName name="TAB1A" localSheetId="41">#REF!</definedName>
    <definedName name="TAB1A" localSheetId="42">#REF!</definedName>
    <definedName name="TAB1A" localSheetId="45">#REF!</definedName>
    <definedName name="TAB1A" localSheetId="49">#REF!</definedName>
    <definedName name="TAB1A" localSheetId="8">#REF!</definedName>
    <definedName name="TAB1A" localSheetId="9">#REF!</definedName>
    <definedName name="TAB1A" localSheetId="25">#REF!</definedName>
    <definedName name="TAB1A" localSheetId="35">#REF!</definedName>
    <definedName name="TAB1A" localSheetId="51">#REF!</definedName>
    <definedName name="TAB1A" localSheetId="55">#REF!</definedName>
    <definedName name="TAB1A" localSheetId="5">#REF!</definedName>
    <definedName name="TAB1A" localSheetId="60">#REF!</definedName>
    <definedName name="TAB1A">#REF!</definedName>
    <definedName name="TAB1CK" localSheetId="15">#REF!</definedName>
    <definedName name="TAB1CK" localSheetId="16">#REF!</definedName>
    <definedName name="TAB1CK" localSheetId="22">#REF!</definedName>
    <definedName name="TAB1CK" localSheetId="26">#REF!</definedName>
    <definedName name="TAB1CK" localSheetId="28">#REF!</definedName>
    <definedName name="TAB1CK" localSheetId="29">#REF!</definedName>
    <definedName name="TAB1CK" localSheetId="30">#REF!</definedName>
    <definedName name="TAB1CK" localSheetId="38">#REF!</definedName>
    <definedName name="TAB1CK" localSheetId="41">#REF!</definedName>
    <definedName name="TAB1CK" localSheetId="42">#REF!</definedName>
    <definedName name="TAB1CK" localSheetId="45">#REF!</definedName>
    <definedName name="TAB1CK" localSheetId="8">#REF!</definedName>
    <definedName name="TAB1CK" localSheetId="9">#REF!</definedName>
    <definedName name="TAB1CK" localSheetId="25">#REF!</definedName>
    <definedName name="TAB1CK" localSheetId="35">#REF!</definedName>
    <definedName name="TAB1CK" localSheetId="51">#REF!</definedName>
    <definedName name="TAB1CK" localSheetId="55">#REF!</definedName>
    <definedName name="TAB1CK" localSheetId="5">#REF!</definedName>
    <definedName name="TAB1CK" localSheetId="60">#REF!</definedName>
    <definedName name="TAB1CK">#REF!</definedName>
    <definedName name="Tab25a" localSheetId="15">#REF!</definedName>
    <definedName name="Tab25a" localSheetId="16">#REF!</definedName>
    <definedName name="Tab25a" localSheetId="22">#REF!</definedName>
    <definedName name="Tab25a" localSheetId="26">#REF!</definedName>
    <definedName name="Tab25a" localSheetId="28">#REF!</definedName>
    <definedName name="Tab25a" localSheetId="29">#REF!</definedName>
    <definedName name="Tab25a" localSheetId="30">#REF!</definedName>
    <definedName name="Tab25a" localSheetId="38">#REF!</definedName>
    <definedName name="Tab25a" localSheetId="41">#REF!</definedName>
    <definedName name="Tab25a" localSheetId="42">#REF!</definedName>
    <definedName name="Tab25a" localSheetId="45">#REF!</definedName>
    <definedName name="Tab25a" localSheetId="8">#REF!</definedName>
    <definedName name="Tab25a" localSheetId="9">#REF!</definedName>
    <definedName name="Tab25a" localSheetId="25">#REF!</definedName>
    <definedName name="Tab25a" localSheetId="35">#REF!</definedName>
    <definedName name="Tab25a" localSheetId="51">#REF!</definedName>
    <definedName name="Tab25a" localSheetId="55">#REF!</definedName>
    <definedName name="Tab25a" localSheetId="5">#REF!</definedName>
    <definedName name="Tab25a" localSheetId="60">#REF!</definedName>
    <definedName name="Tab25a">#REF!</definedName>
    <definedName name="Tab25b" localSheetId="15">#REF!</definedName>
    <definedName name="Tab25b" localSheetId="16">#REF!</definedName>
    <definedName name="Tab25b" localSheetId="22">#REF!</definedName>
    <definedName name="Tab25b" localSheetId="26">#REF!</definedName>
    <definedName name="Tab25b" localSheetId="28">#REF!</definedName>
    <definedName name="Tab25b" localSheetId="29">#REF!</definedName>
    <definedName name="Tab25b" localSheetId="30">#REF!</definedName>
    <definedName name="Tab25b" localSheetId="38">#REF!</definedName>
    <definedName name="Tab25b" localSheetId="41">#REF!</definedName>
    <definedName name="Tab25b" localSheetId="42">#REF!</definedName>
    <definedName name="Tab25b" localSheetId="45">#REF!</definedName>
    <definedName name="Tab25b" localSheetId="8">#REF!</definedName>
    <definedName name="Tab25b" localSheetId="9">#REF!</definedName>
    <definedName name="Tab25b" localSheetId="25">#REF!</definedName>
    <definedName name="Tab25b" localSheetId="35">#REF!</definedName>
    <definedName name="Tab25b" localSheetId="51">#REF!</definedName>
    <definedName name="Tab25b" localSheetId="55">#REF!</definedName>
    <definedName name="Tab25b" localSheetId="5">#REF!</definedName>
    <definedName name="Tab25b" localSheetId="60">#REF!</definedName>
    <definedName name="Tab25b">#REF!</definedName>
    <definedName name="TAB2A" localSheetId="15">#REF!</definedName>
    <definedName name="TAB2A" localSheetId="16">#REF!</definedName>
    <definedName name="TAB2A" localSheetId="22">#REF!</definedName>
    <definedName name="TAB2A" localSheetId="26">#REF!</definedName>
    <definedName name="TAB2A" localSheetId="28">#REF!</definedName>
    <definedName name="TAB2A" localSheetId="29">#REF!</definedName>
    <definedName name="TAB2A" localSheetId="30">#REF!</definedName>
    <definedName name="TAB2A" localSheetId="38">#REF!</definedName>
    <definedName name="TAB2A" localSheetId="41">#REF!</definedName>
    <definedName name="TAB2A" localSheetId="42">#REF!</definedName>
    <definedName name="TAB2A" localSheetId="45">#REF!</definedName>
    <definedName name="TAB2A" localSheetId="8">#REF!</definedName>
    <definedName name="TAB2A" localSheetId="9">#REF!</definedName>
    <definedName name="TAB2A" localSheetId="25">#REF!</definedName>
    <definedName name="TAB2A" localSheetId="35">#REF!</definedName>
    <definedName name="TAB2A" localSheetId="51">#REF!</definedName>
    <definedName name="TAB2A" localSheetId="55">#REF!</definedName>
    <definedName name="TAB2A" localSheetId="5">#REF!</definedName>
    <definedName name="TAB2A" localSheetId="60">#REF!</definedName>
    <definedName name="TAB2A">#REF!</definedName>
    <definedName name="TAB5A" localSheetId="15">#REF!</definedName>
    <definedName name="TAB5A" localSheetId="16">#REF!</definedName>
    <definedName name="TAB5A" localSheetId="22">#REF!</definedName>
    <definedName name="TAB5A" localSheetId="26">#REF!</definedName>
    <definedName name="TAB5A" localSheetId="28">#REF!</definedName>
    <definedName name="TAB5A" localSheetId="29">#REF!</definedName>
    <definedName name="TAB5A" localSheetId="30">#REF!</definedName>
    <definedName name="TAB5A" localSheetId="38">#REF!</definedName>
    <definedName name="TAB5A" localSheetId="41">#REF!</definedName>
    <definedName name="TAB5A" localSheetId="42">#REF!</definedName>
    <definedName name="TAB5A" localSheetId="45">#REF!</definedName>
    <definedName name="TAB5A" localSheetId="8">#REF!</definedName>
    <definedName name="TAB5A" localSheetId="9">#REF!</definedName>
    <definedName name="TAB5A" localSheetId="25">#REF!</definedName>
    <definedName name="TAB5A" localSheetId="35">#REF!</definedName>
    <definedName name="TAB5A" localSheetId="51">#REF!</definedName>
    <definedName name="TAB5A" localSheetId="55">#REF!</definedName>
    <definedName name="TAB5A" localSheetId="5">#REF!</definedName>
    <definedName name="TAB5A" localSheetId="60">#REF!</definedName>
    <definedName name="TAB5A">#REF!</definedName>
    <definedName name="TAB6A" localSheetId="15">'[3]Annual Tables'!#REF!</definedName>
    <definedName name="TAB6A" localSheetId="16">'[3]Annual Tables'!#REF!</definedName>
    <definedName name="TAB6A" localSheetId="22">'[3]Annual Tables'!#REF!</definedName>
    <definedName name="TAB6A" localSheetId="26">'[3]Annual Tables'!#REF!</definedName>
    <definedName name="TAB6A" localSheetId="28">'[3]Annual Tables'!#REF!</definedName>
    <definedName name="TAB6A" localSheetId="29">'[3]Annual Tables'!#REF!</definedName>
    <definedName name="TAB6A" localSheetId="30">'[3]Annual Tables'!#REF!</definedName>
    <definedName name="TAB6A" localSheetId="38">'[3]Annual Tables'!#REF!</definedName>
    <definedName name="TAB6A" localSheetId="41">'[3]Annual Tables'!#REF!</definedName>
    <definedName name="TAB6A" localSheetId="42">'[3]Annual Tables'!#REF!</definedName>
    <definedName name="TAB6A" localSheetId="45">'[3]Annual Tables'!#REF!</definedName>
    <definedName name="TAB6A" localSheetId="25">'[3]Annual Tables'!#REF!</definedName>
    <definedName name="TAB6A" localSheetId="35">'[3]Annual Tables'!#REF!</definedName>
    <definedName name="TAB6A" localSheetId="51">'[3]Annual Tables'!#REF!</definedName>
    <definedName name="TAB6A" localSheetId="55">'[3]Annual Tables'!#REF!</definedName>
    <definedName name="TAB6A" localSheetId="5">'[3]Annual Tables'!#REF!</definedName>
    <definedName name="TAB6A" localSheetId="60">'[3]Annual Tables'!#REF!</definedName>
    <definedName name="TAB6A">'[3]Annual Tables'!#REF!</definedName>
    <definedName name="TAB6B" localSheetId="15">'[3]Annual Tables'!#REF!</definedName>
    <definedName name="TAB6B" localSheetId="16">'[3]Annual Tables'!#REF!</definedName>
    <definedName name="TAB6B" localSheetId="22">'[3]Annual Tables'!#REF!</definedName>
    <definedName name="TAB6B" localSheetId="26">'[3]Annual Tables'!#REF!</definedName>
    <definedName name="TAB6B" localSheetId="28">'[3]Annual Tables'!#REF!</definedName>
    <definedName name="TAB6B" localSheetId="29">'[3]Annual Tables'!#REF!</definedName>
    <definedName name="TAB6B" localSheetId="30">'[3]Annual Tables'!#REF!</definedName>
    <definedName name="TAB6B" localSheetId="38">'[3]Annual Tables'!#REF!</definedName>
    <definedName name="TAB6B" localSheetId="41">'[3]Annual Tables'!#REF!</definedName>
    <definedName name="TAB6B" localSheetId="42">'[3]Annual Tables'!#REF!</definedName>
    <definedName name="TAB6B" localSheetId="45">'[3]Annual Tables'!#REF!</definedName>
    <definedName name="TAB6B" localSheetId="25">'[3]Annual Tables'!#REF!</definedName>
    <definedName name="TAB6B" localSheetId="35">'[3]Annual Tables'!#REF!</definedName>
    <definedName name="TAB6B" localSheetId="51">'[3]Annual Tables'!#REF!</definedName>
    <definedName name="TAB6B" localSheetId="55">'[3]Annual Tables'!#REF!</definedName>
    <definedName name="TAB6B" localSheetId="5">'[3]Annual Tables'!#REF!</definedName>
    <definedName name="TAB6B" localSheetId="60">'[3]Annual Tables'!#REF!</definedName>
    <definedName name="TAB6B">'[3]Annual Tables'!#REF!</definedName>
    <definedName name="TAB6C" localSheetId="15">#REF!</definedName>
    <definedName name="TAB6C" localSheetId="16">#REF!</definedName>
    <definedName name="TAB6C" localSheetId="22">#REF!</definedName>
    <definedName name="TAB6C" localSheetId="26">#REF!</definedName>
    <definedName name="TAB6C" localSheetId="28">#REF!</definedName>
    <definedName name="TAB6C" localSheetId="29">#REF!</definedName>
    <definedName name="TAB6C" localSheetId="30">#REF!</definedName>
    <definedName name="TAB6C" localSheetId="38">#REF!</definedName>
    <definedName name="TAB6C" localSheetId="41">#REF!</definedName>
    <definedName name="TAB6C" localSheetId="42">#REF!</definedName>
    <definedName name="TAB6C" localSheetId="45">#REF!</definedName>
    <definedName name="TAB6C" localSheetId="49">#REF!</definedName>
    <definedName name="TAB6C" localSheetId="54">#REF!</definedName>
    <definedName name="TAB6C" localSheetId="8">#REF!</definedName>
    <definedName name="TAB6C" localSheetId="9">#REF!</definedName>
    <definedName name="TAB6C" localSheetId="25">#REF!</definedName>
    <definedName name="TAB6C" localSheetId="35">#REF!</definedName>
    <definedName name="TAB6C" localSheetId="51">#REF!</definedName>
    <definedName name="TAB6C" localSheetId="55">#REF!</definedName>
    <definedName name="TAB6C" localSheetId="5">#REF!</definedName>
    <definedName name="TAB6C" localSheetId="60">#REF!</definedName>
    <definedName name="TAB6C">#REF!</definedName>
    <definedName name="TAB7A" localSheetId="15">#REF!</definedName>
    <definedName name="TAB7A" localSheetId="16">#REF!</definedName>
    <definedName name="TAB7A" localSheetId="22">#REF!</definedName>
    <definedName name="TAB7A" localSheetId="26">#REF!</definedName>
    <definedName name="TAB7A" localSheetId="28">#REF!</definedName>
    <definedName name="TAB7A" localSheetId="29">#REF!</definedName>
    <definedName name="TAB7A" localSheetId="30">#REF!</definedName>
    <definedName name="TAB7A" localSheetId="38">#REF!</definedName>
    <definedName name="TAB7A" localSheetId="41">#REF!</definedName>
    <definedName name="TAB7A" localSheetId="42">#REF!</definedName>
    <definedName name="TAB7A" localSheetId="45">#REF!</definedName>
    <definedName name="TAB7A" localSheetId="49">#REF!</definedName>
    <definedName name="TAB7A" localSheetId="8">#REF!</definedName>
    <definedName name="TAB7A" localSheetId="9">#REF!</definedName>
    <definedName name="TAB7A" localSheetId="25">#REF!</definedName>
    <definedName name="TAB7A" localSheetId="35">#REF!</definedName>
    <definedName name="TAB7A" localSheetId="51">#REF!</definedName>
    <definedName name="TAB7A" localSheetId="55">#REF!</definedName>
    <definedName name="TAB7A" localSheetId="5">#REF!</definedName>
    <definedName name="TAB7A" localSheetId="60">#REF!</definedName>
    <definedName name="TAB7A">#REF!</definedName>
    <definedName name="tabC1" localSheetId="15">#REF!</definedName>
    <definedName name="tabC1" localSheetId="16">#REF!</definedName>
    <definedName name="tabC1" localSheetId="22">#REF!</definedName>
    <definedName name="tabC1" localSheetId="26">#REF!</definedName>
    <definedName name="tabC1" localSheetId="28">#REF!</definedName>
    <definedName name="tabC1" localSheetId="29">#REF!</definedName>
    <definedName name="tabC1" localSheetId="30">#REF!</definedName>
    <definedName name="tabC1" localSheetId="38">#REF!</definedName>
    <definedName name="tabC1" localSheetId="41">#REF!</definedName>
    <definedName name="tabC1" localSheetId="42">#REF!</definedName>
    <definedName name="tabC1" localSheetId="45">#REF!</definedName>
    <definedName name="tabC1" localSheetId="49">#REF!</definedName>
    <definedName name="tabC1" localSheetId="8">#REF!</definedName>
    <definedName name="tabC1" localSheetId="9">#REF!</definedName>
    <definedName name="tabC1" localSheetId="25">#REF!</definedName>
    <definedName name="tabC1" localSheetId="35">#REF!</definedName>
    <definedName name="tabC1" localSheetId="51">#REF!</definedName>
    <definedName name="tabC1" localSheetId="55">#REF!</definedName>
    <definedName name="tabC1" localSheetId="5">#REF!</definedName>
    <definedName name="tabC1" localSheetId="60">#REF!</definedName>
    <definedName name="tabC1">#REF!</definedName>
    <definedName name="tabC2" localSheetId="15">#REF!</definedName>
    <definedName name="tabC2" localSheetId="16">#REF!</definedName>
    <definedName name="tabC2" localSheetId="22">#REF!</definedName>
    <definedName name="tabC2" localSheetId="26">#REF!</definedName>
    <definedName name="tabC2" localSheetId="28">#REF!</definedName>
    <definedName name="tabC2" localSheetId="29">#REF!</definedName>
    <definedName name="tabC2" localSheetId="30">#REF!</definedName>
    <definedName name="tabC2" localSheetId="38">#REF!</definedName>
    <definedName name="tabC2" localSheetId="41">#REF!</definedName>
    <definedName name="tabC2" localSheetId="42">#REF!</definedName>
    <definedName name="tabC2" localSheetId="45">#REF!</definedName>
    <definedName name="tabC2" localSheetId="8">#REF!</definedName>
    <definedName name="tabC2" localSheetId="9">#REF!</definedName>
    <definedName name="tabC2" localSheetId="25">#REF!</definedName>
    <definedName name="tabC2" localSheetId="35">#REF!</definedName>
    <definedName name="tabC2" localSheetId="51">#REF!</definedName>
    <definedName name="tabC2" localSheetId="55">#REF!</definedName>
    <definedName name="tabC2" localSheetId="5">#REF!</definedName>
    <definedName name="tabC2" localSheetId="60">#REF!</definedName>
    <definedName name="tabC2">#REF!</definedName>
    <definedName name="Tabela_6a" localSheetId="15">#REF!</definedName>
    <definedName name="Tabela_6a" localSheetId="16">#REF!</definedName>
    <definedName name="Tabela_6a" localSheetId="22">#REF!</definedName>
    <definedName name="Tabela_6a" localSheetId="26">#REF!</definedName>
    <definedName name="Tabela_6a" localSheetId="28">#REF!</definedName>
    <definedName name="Tabela_6a" localSheetId="29">#REF!</definedName>
    <definedName name="Tabela_6a" localSheetId="30">#REF!</definedName>
    <definedName name="Tabela_6a" localSheetId="38">#REF!</definedName>
    <definedName name="Tabela_6a" localSheetId="41">#REF!</definedName>
    <definedName name="Tabela_6a" localSheetId="42">#REF!</definedName>
    <definedName name="Tabela_6a" localSheetId="45">#REF!</definedName>
    <definedName name="Tabela_6a" localSheetId="8">#REF!</definedName>
    <definedName name="Tabela_6a" localSheetId="9">#REF!</definedName>
    <definedName name="Tabela_6a" localSheetId="25">#REF!</definedName>
    <definedName name="Tabela_6a" localSheetId="35">#REF!</definedName>
    <definedName name="Tabela_6a" localSheetId="51">#REF!</definedName>
    <definedName name="Tabela_6a" localSheetId="55">#REF!</definedName>
    <definedName name="Tabela_6a" localSheetId="5">#REF!</definedName>
    <definedName name="Tabela_6a" localSheetId="60">#REF!</definedName>
    <definedName name="Tabela_6a">#REF!</definedName>
    <definedName name="tabela3a" localSheetId="15">'[68]Table 1'!#REF!</definedName>
    <definedName name="tabela3a" localSheetId="16">'[68]Table 1'!#REF!</definedName>
    <definedName name="tabela3a" localSheetId="22">'[68]Table 1'!#REF!</definedName>
    <definedName name="tabela3a" localSheetId="26">'[68]Table 1'!#REF!</definedName>
    <definedName name="tabela3a" localSheetId="28">'[68]Table 1'!#REF!</definedName>
    <definedName name="tabela3a" localSheetId="29">'[68]Table 1'!#REF!</definedName>
    <definedName name="tabela3a" localSheetId="30">'[68]Table 1'!#REF!</definedName>
    <definedName name="tabela3a" localSheetId="38">'[68]Table 1'!#REF!</definedName>
    <definedName name="tabela3a" localSheetId="41">'[68]Table 1'!#REF!</definedName>
    <definedName name="tabela3a" localSheetId="42">'[68]Table 1'!#REF!</definedName>
    <definedName name="tabela3a" localSheetId="45">'[68]Table 1'!#REF!</definedName>
    <definedName name="tabela3a" localSheetId="25">'[68]Table 1'!#REF!</definedName>
    <definedName name="tabela3a" localSheetId="35">'[68]Table 1'!#REF!</definedName>
    <definedName name="tabela3a" localSheetId="51">'[68]Table 1'!#REF!</definedName>
    <definedName name="tabela3a" localSheetId="55">'[68]Table 1'!#REF!</definedName>
    <definedName name="tabela3a" localSheetId="5">'[68]Table 1'!#REF!</definedName>
    <definedName name="tabela3a" localSheetId="60">'[68]Table 1'!#REF!</definedName>
    <definedName name="tabela3a">'[68]Table 1'!#REF!</definedName>
    <definedName name="Tabelaxx" localSheetId="15">#REF!</definedName>
    <definedName name="Tabelaxx" localSheetId="16">#REF!</definedName>
    <definedName name="Tabelaxx" localSheetId="22">#REF!</definedName>
    <definedName name="Tabelaxx" localSheetId="26">#REF!</definedName>
    <definedName name="Tabelaxx" localSheetId="28">#REF!</definedName>
    <definedName name="Tabelaxx" localSheetId="29">#REF!</definedName>
    <definedName name="Tabelaxx" localSheetId="30">#REF!</definedName>
    <definedName name="Tabelaxx" localSheetId="38">#REF!</definedName>
    <definedName name="Tabelaxx" localSheetId="41">#REF!</definedName>
    <definedName name="Tabelaxx" localSheetId="42">#REF!</definedName>
    <definedName name="Tabelaxx" localSheetId="45">#REF!</definedName>
    <definedName name="Tabelaxx" localSheetId="49">#REF!</definedName>
    <definedName name="Tabelaxx" localSheetId="54">#REF!</definedName>
    <definedName name="Tabelaxx" localSheetId="8">#REF!</definedName>
    <definedName name="Tabelaxx" localSheetId="9">#REF!</definedName>
    <definedName name="Tabelaxx" localSheetId="25">#REF!</definedName>
    <definedName name="Tabelaxx" localSheetId="35">#REF!</definedName>
    <definedName name="Tabelaxx" localSheetId="51">#REF!</definedName>
    <definedName name="Tabelaxx" localSheetId="55">#REF!</definedName>
    <definedName name="Tabelaxx" localSheetId="5">#REF!</definedName>
    <definedName name="Tabelaxx" localSheetId="60">#REF!</definedName>
    <definedName name="Tabelaxx">#REF!</definedName>
    <definedName name="tabF" localSheetId="15">#REF!</definedName>
    <definedName name="tabF" localSheetId="16">#REF!</definedName>
    <definedName name="tabF" localSheetId="22">#REF!</definedName>
    <definedName name="tabF" localSheetId="26">#REF!</definedName>
    <definedName name="tabF" localSheetId="28">#REF!</definedName>
    <definedName name="tabF" localSheetId="29">#REF!</definedName>
    <definedName name="tabF" localSheetId="30">#REF!</definedName>
    <definedName name="tabF" localSheetId="38">#REF!</definedName>
    <definedName name="tabF" localSheetId="41">#REF!</definedName>
    <definedName name="tabF" localSheetId="42">#REF!</definedName>
    <definedName name="tabF" localSheetId="45">#REF!</definedName>
    <definedName name="tabF" localSheetId="49">#REF!</definedName>
    <definedName name="tabF" localSheetId="8">#REF!</definedName>
    <definedName name="tabF" localSheetId="9">#REF!</definedName>
    <definedName name="tabF" localSheetId="25">#REF!</definedName>
    <definedName name="tabF" localSheetId="35">#REF!</definedName>
    <definedName name="tabF" localSheetId="51">#REF!</definedName>
    <definedName name="tabF" localSheetId="55">#REF!</definedName>
    <definedName name="tabF" localSheetId="5">#REF!</definedName>
    <definedName name="tabF" localSheetId="60">#REF!</definedName>
    <definedName name="tabF">#REF!</definedName>
    <definedName name="tabH" localSheetId="15">#REF!</definedName>
    <definedName name="tabH" localSheetId="16">#REF!</definedName>
    <definedName name="tabH" localSheetId="22">#REF!</definedName>
    <definedName name="tabH" localSheetId="26">#REF!</definedName>
    <definedName name="tabH" localSheetId="28">#REF!</definedName>
    <definedName name="tabH" localSheetId="29">#REF!</definedName>
    <definedName name="tabH" localSheetId="30">#REF!</definedName>
    <definedName name="tabH" localSheetId="38">#REF!</definedName>
    <definedName name="tabH" localSheetId="41">#REF!</definedName>
    <definedName name="tabH" localSheetId="42">#REF!</definedName>
    <definedName name="tabH" localSheetId="45">#REF!</definedName>
    <definedName name="tabH" localSheetId="49">#REF!</definedName>
    <definedName name="tabH" localSheetId="8">#REF!</definedName>
    <definedName name="tabH" localSheetId="9">#REF!</definedName>
    <definedName name="tabH" localSheetId="25">#REF!</definedName>
    <definedName name="tabH" localSheetId="35">#REF!</definedName>
    <definedName name="tabH" localSheetId="51">#REF!</definedName>
    <definedName name="tabH" localSheetId="55">#REF!</definedName>
    <definedName name="tabH" localSheetId="5">#REF!</definedName>
    <definedName name="tabH" localSheetId="60">#REF!</definedName>
    <definedName name="tabH">#REF!</definedName>
    <definedName name="tabI" localSheetId="15">#REF!</definedName>
    <definedName name="tabI" localSheetId="16">#REF!</definedName>
    <definedName name="tabI" localSheetId="22">#REF!</definedName>
    <definedName name="tabI" localSheetId="26">#REF!</definedName>
    <definedName name="tabI" localSheetId="28">#REF!</definedName>
    <definedName name="tabI" localSheetId="29">#REF!</definedName>
    <definedName name="tabI" localSheetId="30">#REF!</definedName>
    <definedName name="tabI" localSheetId="38">#REF!</definedName>
    <definedName name="tabI" localSheetId="41">#REF!</definedName>
    <definedName name="tabI" localSheetId="42">#REF!</definedName>
    <definedName name="tabI" localSheetId="45">#REF!</definedName>
    <definedName name="tabI" localSheetId="8">#REF!</definedName>
    <definedName name="tabI" localSheetId="9">#REF!</definedName>
    <definedName name="tabI" localSheetId="25">#REF!</definedName>
    <definedName name="tabI" localSheetId="35">#REF!</definedName>
    <definedName name="tabI" localSheetId="51">#REF!</definedName>
    <definedName name="tabI" localSheetId="55">#REF!</definedName>
    <definedName name="tabI" localSheetId="5">#REF!</definedName>
    <definedName name="tabI" localSheetId="60">#REF!</definedName>
    <definedName name="tabI">#REF!</definedName>
    <definedName name="Table__47">[69]RED47!$A$1:$I$53</definedName>
    <definedName name="Table_2._Country_X___Public_Sector_Financing_1" localSheetId="15">#REF!</definedName>
    <definedName name="Table_2._Country_X___Public_Sector_Financing_1" localSheetId="16">#REF!</definedName>
    <definedName name="Table_2._Country_X___Public_Sector_Financing_1" localSheetId="22">#REF!</definedName>
    <definedName name="Table_2._Country_X___Public_Sector_Financing_1" localSheetId="26">#REF!</definedName>
    <definedName name="Table_2._Country_X___Public_Sector_Financing_1" localSheetId="28">#REF!</definedName>
    <definedName name="Table_2._Country_X___Public_Sector_Financing_1" localSheetId="29">#REF!</definedName>
    <definedName name="Table_2._Country_X___Public_Sector_Financing_1" localSheetId="30">#REF!</definedName>
    <definedName name="Table_2._Country_X___Public_Sector_Financing_1" localSheetId="38">#REF!</definedName>
    <definedName name="Table_2._Country_X___Public_Sector_Financing_1" localSheetId="41">#REF!</definedName>
    <definedName name="Table_2._Country_X___Public_Sector_Financing_1" localSheetId="42">#REF!</definedName>
    <definedName name="Table_2._Country_X___Public_Sector_Financing_1" localSheetId="45">#REF!</definedName>
    <definedName name="Table_2._Country_X___Public_Sector_Financing_1" localSheetId="49">#REF!</definedName>
    <definedName name="Table_2._Country_X___Public_Sector_Financing_1" localSheetId="54">#REF!</definedName>
    <definedName name="Table_2._Country_X___Public_Sector_Financing_1" localSheetId="8">#REF!</definedName>
    <definedName name="Table_2._Country_X___Public_Sector_Financing_1" localSheetId="9">#REF!</definedName>
    <definedName name="Table_2._Country_X___Public_Sector_Financing_1" localSheetId="25">#REF!</definedName>
    <definedName name="Table_2._Country_X___Public_Sector_Financing_1" localSheetId="35">#REF!</definedName>
    <definedName name="Table_2._Country_X___Public_Sector_Financing_1" localSheetId="51">#REF!</definedName>
    <definedName name="Table_2._Country_X___Public_Sector_Financing_1" localSheetId="55">#REF!</definedName>
    <definedName name="Table_2._Country_X___Public_Sector_Financing_1" localSheetId="5">#REF!</definedName>
    <definedName name="Table_2._Country_X___Public_Sector_Financing_1" localSheetId="60">#REF!</definedName>
    <definedName name="Table_2._Country_X___Public_Sector_Financing_1">#REF!</definedName>
    <definedName name="Table_4SR" localSheetId="15">#REF!</definedName>
    <definedName name="Table_4SR" localSheetId="16">#REF!</definedName>
    <definedName name="Table_4SR" localSheetId="22">#REF!</definedName>
    <definedName name="Table_4SR" localSheetId="26">#REF!</definedName>
    <definedName name="Table_4SR" localSheetId="28">#REF!</definedName>
    <definedName name="Table_4SR" localSheetId="29">#REF!</definedName>
    <definedName name="Table_4SR" localSheetId="30">#REF!</definedName>
    <definedName name="Table_4SR" localSheetId="38">#REF!</definedName>
    <definedName name="Table_4SR" localSheetId="41">#REF!</definedName>
    <definedName name="Table_4SR" localSheetId="42">#REF!</definedName>
    <definedName name="Table_4SR" localSheetId="45">#REF!</definedName>
    <definedName name="Table_4SR" localSheetId="49">#REF!</definedName>
    <definedName name="Table_4SR" localSheetId="8">#REF!</definedName>
    <definedName name="Table_4SR" localSheetId="9">#REF!</definedName>
    <definedName name="Table_4SR" localSheetId="25">#REF!</definedName>
    <definedName name="Table_4SR" localSheetId="35">#REF!</definedName>
    <definedName name="Table_4SR" localSheetId="51">#REF!</definedName>
    <definedName name="Table_4SR" localSheetId="55">#REF!</definedName>
    <definedName name="Table_4SR" localSheetId="5">#REF!</definedName>
    <definedName name="Table_4SR" localSheetId="60">#REF!</definedName>
    <definedName name="Table_4SR">#REF!</definedName>
    <definedName name="Table_debt">[70]Table!$A$3:$AB$73</definedName>
    <definedName name="TABLE1" localSheetId="15">#REF!</definedName>
    <definedName name="TABLE1" localSheetId="16">#REF!</definedName>
    <definedName name="TABLE1" localSheetId="22">#REF!</definedName>
    <definedName name="TABLE1" localSheetId="26">#REF!</definedName>
    <definedName name="TABLE1" localSheetId="28">#REF!</definedName>
    <definedName name="TABLE1" localSheetId="29">#REF!</definedName>
    <definedName name="TABLE1" localSheetId="30">#REF!</definedName>
    <definedName name="TABLE1" localSheetId="38">#REF!</definedName>
    <definedName name="TABLE1" localSheetId="41">#REF!</definedName>
    <definedName name="TABLE1" localSheetId="42">#REF!</definedName>
    <definedName name="TABLE1" localSheetId="45">#REF!</definedName>
    <definedName name="TABLE1" localSheetId="49">#REF!</definedName>
    <definedName name="TABLE1" localSheetId="54">#REF!</definedName>
    <definedName name="TABLE1" localSheetId="8">#REF!</definedName>
    <definedName name="TABLE1" localSheetId="9">#REF!</definedName>
    <definedName name="TABLE1" localSheetId="25">#REF!</definedName>
    <definedName name="TABLE1" localSheetId="35">#REF!</definedName>
    <definedName name="TABLE1" localSheetId="51">#REF!</definedName>
    <definedName name="TABLE1" localSheetId="55">#REF!</definedName>
    <definedName name="TABLE1" localSheetId="5">#REF!</definedName>
    <definedName name="TABLE1" localSheetId="60">#REF!</definedName>
    <definedName name="TABLE1">#REF!</definedName>
    <definedName name="Table1printarea" localSheetId="15">#REF!</definedName>
    <definedName name="Table1printarea" localSheetId="16">#REF!</definedName>
    <definedName name="Table1printarea" localSheetId="22">#REF!</definedName>
    <definedName name="Table1printarea" localSheetId="26">#REF!</definedName>
    <definedName name="Table1printarea" localSheetId="28">#REF!</definedName>
    <definedName name="Table1printarea" localSheetId="29">#REF!</definedName>
    <definedName name="Table1printarea" localSheetId="30">#REF!</definedName>
    <definedName name="Table1printarea" localSheetId="38">#REF!</definedName>
    <definedName name="Table1printarea" localSheetId="41">#REF!</definedName>
    <definedName name="Table1printarea" localSheetId="42">#REF!</definedName>
    <definedName name="Table1printarea" localSheetId="45">#REF!</definedName>
    <definedName name="Table1printarea" localSheetId="49">#REF!</definedName>
    <definedName name="Table1printarea" localSheetId="8">#REF!</definedName>
    <definedName name="Table1printarea" localSheetId="9">#REF!</definedName>
    <definedName name="Table1printarea" localSheetId="25">#REF!</definedName>
    <definedName name="Table1printarea" localSheetId="35">#REF!</definedName>
    <definedName name="Table1printarea" localSheetId="51">#REF!</definedName>
    <definedName name="Table1printarea" localSheetId="55">#REF!</definedName>
    <definedName name="Table1printarea" localSheetId="5">#REF!</definedName>
    <definedName name="Table1printarea" localSheetId="60">#REF!</definedName>
    <definedName name="Table1printarea">#REF!</definedName>
    <definedName name="table30" localSheetId="15">#REF!</definedName>
    <definedName name="table30" localSheetId="16">#REF!</definedName>
    <definedName name="table30" localSheetId="22">#REF!</definedName>
    <definedName name="table30" localSheetId="26">#REF!</definedName>
    <definedName name="table30" localSheetId="28">#REF!</definedName>
    <definedName name="table30" localSheetId="29">#REF!</definedName>
    <definedName name="table30" localSheetId="30">#REF!</definedName>
    <definedName name="table30" localSheetId="38">#REF!</definedName>
    <definedName name="table30" localSheetId="41">#REF!</definedName>
    <definedName name="table30" localSheetId="42">#REF!</definedName>
    <definedName name="table30" localSheetId="45">#REF!</definedName>
    <definedName name="table30" localSheetId="49">#REF!</definedName>
    <definedName name="table30" localSheetId="8">#REF!</definedName>
    <definedName name="table30" localSheetId="9">#REF!</definedName>
    <definedName name="table30" localSheetId="25">#REF!</definedName>
    <definedName name="table30" localSheetId="35">#REF!</definedName>
    <definedName name="table30" localSheetId="51">#REF!</definedName>
    <definedName name="table30" localSheetId="55">#REF!</definedName>
    <definedName name="table30" localSheetId="5">#REF!</definedName>
    <definedName name="table30" localSheetId="60">#REF!</definedName>
    <definedName name="table30">#REF!</definedName>
    <definedName name="TABLE31" localSheetId="15">#REF!</definedName>
    <definedName name="TABLE31" localSheetId="16">#REF!</definedName>
    <definedName name="TABLE31" localSheetId="22">#REF!</definedName>
    <definedName name="TABLE31" localSheetId="26">#REF!</definedName>
    <definedName name="TABLE31" localSheetId="28">#REF!</definedName>
    <definedName name="TABLE31" localSheetId="29">#REF!</definedName>
    <definedName name="TABLE31" localSheetId="30">#REF!</definedName>
    <definedName name="TABLE31" localSheetId="38">#REF!</definedName>
    <definedName name="TABLE31" localSheetId="41">#REF!</definedName>
    <definedName name="TABLE31" localSheetId="42">#REF!</definedName>
    <definedName name="TABLE31" localSheetId="45">#REF!</definedName>
    <definedName name="TABLE31" localSheetId="8">#REF!</definedName>
    <definedName name="TABLE31" localSheetId="9">#REF!</definedName>
    <definedName name="TABLE31" localSheetId="25">#REF!</definedName>
    <definedName name="TABLE31" localSheetId="35">#REF!</definedName>
    <definedName name="TABLE31" localSheetId="51">#REF!</definedName>
    <definedName name="TABLE31" localSheetId="55">#REF!</definedName>
    <definedName name="TABLE31" localSheetId="5">#REF!</definedName>
    <definedName name="TABLE31" localSheetId="60">#REF!</definedName>
    <definedName name="TABLE31">#REF!</definedName>
    <definedName name="TABLE32" localSheetId="15">#REF!</definedName>
    <definedName name="TABLE32" localSheetId="16">#REF!</definedName>
    <definedName name="TABLE32" localSheetId="22">#REF!</definedName>
    <definedName name="TABLE32" localSheetId="26">#REF!</definedName>
    <definedName name="TABLE32" localSheetId="28">#REF!</definedName>
    <definedName name="TABLE32" localSheetId="29">#REF!</definedName>
    <definedName name="TABLE32" localSheetId="30">#REF!</definedName>
    <definedName name="TABLE32" localSheetId="38">#REF!</definedName>
    <definedName name="TABLE32" localSheetId="41">#REF!</definedName>
    <definedName name="TABLE32" localSheetId="42">#REF!</definedName>
    <definedName name="TABLE32" localSheetId="45">#REF!</definedName>
    <definedName name="TABLE32" localSheetId="8">#REF!</definedName>
    <definedName name="TABLE32" localSheetId="9">#REF!</definedName>
    <definedName name="TABLE32" localSheetId="25">#REF!</definedName>
    <definedName name="TABLE32" localSheetId="35">#REF!</definedName>
    <definedName name="TABLE32" localSheetId="51">#REF!</definedName>
    <definedName name="TABLE32" localSheetId="55">#REF!</definedName>
    <definedName name="TABLE32" localSheetId="5">#REF!</definedName>
    <definedName name="TABLE32" localSheetId="60">#REF!</definedName>
    <definedName name="TABLE32">#REF!</definedName>
    <definedName name="TABLE33" localSheetId="15">#REF!</definedName>
    <definedName name="TABLE33" localSheetId="16">#REF!</definedName>
    <definedName name="TABLE33" localSheetId="22">#REF!</definedName>
    <definedName name="TABLE33" localSheetId="26">#REF!</definedName>
    <definedName name="TABLE33" localSheetId="28">#REF!</definedName>
    <definedName name="TABLE33" localSheetId="29">#REF!</definedName>
    <definedName name="TABLE33" localSheetId="30">#REF!</definedName>
    <definedName name="TABLE33" localSheetId="38">#REF!</definedName>
    <definedName name="TABLE33" localSheetId="41">#REF!</definedName>
    <definedName name="TABLE33" localSheetId="42">#REF!</definedName>
    <definedName name="TABLE33" localSheetId="45">#REF!</definedName>
    <definedName name="TABLE33" localSheetId="8">#REF!</definedName>
    <definedName name="TABLE33" localSheetId="9">#REF!</definedName>
    <definedName name="TABLE33" localSheetId="25">#REF!</definedName>
    <definedName name="TABLE33" localSheetId="35">#REF!</definedName>
    <definedName name="TABLE33" localSheetId="51">#REF!</definedName>
    <definedName name="TABLE33" localSheetId="55">#REF!</definedName>
    <definedName name="TABLE33" localSheetId="5">#REF!</definedName>
    <definedName name="TABLE33" localSheetId="60">#REF!</definedName>
    <definedName name="TABLE33">#REF!</definedName>
    <definedName name="TABLE4" localSheetId="15">#REF!</definedName>
    <definedName name="TABLE4" localSheetId="16">#REF!</definedName>
    <definedName name="TABLE4" localSheetId="22">#REF!</definedName>
    <definedName name="TABLE4" localSheetId="26">#REF!</definedName>
    <definedName name="TABLE4" localSheetId="28">#REF!</definedName>
    <definedName name="TABLE4" localSheetId="29">#REF!</definedName>
    <definedName name="TABLE4" localSheetId="30">#REF!</definedName>
    <definedName name="TABLE4" localSheetId="38">#REF!</definedName>
    <definedName name="TABLE4" localSheetId="41">#REF!</definedName>
    <definedName name="TABLE4" localSheetId="42">#REF!</definedName>
    <definedName name="TABLE4" localSheetId="45">#REF!</definedName>
    <definedName name="TABLE4" localSheetId="8">#REF!</definedName>
    <definedName name="TABLE4" localSheetId="9">#REF!</definedName>
    <definedName name="TABLE4" localSheetId="25">#REF!</definedName>
    <definedName name="TABLE4" localSheetId="35">#REF!</definedName>
    <definedName name="TABLE4" localSheetId="51">#REF!</definedName>
    <definedName name="TABLE4" localSheetId="55">#REF!</definedName>
    <definedName name="TABLE4" localSheetId="5">#REF!</definedName>
    <definedName name="TABLE4" localSheetId="60">#REF!</definedName>
    <definedName name="TABLE4">#REF!</definedName>
    <definedName name="table6" localSheetId="15">#REF!</definedName>
    <definedName name="table6" localSheetId="16">#REF!</definedName>
    <definedName name="table6" localSheetId="22">#REF!</definedName>
    <definedName name="table6" localSheetId="26">#REF!</definedName>
    <definedName name="table6" localSheetId="28">#REF!</definedName>
    <definedName name="table6" localSheetId="29">#REF!</definedName>
    <definedName name="table6" localSheetId="30">#REF!</definedName>
    <definedName name="table6" localSheetId="38">#REF!</definedName>
    <definedName name="table6" localSheetId="41">#REF!</definedName>
    <definedName name="table6" localSheetId="42">#REF!</definedName>
    <definedName name="table6" localSheetId="45">#REF!</definedName>
    <definedName name="table6" localSheetId="8">#REF!</definedName>
    <definedName name="table6" localSheetId="9">#REF!</definedName>
    <definedName name="table6" localSheetId="25">#REF!</definedName>
    <definedName name="table6" localSheetId="35">#REF!</definedName>
    <definedName name="table6" localSheetId="51">#REF!</definedName>
    <definedName name="table6" localSheetId="55">#REF!</definedName>
    <definedName name="table6" localSheetId="5">#REF!</definedName>
    <definedName name="table6" localSheetId="60">#REF!</definedName>
    <definedName name="table6">#REF!</definedName>
    <definedName name="table9" localSheetId="15">#REF!</definedName>
    <definedName name="table9" localSheetId="16">#REF!</definedName>
    <definedName name="table9" localSheetId="22">#REF!</definedName>
    <definedName name="table9" localSheetId="26">#REF!</definedName>
    <definedName name="table9" localSheetId="28">#REF!</definedName>
    <definedName name="table9" localSheetId="29">#REF!</definedName>
    <definedName name="table9" localSheetId="30">#REF!</definedName>
    <definedName name="table9" localSheetId="38">#REF!</definedName>
    <definedName name="table9" localSheetId="41">#REF!</definedName>
    <definedName name="table9" localSheetId="42">#REF!</definedName>
    <definedName name="table9" localSheetId="45">#REF!</definedName>
    <definedName name="table9" localSheetId="8">#REF!</definedName>
    <definedName name="table9" localSheetId="9">#REF!</definedName>
    <definedName name="table9" localSheetId="25">#REF!</definedName>
    <definedName name="table9" localSheetId="35">#REF!</definedName>
    <definedName name="table9" localSheetId="51">#REF!</definedName>
    <definedName name="table9" localSheetId="55">#REF!</definedName>
    <definedName name="table9" localSheetId="5">#REF!</definedName>
    <definedName name="table9" localSheetId="60">#REF!</definedName>
    <definedName name="table9">#REF!</definedName>
    <definedName name="tabx" localSheetId="46" hidden="1">{"g95_96m1",#N/A,FALSE,"Graf(95+96)M";"g95_96m2",#N/A,FALSE,"Graf(95+96)M";"g95_96mb1",#N/A,FALSE,"Graf(95+96)Mb";"g95_96mb2",#N/A,FALSE,"Graf(95+96)Mb";"g95_96f1",#N/A,FALSE,"Graf(95+96)F";"g95_96f2",#N/A,FALSE,"Graf(95+96)F";"g95_96fb1",#N/A,FALSE,"Graf(95+96)Fb";"g95_96fb2",#N/A,FALSE,"Graf(95+96)Fb"}</definedName>
    <definedName name="tabx" localSheetId="48"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ME" localSheetId="15">#REF!</definedName>
    <definedName name="TAME" localSheetId="16">#REF!</definedName>
    <definedName name="TAME" localSheetId="22">#REF!</definedName>
    <definedName name="TAME" localSheetId="26">#REF!</definedName>
    <definedName name="TAME" localSheetId="28">#REF!</definedName>
    <definedName name="TAME" localSheetId="29">#REF!</definedName>
    <definedName name="TAME" localSheetId="30">#REF!</definedName>
    <definedName name="TAME" localSheetId="38">#REF!</definedName>
    <definedName name="TAME" localSheetId="41">#REF!</definedName>
    <definedName name="TAME" localSheetId="42">#REF!</definedName>
    <definedName name="TAME" localSheetId="45">#REF!</definedName>
    <definedName name="TAME" localSheetId="8">#REF!</definedName>
    <definedName name="TAME" localSheetId="9">#REF!</definedName>
    <definedName name="TAME" localSheetId="25">#REF!</definedName>
    <definedName name="TAME" localSheetId="35">#REF!</definedName>
    <definedName name="TAME" localSheetId="51">#REF!</definedName>
    <definedName name="TAME" localSheetId="55">#REF!</definedName>
    <definedName name="TAME" localSheetId="5">#REF!</definedName>
    <definedName name="TAME" localSheetId="60">#REF!</definedName>
    <definedName name="TAME">#REF!</definedName>
    <definedName name="Tbl_GFN">[70]Table_GEF!$B$2:$T$53</definedName>
    <definedName name="tblChecks">[47]ErrCheck!$A$3:$E$5</definedName>
    <definedName name="tblLinks">[47]Links!$A$4:$F$33</definedName>
    <definedName name="TEMP" localSheetId="15">[71]Data!#REF!</definedName>
    <definedName name="TEMP" localSheetId="16">[71]Data!#REF!</definedName>
    <definedName name="TEMP" localSheetId="22">[71]Data!#REF!</definedName>
    <definedName name="TEMP" localSheetId="28">[71]Data!#REF!</definedName>
    <definedName name="TEMP" localSheetId="29">[71]Data!#REF!</definedName>
    <definedName name="TEMP" localSheetId="30">[71]Data!#REF!</definedName>
    <definedName name="TEMP" localSheetId="38">[71]Data!#REF!</definedName>
    <definedName name="TEMP" localSheetId="41">[71]Data!#REF!</definedName>
    <definedName name="TEMP" localSheetId="42">[71]Data!#REF!</definedName>
    <definedName name="TEMP" localSheetId="45">[71]Data!#REF!</definedName>
    <definedName name="TEMP" localSheetId="49">[71]Data!#REF!</definedName>
    <definedName name="TEMP" localSheetId="54">[71]Data!#REF!</definedName>
    <definedName name="TEMP" localSheetId="25">[71]Data!#REF!</definedName>
    <definedName name="TEMP" localSheetId="35">[71]Data!#REF!</definedName>
    <definedName name="TEMP" localSheetId="51">[71]Data!#REF!</definedName>
    <definedName name="TEMP" localSheetId="55">[71]Data!#REF!</definedName>
    <definedName name="TEMP" localSheetId="5">[71]Data!#REF!</definedName>
    <definedName name="TEMP" localSheetId="60">[71]Data!#REF!</definedName>
    <definedName name="TEMP">[71]Data!#REF!</definedName>
    <definedName name="tempo_kles" localSheetId="15">[28]Graf14_Graf15!#REF!</definedName>
    <definedName name="tempo_kles" localSheetId="16">[28]Graf14_Graf15!#REF!</definedName>
    <definedName name="tempo_kles" localSheetId="22">[28]Graf14_Graf15!#REF!</definedName>
    <definedName name="tempo_kles" localSheetId="28">[28]Graf14_Graf15!#REF!</definedName>
    <definedName name="tempo_kles" localSheetId="29">[28]Graf14_Graf15!#REF!</definedName>
    <definedName name="tempo_kles" localSheetId="30">[28]Graf14_Graf15!#REF!</definedName>
    <definedName name="tempo_kles" localSheetId="38">[28]Graf14_Graf15!#REF!</definedName>
    <definedName name="tempo_kles" localSheetId="41">[28]Graf14_Graf15!#REF!</definedName>
    <definedName name="tempo_kles" localSheetId="42">[28]Graf14_Graf15!#REF!</definedName>
    <definedName name="tempo_kles" localSheetId="45">[28]Graf14_Graf15!#REF!</definedName>
    <definedName name="tempo_kles" localSheetId="49">[28]Graf14_Graf15!#REF!</definedName>
    <definedName name="tempo_kles" localSheetId="54">[28]Graf14_Graf15!#REF!</definedName>
    <definedName name="tempo_kles" localSheetId="25">[28]Graf14_Graf15!#REF!</definedName>
    <definedName name="tempo_kles" localSheetId="35">[28]Graf14_Graf15!#REF!</definedName>
    <definedName name="tempo_kles" localSheetId="51">[28]Graf14_Graf15!#REF!</definedName>
    <definedName name="tempo_kles" localSheetId="55">[28]Graf14_Graf15!#REF!</definedName>
    <definedName name="tempo_kles" localSheetId="5">[28]Graf14_Graf15!#REF!</definedName>
    <definedName name="tempo_kles" localSheetId="60">[28]Graf14_Graf15!#REF!</definedName>
    <definedName name="tempo_kles">[28]Graf14_Graf15!#REF!</definedName>
    <definedName name="tempo_kles_2" localSheetId="15">[28]Graf14_Graf15!#REF!</definedName>
    <definedName name="tempo_kles_2" localSheetId="16">[28]Graf14_Graf15!#REF!</definedName>
    <definedName name="tempo_kles_2" localSheetId="22">[28]Graf14_Graf15!#REF!</definedName>
    <definedName name="tempo_kles_2" localSheetId="28">[28]Graf14_Graf15!#REF!</definedName>
    <definedName name="tempo_kles_2" localSheetId="29">[28]Graf14_Graf15!#REF!</definedName>
    <definedName name="tempo_kles_2" localSheetId="30">[28]Graf14_Graf15!#REF!</definedName>
    <definedName name="tempo_kles_2" localSheetId="38">[28]Graf14_Graf15!#REF!</definedName>
    <definedName name="tempo_kles_2" localSheetId="41">[28]Graf14_Graf15!#REF!</definedName>
    <definedName name="tempo_kles_2" localSheetId="42">[28]Graf14_Graf15!#REF!</definedName>
    <definedName name="tempo_kles_2" localSheetId="45">[28]Graf14_Graf15!#REF!</definedName>
    <definedName name="tempo_kles_2" localSheetId="49">[28]Graf14_Graf15!#REF!</definedName>
    <definedName name="tempo_kles_2" localSheetId="25">[28]Graf14_Graf15!#REF!</definedName>
    <definedName name="tempo_kles_2" localSheetId="35">[28]Graf14_Graf15!#REF!</definedName>
    <definedName name="tempo_kles_2" localSheetId="51">[28]Graf14_Graf15!#REF!</definedName>
    <definedName name="tempo_kles_2" localSheetId="55">[28]Graf14_Graf15!#REF!</definedName>
    <definedName name="tempo_kles_2" localSheetId="5">[28]Graf14_Graf15!#REF!</definedName>
    <definedName name="tempo_kles_2" localSheetId="60">[28]Graf14_Graf15!#REF!</definedName>
    <definedName name="tempo_kles_2">[28]Graf14_Graf15!#REF!</definedName>
    <definedName name="text" localSheetId="13" hidden="1">{#N/A,#N/A,FALSE,"CB";#N/A,#N/A,FALSE,"CMB";#N/A,#N/A,FALSE,"BSYS";#N/A,#N/A,FALSE,"NBFI";#N/A,#N/A,FALSE,"FSYS"}</definedName>
    <definedName name="text" localSheetId="15" hidden="1">{#N/A,#N/A,FALSE,"CB";#N/A,#N/A,FALSE,"CMB";#N/A,#N/A,FALSE,"BSYS";#N/A,#N/A,FALSE,"NBFI";#N/A,#N/A,FALSE,"FSYS"}</definedName>
    <definedName name="text" localSheetId="16" hidden="1">{#N/A,#N/A,FALSE,"CB";#N/A,#N/A,FALSE,"CMB";#N/A,#N/A,FALSE,"BSYS";#N/A,#N/A,FALSE,"NBFI";#N/A,#N/A,FALSE,"FSYS"}</definedName>
    <definedName name="text" localSheetId="19" hidden="1">{#N/A,#N/A,FALSE,"CB";#N/A,#N/A,FALSE,"CMB";#N/A,#N/A,FALSE,"BSYS";#N/A,#N/A,FALSE,"NBFI";#N/A,#N/A,FALSE,"FSYS"}</definedName>
    <definedName name="text" localSheetId="26" hidden="1">{#N/A,#N/A,FALSE,"CB";#N/A,#N/A,FALSE,"CMB";#N/A,#N/A,FALSE,"BSYS";#N/A,#N/A,FALSE,"NBFI";#N/A,#N/A,FALSE,"FSYS"}</definedName>
    <definedName name="text" localSheetId="38" hidden="1">{#N/A,#N/A,FALSE,"CB";#N/A,#N/A,FALSE,"CMB";#N/A,#N/A,FALSE,"BSYS";#N/A,#N/A,FALSE,"NBFI";#N/A,#N/A,FALSE,"FSYS"}</definedName>
    <definedName name="text" localSheetId="45" hidden="1">{#N/A,#N/A,FALSE,"CB";#N/A,#N/A,FALSE,"CMB";#N/A,#N/A,FALSE,"BSYS";#N/A,#N/A,FALSE,"NBFI";#N/A,#N/A,FALSE,"FSYS"}</definedName>
    <definedName name="text" localSheetId="46" hidden="1">{#N/A,#N/A,FALSE,"CB";#N/A,#N/A,FALSE,"CMB";#N/A,#N/A,FALSE,"BSYS";#N/A,#N/A,FALSE,"NBFI";#N/A,#N/A,FALSE,"FSYS"}</definedName>
    <definedName name="text" localSheetId="49" hidden="1">{#N/A,#N/A,FALSE,"CB";#N/A,#N/A,FALSE,"CMB";#N/A,#N/A,FALSE,"BSYS";#N/A,#N/A,FALSE,"NBFI";#N/A,#N/A,FALSE,"FSYS"}</definedName>
    <definedName name="text" localSheetId="54" hidden="1">{#N/A,#N/A,FALSE,"CB";#N/A,#N/A,FALSE,"CMB";#N/A,#N/A,FALSE,"BSYS";#N/A,#N/A,FALSE,"NBFI";#N/A,#N/A,FALSE,"FSYS"}</definedName>
    <definedName name="text" localSheetId="8" hidden="1">{#N/A,#N/A,FALSE,"CB";#N/A,#N/A,FALSE,"CMB";#N/A,#N/A,FALSE,"BSYS";#N/A,#N/A,FALSE,"NBFI";#N/A,#N/A,FALSE,"FSYS"}</definedName>
    <definedName name="text" localSheetId="9" hidden="1">{#N/A,#N/A,FALSE,"CB";#N/A,#N/A,FALSE,"CMB";#N/A,#N/A,FALSE,"BSYS";#N/A,#N/A,FALSE,"NBFI";#N/A,#N/A,FALSE,"FSYS"}</definedName>
    <definedName name="text" localSheetId="48" hidden="1">{#N/A,#N/A,FALSE,"CB";#N/A,#N/A,FALSE,"CMB";#N/A,#N/A,FALSE,"BSYS";#N/A,#N/A,FALSE,"NBFI";#N/A,#N/A,FALSE,"FSYS"}</definedName>
    <definedName name="text" hidden="1">{#N/A,#N/A,FALSE,"CB";#N/A,#N/A,FALSE,"CMB";#N/A,#N/A,FALSE,"BSYS";#N/A,#N/A,FALSE,"NBFI";#N/A,#N/A,FALSE,"FSYS"}</definedName>
    <definedName name="TMG_D">[27]Q5!$E$23:$AH$23</definedName>
    <definedName name="TMGO">#N/A</definedName>
    <definedName name="TOWEO" localSheetId="15">#REF!</definedName>
    <definedName name="TOWEO" localSheetId="16">#REF!</definedName>
    <definedName name="TOWEO" localSheetId="22">#REF!</definedName>
    <definedName name="TOWEO" localSheetId="26">#REF!</definedName>
    <definedName name="TOWEO" localSheetId="28">#REF!</definedName>
    <definedName name="TOWEO" localSheetId="29">#REF!</definedName>
    <definedName name="TOWEO" localSheetId="30">#REF!</definedName>
    <definedName name="TOWEO" localSheetId="38">#REF!</definedName>
    <definedName name="TOWEO" localSheetId="41">#REF!</definedName>
    <definedName name="TOWEO" localSheetId="42">#REF!</definedName>
    <definedName name="TOWEO" localSheetId="45">#REF!</definedName>
    <definedName name="TOWEO" localSheetId="49">#REF!</definedName>
    <definedName name="TOWEO" localSheetId="54">#REF!</definedName>
    <definedName name="TOWEO" localSheetId="8">#REF!</definedName>
    <definedName name="TOWEO" localSheetId="9">#REF!</definedName>
    <definedName name="TOWEO" localSheetId="25">#REF!</definedName>
    <definedName name="TOWEO" localSheetId="35">#REF!</definedName>
    <definedName name="TOWEO" localSheetId="51">#REF!</definedName>
    <definedName name="TOWEO" localSheetId="55">#REF!</definedName>
    <definedName name="TOWEO" localSheetId="5">#REF!</definedName>
    <definedName name="TOWEO" localSheetId="60">#REF!</definedName>
    <definedName name="TOWEO">#REF!</definedName>
    <definedName name="TRADE3" localSheetId="15">[1]Trade!#REF!</definedName>
    <definedName name="TRADE3" localSheetId="16">[1]Trade!#REF!</definedName>
    <definedName name="TRADE3" localSheetId="22">[1]Trade!#REF!</definedName>
    <definedName name="TRADE3" localSheetId="26">[1]Trade!#REF!</definedName>
    <definedName name="TRADE3" localSheetId="28">[1]Trade!#REF!</definedName>
    <definedName name="TRADE3" localSheetId="29">[1]Trade!#REF!</definedName>
    <definedName name="TRADE3" localSheetId="30">[1]Trade!#REF!</definedName>
    <definedName name="TRADE3" localSheetId="38">[1]Trade!#REF!</definedName>
    <definedName name="TRADE3" localSheetId="41">[1]Trade!#REF!</definedName>
    <definedName name="TRADE3" localSheetId="42">[1]Trade!#REF!</definedName>
    <definedName name="TRADE3" localSheetId="45">[1]Trade!#REF!</definedName>
    <definedName name="TRADE3" localSheetId="54">[1]Trade!#REF!</definedName>
    <definedName name="TRADE3" localSheetId="25">[1]Trade!#REF!</definedName>
    <definedName name="TRADE3" localSheetId="35">[1]Trade!#REF!</definedName>
    <definedName name="TRADE3" localSheetId="51">[1]Trade!#REF!</definedName>
    <definedName name="TRADE3" localSheetId="55">[1]Trade!#REF!</definedName>
    <definedName name="TRADE3" localSheetId="5">[1]Trade!#REF!</definedName>
    <definedName name="TRADE3" localSheetId="60">[1]Trade!#REF!</definedName>
    <definedName name="TRADE3">[1]Trade!#REF!</definedName>
    <definedName name="trans" localSheetId="15">#REF!</definedName>
    <definedName name="trans" localSheetId="16">#REF!</definedName>
    <definedName name="trans" localSheetId="22">#REF!</definedName>
    <definedName name="trans" localSheetId="26">#REF!</definedName>
    <definedName name="trans" localSheetId="28">#REF!</definedName>
    <definedName name="trans" localSheetId="29">#REF!</definedName>
    <definedName name="trans" localSheetId="30">#REF!</definedName>
    <definedName name="trans" localSheetId="38">#REF!</definedName>
    <definedName name="trans" localSheetId="41">#REF!</definedName>
    <definedName name="trans" localSheetId="42">#REF!</definedName>
    <definedName name="trans" localSheetId="45">#REF!</definedName>
    <definedName name="trans" localSheetId="49">#REF!</definedName>
    <definedName name="trans" localSheetId="54">#REF!</definedName>
    <definedName name="trans" localSheetId="8">#REF!</definedName>
    <definedName name="trans" localSheetId="9">#REF!</definedName>
    <definedName name="trans" localSheetId="25">#REF!</definedName>
    <definedName name="trans" localSheetId="35">#REF!</definedName>
    <definedName name="trans" localSheetId="51">#REF!</definedName>
    <definedName name="trans" localSheetId="55">#REF!</definedName>
    <definedName name="trans" localSheetId="5">#REF!</definedName>
    <definedName name="trans" localSheetId="60">#REF!</definedName>
    <definedName name="trans">#REF!</definedName>
    <definedName name="Transfer_check" localSheetId="15">#REF!</definedName>
    <definedName name="Transfer_check" localSheetId="16">#REF!</definedName>
    <definedName name="Transfer_check" localSheetId="22">#REF!</definedName>
    <definedName name="Transfer_check" localSheetId="26">#REF!</definedName>
    <definedName name="Transfer_check" localSheetId="28">#REF!</definedName>
    <definedName name="Transfer_check" localSheetId="29">#REF!</definedName>
    <definedName name="Transfer_check" localSheetId="30">#REF!</definedName>
    <definedName name="Transfer_check" localSheetId="38">#REF!</definedName>
    <definedName name="Transfer_check" localSheetId="41">#REF!</definedName>
    <definedName name="Transfer_check" localSheetId="42">#REF!</definedName>
    <definedName name="Transfer_check" localSheetId="45">#REF!</definedName>
    <definedName name="Transfer_check" localSheetId="49">#REF!</definedName>
    <definedName name="Transfer_check" localSheetId="8">#REF!</definedName>
    <definedName name="Transfer_check" localSheetId="9">#REF!</definedName>
    <definedName name="Transfer_check" localSheetId="25">#REF!</definedName>
    <definedName name="Transfer_check" localSheetId="35">#REF!</definedName>
    <definedName name="Transfer_check" localSheetId="51">#REF!</definedName>
    <definedName name="Transfer_check" localSheetId="55">#REF!</definedName>
    <definedName name="Transfer_check" localSheetId="5">#REF!</definedName>
    <definedName name="Transfer_check" localSheetId="60">#REF!</definedName>
    <definedName name="Transfer_check">#REF!</definedName>
    <definedName name="TRANSNAVE" localSheetId="15">#REF!</definedName>
    <definedName name="TRANSNAVE" localSheetId="16">#REF!</definedName>
    <definedName name="TRANSNAVE" localSheetId="22">#REF!</definedName>
    <definedName name="TRANSNAVE" localSheetId="26">#REF!</definedName>
    <definedName name="TRANSNAVE" localSheetId="28">#REF!</definedName>
    <definedName name="TRANSNAVE" localSheetId="29">#REF!</definedName>
    <definedName name="TRANSNAVE" localSheetId="30">#REF!</definedName>
    <definedName name="TRANSNAVE" localSheetId="38">#REF!</definedName>
    <definedName name="TRANSNAVE" localSheetId="41">#REF!</definedName>
    <definedName name="TRANSNAVE" localSheetId="42">#REF!</definedName>
    <definedName name="TRANSNAVE" localSheetId="45">#REF!</definedName>
    <definedName name="TRANSNAVE" localSheetId="49">#REF!</definedName>
    <definedName name="TRANSNAVE" localSheetId="8">#REF!</definedName>
    <definedName name="TRANSNAVE" localSheetId="9">#REF!</definedName>
    <definedName name="TRANSNAVE" localSheetId="25">#REF!</definedName>
    <definedName name="TRANSNAVE" localSheetId="35">#REF!</definedName>
    <definedName name="TRANSNAVE" localSheetId="51">#REF!</definedName>
    <definedName name="TRANSNAVE" localSheetId="55">#REF!</definedName>
    <definedName name="TRANSNAVE" localSheetId="5">#REF!</definedName>
    <definedName name="TRANSNAVE" localSheetId="60">#REF!</definedName>
    <definedName name="TRANSNAVE">#REF!</definedName>
    <definedName name="tt" localSheetId="13" hidden="1">{"Tab1",#N/A,FALSE,"P";"Tab2",#N/A,FALSE,"P"}</definedName>
    <definedName name="tt" localSheetId="15" hidden="1">{"Tab1",#N/A,FALSE,"P";"Tab2",#N/A,FALSE,"P"}</definedName>
    <definedName name="tt" localSheetId="16" hidden="1">{"Tab1",#N/A,FALSE,"P";"Tab2",#N/A,FALSE,"P"}</definedName>
    <definedName name="tt" localSheetId="19" hidden="1">{"Tab1",#N/A,FALSE,"P";"Tab2",#N/A,FALSE,"P"}</definedName>
    <definedName name="tt" localSheetId="26" hidden="1">{"Tab1",#N/A,FALSE,"P";"Tab2",#N/A,FALSE,"P"}</definedName>
    <definedName name="tt" localSheetId="38" hidden="1">{"Tab1",#N/A,FALSE,"P";"Tab2",#N/A,FALSE,"P"}</definedName>
    <definedName name="tt" localSheetId="45" hidden="1">{"Tab1",#N/A,FALSE,"P";"Tab2",#N/A,FALSE,"P"}</definedName>
    <definedName name="tt" localSheetId="46" hidden="1">{"Tab1",#N/A,FALSE,"P";"Tab2",#N/A,FALSE,"P"}</definedName>
    <definedName name="tt" localSheetId="49" hidden="1">{"Tab1",#N/A,FALSE,"P";"Tab2",#N/A,FALSE,"P"}</definedName>
    <definedName name="tt" localSheetId="54" hidden="1">{"Tab1",#N/A,FALSE,"P";"Tab2",#N/A,FALSE,"P"}</definedName>
    <definedName name="tt" localSheetId="8" hidden="1">{"Tab1",#N/A,FALSE,"P";"Tab2",#N/A,FALSE,"P"}</definedName>
    <definedName name="tt" localSheetId="9" hidden="1">{"Tab1",#N/A,FALSE,"P";"Tab2",#N/A,FALSE,"P"}</definedName>
    <definedName name="tt" localSheetId="48" hidden="1">{"Tab1",#N/A,FALSE,"P";"Tab2",#N/A,FALSE,"P"}</definedName>
    <definedName name="tt" localSheetId="60" hidden="1">{"Tab1",#N/A,FALSE,"P";"Tab2",#N/A,FALSE,"P"}</definedName>
    <definedName name="tt" hidden="1">{"Tab1",#N/A,FALSE,"P";"Tab2",#N/A,FALSE,"P"}</definedName>
    <definedName name="ttt" localSheetId="13" hidden="1">{"Tab1",#N/A,FALSE,"P";"Tab2",#N/A,FALSE,"P"}</definedName>
    <definedName name="ttt" localSheetId="15" hidden="1">{"Tab1",#N/A,FALSE,"P";"Tab2",#N/A,FALSE,"P"}</definedName>
    <definedName name="ttt" localSheetId="16" hidden="1">{"Tab1",#N/A,FALSE,"P";"Tab2",#N/A,FALSE,"P"}</definedName>
    <definedName name="ttt" localSheetId="19" hidden="1">{"Tab1",#N/A,FALSE,"P";"Tab2",#N/A,FALSE,"P"}</definedName>
    <definedName name="ttt" localSheetId="26" hidden="1">{"Tab1",#N/A,FALSE,"P";"Tab2",#N/A,FALSE,"P"}</definedName>
    <definedName name="ttt" localSheetId="38" hidden="1">{"Tab1",#N/A,FALSE,"P";"Tab2",#N/A,FALSE,"P"}</definedName>
    <definedName name="ttt" localSheetId="45" hidden="1">{"Tab1",#N/A,FALSE,"P";"Tab2",#N/A,FALSE,"P"}</definedName>
    <definedName name="ttt" localSheetId="46" hidden="1">{"Tab1",#N/A,FALSE,"P";"Tab2",#N/A,FALSE,"P"}</definedName>
    <definedName name="ttt" localSheetId="49" hidden="1">{"Tab1",#N/A,FALSE,"P";"Tab2",#N/A,FALSE,"P"}</definedName>
    <definedName name="ttt" localSheetId="54" hidden="1">{"Tab1",#N/A,FALSE,"P";"Tab2",#N/A,FALSE,"P"}</definedName>
    <definedName name="ttt" localSheetId="8" hidden="1">{"Tab1",#N/A,FALSE,"P";"Tab2",#N/A,FALSE,"P"}</definedName>
    <definedName name="ttt" localSheetId="9" hidden="1">{"Tab1",#N/A,FALSE,"P";"Tab2",#N/A,FALSE,"P"}</definedName>
    <definedName name="ttt" localSheetId="48" hidden="1">{"Tab1",#N/A,FALSE,"P";"Tab2",#N/A,FALSE,"P"}</definedName>
    <definedName name="ttt" localSheetId="60" hidden="1">{"Tab1",#N/A,FALSE,"P";"Tab2",#N/A,FALSE,"P"}</definedName>
    <definedName name="ttt" hidden="1">{"Tab1",#N/A,FALSE,"P";"Tab2",#N/A,FALSE,"P"}</definedName>
    <definedName name="ttttt" localSheetId="15" hidden="1">[58]M!#REF!</definedName>
    <definedName name="ttttt" localSheetId="16" hidden="1">[58]M!#REF!</definedName>
    <definedName name="ttttt" localSheetId="22" hidden="1">[58]M!#REF!</definedName>
    <definedName name="ttttt" localSheetId="28" hidden="1">[58]M!#REF!</definedName>
    <definedName name="ttttt" localSheetId="29" hidden="1">[58]M!#REF!</definedName>
    <definedName name="ttttt" localSheetId="30" hidden="1">[58]M!#REF!</definedName>
    <definedName name="ttttt" localSheetId="38" hidden="1">[58]M!#REF!</definedName>
    <definedName name="ttttt" localSheetId="41" hidden="1">[58]M!#REF!</definedName>
    <definedName name="ttttt" localSheetId="42" hidden="1">[58]M!#REF!</definedName>
    <definedName name="ttttt" localSheetId="45" hidden="1">[58]M!#REF!</definedName>
    <definedName name="ttttt" localSheetId="46" hidden="1">[58]M!#REF!</definedName>
    <definedName name="ttttt" localSheetId="48" hidden="1">[58]M!#REF!</definedName>
    <definedName name="ttttt" localSheetId="25" hidden="1">[58]M!#REF!</definedName>
    <definedName name="ttttt" localSheetId="35" hidden="1">[58]M!#REF!</definedName>
    <definedName name="ttttt" localSheetId="51" hidden="1">[58]M!#REF!</definedName>
    <definedName name="ttttt" localSheetId="55" hidden="1">[58]M!#REF!</definedName>
    <definedName name="ttttt" localSheetId="5" hidden="1">[58]M!#REF!</definedName>
    <definedName name="ttttt" localSheetId="60" hidden="1">[58]M!#REF!</definedName>
    <definedName name="ttttt" hidden="1">[58]M!#REF!</definedName>
    <definedName name="TTTTTTTTTTTT" localSheetId="60">#N/A</definedName>
    <definedName name="TTTTTTTTTTTT">[22]!TTTTTTTTTTTT</definedName>
    <definedName name="TXG_D">#N/A</definedName>
    <definedName name="TXGO">#N/A</definedName>
    <definedName name="u163lnulcm_x_et.m" localSheetId="15">[34]monthly!#REF!</definedName>
    <definedName name="u163lnulcm_x_et.m" localSheetId="16">[34]monthly!#REF!</definedName>
    <definedName name="u163lnulcm_x_et.m" localSheetId="22">[34]monthly!#REF!</definedName>
    <definedName name="u163lnulcm_x_et.m" localSheetId="28">[34]monthly!#REF!</definedName>
    <definedName name="u163lnulcm_x_et.m" localSheetId="29">[34]monthly!#REF!</definedName>
    <definedName name="u163lnulcm_x_et.m" localSheetId="30">[34]monthly!#REF!</definedName>
    <definedName name="u163lnulcm_x_et.m" localSheetId="38">[34]monthly!#REF!</definedName>
    <definedName name="u163lnulcm_x_et.m" localSheetId="41">[34]monthly!#REF!</definedName>
    <definedName name="u163lnulcm_x_et.m" localSheetId="42">[34]monthly!#REF!</definedName>
    <definedName name="u163lnulcm_x_et.m" localSheetId="45">[34]monthly!#REF!</definedName>
    <definedName name="u163lnulcm_x_et.m" localSheetId="49">[34]monthly!#REF!</definedName>
    <definedName name="u163lnulcm_x_et.m" localSheetId="54">[34]monthly!#REF!</definedName>
    <definedName name="u163lnulcm_x_et.m" localSheetId="25">[34]monthly!#REF!</definedName>
    <definedName name="u163lnulcm_x_et.m" localSheetId="35">[34]monthly!#REF!</definedName>
    <definedName name="u163lnulcm_x_et.m" localSheetId="51">[34]monthly!#REF!</definedName>
    <definedName name="u163lnulcm_x_et.m" localSheetId="55">[34]monthly!#REF!</definedName>
    <definedName name="u163lnulcm_x_et.m" localSheetId="5">[34]monthly!#REF!</definedName>
    <definedName name="u163lnulcm_x_et.m" localSheetId="60">[35]monthly!#REF!</definedName>
    <definedName name="u163lnulcm_x_et.m">[34]monthly!#REF!</definedName>
    <definedName name="UB_2">[54]makro!$C$14</definedName>
    <definedName name="UB_2n">[54]makro!$C$36</definedName>
    <definedName name="UB_3">[54]makro!$D$14</definedName>
    <definedName name="UB_3n">[54]makro!$D$36</definedName>
    <definedName name="UB_4">[54]makro!$E$14</definedName>
    <definedName name="UB_4n">[54]makro!$E$36</definedName>
    <definedName name="UB_5">[54]makro!$F$14</definedName>
    <definedName name="UB_5n">[54]makro!$F$36</definedName>
    <definedName name="UB_6">[54]makro!$G$14</definedName>
    <definedName name="UB_6n">[54]makro!$G$36</definedName>
    <definedName name="ULC_CZ" localSheetId="60">[6]REER!$BU$144:$BU$206</definedName>
    <definedName name="ULC_CZ">[21]REER!$BU$144:$BU$206</definedName>
    <definedName name="ULC_PART" localSheetId="60">[6]REER!$BR$144:$BR$206</definedName>
    <definedName name="ULC_PART">[21]REER!$BR$144:$BR$206</definedName>
    <definedName name="Universities" localSheetId="15">#REF!</definedName>
    <definedName name="Universities" localSheetId="16">#REF!</definedName>
    <definedName name="Universities" localSheetId="22">#REF!</definedName>
    <definedName name="Universities" localSheetId="26">#REF!</definedName>
    <definedName name="Universities" localSheetId="28">#REF!</definedName>
    <definedName name="Universities" localSheetId="29">#REF!</definedName>
    <definedName name="Universities" localSheetId="30">#REF!</definedName>
    <definedName name="Universities" localSheetId="38">#REF!</definedName>
    <definedName name="Universities" localSheetId="41">#REF!</definedName>
    <definedName name="Universities" localSheetId="42">#REF!</definedName>
    <definedName name="Universities" localSheetId="45">#REF!</definedName>
    <definedName name="Universities" localSheetId="49">#REF!</definedName>
    <definedName name="Universities" localSheetId="54">#REF!</definedName>
    <definedName name="Universities" localSheetId="8">#REF!</definedName>
    <definedName name="Universities" localSheetId="9">#REF!</definedName>
    <definedName name="Universities" localSheetId="25">#REF!</definedName>
    <definedName name="Universities" localSheetId="35">#REF!</definedName>
    <definedName name="Universities" localSheetId="51">#REF!</definedName>
    <definedName name="Universities" localSheetId="55">#REF!</definedName>
    <definedName name="Universities" localSheetId="5">#REF!</definedName>
    <definedName name="Universities" localSheetId="60">#REF!</definedName>
    <definedName name="Universities">#REF!</definedName>
    <definedName name="UPee_2" localSheetId="15">[28]Graf14_Graf15!#REF!</definedName>
    <definedName name="UPee_2" localSheetId="16">[28]Graf14_Graf15!#REF!</definedName>
    <definedName name="UPee_2" localSheetId="22">[28]Graf14_Graf15!#REF!</definedName>
    <definedName name="UPee_2" localSheetId="26">[28]Graf14_Graf15!#REF!</definedName>
    <definedName name="UPee_2" localSheetId="28">[28]Graf14_Graf15!#REF!</definedName>
    <definedName name="UPee_2" localSheetId="29">[28]Graf14_Graf15!#REF!</definedName>
    <definedName name="UPee_2" localSheetId="30">[28]Graf14_Graf15!#REF!</definedName>
    <definedName name="UPee_2" localSheetId="38">[28]Graf14_Graf15!#REF!</definedName>
    <definedName name="UPee_2" localSheetId="41">[28]Graf14_Graf15!#REF!</definedName>
    <definedName name="UPee_2" localSheetId="42">[28]Graf14_Graf15!#REF!</definedName>
    <definedName name="UPee_2" localSheetId="45">[28]Graf14_Graf15!#REF!</definedName>
    <definedName name="UPee_2" localSheetId="49">[28]Graf14_Graf15!#REF!</definedName>
    <definedName name="UPee_2" localSheetId="54">[28]Graf14_Graf15!#REF!</definedName>
    <definedName name="UPee_2" localSheetId="25">[28]Graf14_Graf15!#REF!</definedName>
    <definedName name="UPee_2" localSheetId="35">[28]Graf14_Graf15!#REF!</definedName>
    <definedName name="UPee_2" localSheetId="51">[28]Graf14_Graf15!#REF!</definedName>
    <definedName name="UPee_2" localSheetId="55">[28]Graf14_Graf15!#REF!</definedName>
    <definedName name="UPee_2" localSheetId="5">[28]Graf14_Graf15!#REF!</definedName>
    <definedName name="UPee_2" localSheetId="60">[28]Graf14_Graf15!#REF!</definedName>
    <definedName name="UPee_2">[28]Graf14_Graf15!#REF!</definedName>
    <definedName name="UPer_2" localSheetId="15">[28]Graf14_Graf15!#REF!</definedName>
    <definedName name="UPer_2" localSheetId="16">[28]Graf14_Graf15!#REF!</definedName>
    <definedName name="UPer_2" localSheetId="22">[28]Graf14_Graf15!#REF!</definedName>
    <definedName name="UPer_2" localSheetId="28">[28]Graf14_Graf15!#REF!</definedName>
    <definedName name="UPer_2" localSheetId="29">[28]Graf14_Graf15!#REF!</definedName>
    <definedName name="UPer_2" localSheetId="30">[28]Graf14_Graf15!#REF!</definedName>
    <definedName name="UPer_2" localSheetId="38">[28]Graf14_Graf15!#REF!</definedName>
    <definedName name="UPer_2" localSheetId="41">[28]Graf14_Graf15!#REF!</definedName>
    <definedName name="UPer_2" localSheetId="42">[28]Graf14_Graf15!#REF!</definedName>
    <definedName name="UPer_2" localSheetId="45">[28]Graf14_Graf15!#REF!</definedName>
    <definedName name="UPer_2" localSheetId="49">[28]Graf14_Graf15!#REF!</definedName>
    <definedName name="UPer_2" localSheetId="54">[28]Graf14_Graf15!#REF!</definedName>
    <definedName name="UPer_2" localSheetId="25">[28]Graf14_Graf15!#REF!</definedName>
    <definedName name="UPer_2" localSheetId="35">[28]Graf14_Graf15!#REF!</definedName>
    <definedName name="UPer_2" localSheetId="51">[28]Graf14_Graf15!#REF!</definedName>
    <definedName name="UPer_2" localSheetId="55">[28]Graf14_Graf15!#REF!</definedName>
    <definedName name="UPer_2" localSheetId="5">[28]Graf14_Graf15!#REF!</definedName>
    <definedName name="UPer_2" localSheetId="60">[28]Graf14_Graf15!#REF!</definedName>
    <definedName name="UPer_2">[28]Graf14_Graf15!#REF!</definedName>
    <definedName name="Uruguay">'[72]PDR vulnerability table'!$A$3:$E$65</definedName>
    <definedName name="USERNAME" localSheetId="15">#REF!</definedName>
    <definedName name="USERNAME" localSheetId="16">#REF!</definedName>
    <definedName name="USERNAME" localSheetId="22">#REF!</definedName>
    <definedName name="USERNAME" localSheetId="26">#REF!</definedName>
    <definedName name="USERNAME" localSheetId="28">#REF!</definedName>
    <definedName name="USERNAME" localSheetId="29">#REF!</definedName>
    <definedName name="USERNAME" localSheetId="30">#REF!</definedName>
    <definedName name="USERNAME" localSheetId="38">#REF!</definedName>
    <definedName name="USERNAME" localSheetId="41">#REF!</definedName>
    <definedName name="USERNAME" localSheetId="42">#REF!</definedName>
    <definedName name="USERNAME" localSheetId="45">#REF!</definedName>
    <definedName name="USERNAME" localSheetId="49">#REF!</definedName>
    <definedName name="USERNAME" localSheetId="54">#REF!</definedName>
    <definedName name="USERNAME" localSheetId="8">#REF!</definedName>
    <definedName name="USERNAME" localSheetId="9">#REF!</definedName>
    <definedName name="USERNAME" localSheetId="25">#REF!</definedName>
    <definedName name="USERNAME" localSheetId="35">#REF!</definedName>
    <definedName name="USERNAME" localSheetId="51">#REF!</definedName>
    <definedName name="USERNAME" localSheetId="55">#REF!</definedName>
    <definedName name="USERNAME" localSheetId="5">#REF!</definedName>
    <definedName name="USERNAME" localSheetId="60">#REF!</definedName>
    <definedName name="USERNAME">#REF!</definedName>
    <definedName name="uu" localSheetId="13" hidden="1">{"Riqfin97",#N/A,FALSE,"Tran";"Riqfinpro",#N/A,FALSE,"Tran"}</definedName>
    <definedName name="uu" localSheetId="15" hidden="1">{"Riqfin97",#N/A,FALSE,"Tran";"Riqfinpro",#N/A,FALSE,"Tran"}</definedName>
    <definedName name="uu" localSheetId="16" hidden="1">{"Riqfin97",#N/A,FALSE,"Tran";"Riqfinpro",#N/A,FALSE,"Tran"}</definedName>
    <definedName name="uu" localSheetId="19" hidden="1">{"Riqfin97",#N/A,FALSE,"Tran";"Riqfinpro",#N/A,FALSE,"Tran"}</definedName>
    <definedName name="uu" localSheetId="26" hidden="1">{"Riqfin97",#N/A,FALSE,"Tran";"Riqfinpro",#N/A,FALSE,"Tran"}</definedName>
    <definedName name="uu" localSheetId="38" hidden="1">{"Riqfin97",#N/A,FALSE,"Tran";"Riqfinpro",#N/A,FALSE,"Tran"}</definedName>
    <definedName name="uu" localSheetId="45" hidden="1">{"Riqfin97",#N/A,FALSE,"Tran";"Riqfinpro",#N/A,FALSE,"Tran"}</definedName>
    <definedName name="uu" localSheetId="46" hidden="1">{"Riqfin97",#N/A,FALSE,"Tran";"Riqfinpro",#N/A,FALSE,"Tran"}</definedName>
    <definedName name="uu" localSheetId="49" hidden="1">{"Riqfin97",#N/A,FALSE,"Tran";"Riqfinpro",#N/A,FALSE,"Tran"}</definedName>
    <definedName name="uu" localSheetId="54" hidden="1">{"Riqfin97",#N/A,FALSE,"Tran";"Riqfinpro",#N/A,FALSE,"Tran"}</definedName>
    <definedName name="uu" localSheetId="8" hidden="1">{"Riqfin97",#N/A,FALSE,"Tran";"Riqfinpro",#N/A,FALSE,"Tran"}</definedName>
    <definedName name="uu" localSheetId="9" hidden="1">{"Riqfin97",#N/A,FALSE,"Tran";"Riqfinpro",#N/A,FALSE,"Tran"}</definedName>
    <definedName name="uu" localSheetId="48" hidden="1">{"Riqfin97",#N/A,FALSE,"Tran";"Riqfinpro",#N/A,FALSE,"Tran"}</definedName>
    <definedName name="uu" localSheetId="60" hidden="1">{"Riqfin97",#N/A,FALSE,"Tran";"Riqfinpro",#N/A,FALSE,"Tran"}</definedName>
    <definedName name="uu" hidden="1">{"Riqfin97",#N/A,FALSE,"Tran";"Riqfinpro",#N/A,FALSE,"Tran"}</definedName>
    <definedName name="uuu" localSheetId="13" hidden="1">{"Riqfin97",#N/A,FALSE,"Tran";"Riqfinpro",#N/A,FALSE,"Tran"}</definedName>
    <definedName name="uuu" localSheetId="15" hidden="1">{"Riqfin97",#N/A,FALSE,"Tran";"Riqfinpro",#N/A,FALSE,"Tran"}</definedName>
    <definedName name="uuu" localSheetId="16" hidden="1">{"Riqfin97",#N/A,FALSE,"Tran";"Riqfinpro",#N/A,FALSE,"Tran"}</definedName>
    <definedName name="uuu" localSheetId="19" hidden="1">{"Riqfin97",#N/A,FALSE,"Tran";"Riqfinpro",#N/A,FALSE,"Tran"}</definedName>
    <definedName name="uuu" localSheetId="26" hidden="1">{"Riqfin97",#N/A,FALSE,"Tran";"Riqfinpro",#N/A,FALSE,"Tran"}</definedName>
    <definedName name="uuu" localSheetId="38" hidden="1">{"Riqfin97",#N/A,FALSE,"Tran";"Riqfinpro",#N/A,FALSE,"Tran"}</definedName>
    <definedName name="uuu" localSheetId="45" hidden="1">{"Riqfin97",#N/A,FALSE,"Tran";"Riqfinpro",#N/A,FALSE,"Tran"}</definedName>
    <definedName name="uuu" localSheetId="46" hidden="1">{"Riqfin97",#N/A,FALSE,"Tran";"Riqfinpro",#N/A,FALSE,"Tran"}</definedName>
    <definedName name="uuu" localSheetId="49" hidden="1">{"Riqfin97",#N/A,FALSE,"Tran";"Riqfinpro",#N/A,FALSE,"Tran"}</definedName>
    <definedName name="uuu" localSheetId="54" hidden="1">{"Riqfin97",#N/A,FALSE,"Tran";"Riqfinpro",#N/A,FALSE,"Tran"}</definedName>
    <definedName name="uuu" localSheetId="8" hidden="1">{"Riqfin97",#N/A,FALSE,"Tran";"Riqfinpro",#N/A,FALSE,"Tran"}</definedName>
    <definedName name="uuu" localSheetId="9" hidden="1">{"Riqfin97",#N/A,FALSE,"Tran";"Riqfinpro",#N/A,FALSE,"Tran"}</definedName>
    <definedName name="uuu" localSheetId="48" hidden="1">{"Riqfin97",#N/A,FALSE,"Tran";"Riqfinpro",#N/A,FALSE,"Tran"}</definedName>
    <definedName name="uuu" localSheetId="60" hidden="1">{"Riqfin97",#N/A,FALSE,"Tran";"Riqfinpro",#N/A,FALSE,"Tran"}</definedName>
    <definedName name="uuu" hidden="1">{"Riqfin97",#N/A,FALSE,"Tran";"Riqfinpro",#N/A,FALSE,"Tran"}</definedName>
    <definedName name="UUUUUUUUUUU" localSheetId="60">#N/A</definedName>
    <definedName name="UUUUUUUUUUU">[22]!UUUUUUUUUUU</definedName>
    <definedName name="ValidationList" localSheetId="15">#REF!</definedName>
    <definedName name="ValidationList" localSheetId="16">#REF!</definedName>
    <definedName name="ValidationList" localSheetId="22">#REF!</definedName>
    <definedName name="ValidationList" localSheetId="26">#REF!</definedName>
    <definedName name="ValidationList" localSheetId="28">#REF!</definedName>
    <definedName name="ValidationList" localSheetId="29">#REF!</definedName>
    <definedName name="ValidationList" localSheetId="30">#REF!</definedName>
    <definedName name="ValidationList" localSheetId="38">#REF!</definedName>
    <definedName name="ValidationList" localSheetId="41">#REF!</definedName>
    <definedName name="ValidationList" localSheetId="42">#REF!</definedName>
    <definedName name="ValidationList" localSheetId="45">#REF!</definedName>
    <definedName name="ValidationList" localSheetId="49">#REF!</definedName>
    <definedName name="ValidationList" localSheetId="54">#REF!</definedName>
    <definedName name="ValidationList" localSheetId="8">#REF!</definedName>
    <definedName name="ValidationList" localSheetId="9">#REF!</definedName>
    <definedName name="ValidationList" localSheetId="25">#REF!</definedName>
    <definedName name="ValidationList" localSheetId="35">#REF!</definedName>
    <definedName name="ValidationList" localSheetId="51">#REF!</definedName>
    <definedName name="ValidationList" localSheetId="55">#REF!</definedName>
    <definedName name="ValidationList" localSheetId="5">#REF!</definedName>
    <definedName name="ValidationList" localSheetId="60">#REF!</definedName>
    <definedName name="ValidationList">#REF!</definedName>
    <definedName name="VeljavniProracun" localSheetId="15">#REF!</definedName>
    <definedName name="VeljavniProracun" localSheetId="16">#REF!</definedName>
    <definedName name="VeljavniProracun" localSheetId="22">#REF!</definedName>
    <definedName name="VeljavniProracun" localSheetId="26">#REF!</definedName>
    <definedName name="VeljavniProracun" localSheetId="28">#REF!</definedName>
    <definedName name="VeljavniProracun" localSheetId="29">#REF!</definedName>
    <definedName name="VeljavniProracun" localSheetId="30">#REF!</definedName>
    <definedName name="VeljavniProracun" localSheetId="38">#REF!</definedName>
    <definedName name="VeljavniProracun" localSheetId="41">#REF!</definedName>
    <definedName name="VeljavniProracun" localSheetId="42">#REF!</definedName>
    <definedName name="VeljavniProracun" localSheetId="45">#REF!</definedName>
    <definedName name="VeljavniProracun" localSheetId="49">#REF!</definedName>
    <definedName name="VeljavniProracun" localSheetId="8">#REF!</definedName>
    <definedName name="VeljavniProracun" localSheetId="9">#REF!</definedName>
    <definedName name="VeljavniProracun" localSheetId="25">#REF!</definedName>
    <definedName name="VeljavniProracun" localSheetId="35">#REF!</definedName>
    <definedName name="VeljavniProracun" localSheetId="51">#REF!</definedName>
    <definedName name="VeljavniProracun" localSheetId="55">#REF!</definedName>
    <definedName name="VeljavniProracun" localSheetId="5">#REF!</definedName>
    <definedName name="VeljavniProracun" localSheetId="60">#REF!</definedName>
    <definedName name="VeljavniProracun">#REF!</definedName>
    <definedName name="Venezuela" localSheetId="15">#REF!</definedName>
    <definedName name="Venezuela" localSheetId="16">#REF!</definedName>
    <definedName name="Venezuela" localSheetId="22">#REF!</definedName>
    <definedName name="Venezuela" localSheetId="26">#REF!</definedName>
    <definedName name="Venezuela" localSheetId="28">#REF!</definedName>
    <definedName name="Venezuela" localSheetId="29">#REF!</definedName>
    <definedName name="Venezuela" localSheetId="30">#REF!</definedName>
    <definedName name="Venezuela" localSheetId="38">#REF!</definedName>
    <definedName name="Venezuela" localSheetId="41">#REF!</definedName>
    <definedName name="Venezuela" localSheetId="42">#REF!</definedName>
    <definedName name="Venezuela" localSheetId="45">#REF!</definedName>
    <definedName name="Venezuela" localSheetId="49">#REF!</definedName>
    <definedName name="Venezuela" localSheetId="8">#REF!</definedName>
    <definedName name="Venezuela" localSheetId="9">#REF!</definedName>
    <definedName name="Venezuela" localSheetId="25">#REF!</definedName>
    <definedName name="Venezuela" localSheetId="35">#REF!</definedName>
    <definedName name="Venezuela" localSheetId="51">#REF!</definedName>
    <definedName name="Venezuela" localSheetId="55">#REF!</definedName>
    <definedName name="Venezuela" localSheetId="5">#REF!</definedName>
    <definedName name="Venezuela" localSheetId="60">#REF!</definedName>
    <definedName name="Venezuela">#REF!</definedName>
    <definedName name="vv" localSheetId="13" hidden="1">{"Tab1",#N/A,FALSE,"P";"Tab2",#N/A,FALSE,"P"}</definedName>
    <definedName name="vv" localSheetId="15" hidden="1">{"Tab1",#N/A,FALSE,"P";"Tab2",#N/A,FALSE,"P"}</definedName>
    <definedName name="vv" localSheetId="16" hidden="1">{"Tab1",#N/A,FALSE,"P";"Tab2",#N/A,FALSE,"P"}</definedName>
    <definedName name="vv" localSheetId="19" hidden="1">{"Tab1",#N/A,FALSE,"P";"Tab2",#N/A,FALSE,"P"}</definedName>
    <definedName name="vv" localSheetId="26" hidden="1">{"Tab1",#N/A,FALSE,"P";"Tab2",#N/A,FALSE,"P"}</definedName>
    <definedName name="vv" localSheetId="38" hidden="1">{"Tab1",#N/A,FALSE,"P";"Tab2",#N/A,FALSE,"P"}</definedName>
    <definedName name="vv" localSheetId="45" hidden="1">{"Tab1",#N/A,FALSE,"P";"Tab2",#N/A,FALSE,"P"}</definedName>
    <definedName name="vv" localSheetId="46" hidden="1">{"Tab1",#N/A,FALSE,"P";"Tab2",#N/A,FALSE,"P"}</definedName>
    <definedName name="vv" localSheetId="49" hidden="1">{"Tab1",#N/A,FALSE,"P";"Tab2",#N/A,FALSE,"P"}</definedName>
    <definedName name="VV" localSheetId="52">'Graf 47'!#REF!</definedName>
    <definedName name="vv" localSheetId="54" hidden="1">{"Tab1",#N/A,FALSE,"P";"Tab2",#N/A,FALSE,"P"}</definedName>
    <definedName name="vv" localSheetId="8" hidden="1">{"Tab1",#N/A,FALSE,"P";"Tab2",#N/A,FALSE,"P"}</definedName>
    <definedName name="vv" localSheetId="9" hidden="1">{"Tab1",#N/A,FALSE,"P";"Tab2",#N/A,FALSE,"P"}</definedName>
    <definedName name="vv" localSheetId="48" hidden="1">{"Tab1",#N/A,FALSE,"P";"Tab2",#N/A,FALSE,"P"}</definedName>
    <definedName name="vv" localSheetId="60" hidden="1">{"Tab1",#N/A,FALSE,"P";"Tab2",#N/A,FALSE,"P"}</definedName>
    <definedName name="vv" hidden="1">{"Tab1",#N/A,FALSE,"P";"Tab2",#N/A,FALSE,"P"}</definedName>
    <definedName name="vvv" localSheetId="13" hidden="1">{"Tab1",#N/A,FALSE,"P";"Tab2",#N/A,FALSE,"P"}</definedName>
    <definedName name="vvv" localSheetId="15" hidden="1">{"Tab1",#N/A,FALSE,"P";"Tab2",#N/A,FALSE,"P"}</definedName>
    <definedName name="vvv" localSheetId="16" hidden="1">{"Tab1",#N/A,FALSE,"P";"Tab2",#N/A,FALSE,"P"}</definedName>
    <definedName name="vvv" localSheetId="19" hidden="1">{"Tab1",#N/A,FALSE,"P";"Tab2",#N/A,FALSE,"P"}</definedName>
    <definedName name="vvv" localSheetId="26" hidden="1">{"Tab1",#N/A,FALSE,"P";"Tab2",#N/A,FALSE,"P"}</definedName>
    <definedName name="vvv" localSheetId="38" hidden="1">{"Tab1",#N/A,FALSE,"P";"Tab2",#N/A,FALSE,"P"}</definedName>
    <definedName name="vvv" localSheetId="45" hidden="1">{"Tab1",#N/A,FALSE,"P";"Tab2",#N/A,FALSE,"P"}</definedName>
    <definedName name="vvv" localSheetId="46" hidden="1">{"Tab1",#N/A,FALSE,"P";"Tab2",#N/A,FALSE,"P"}</definedName>
    <definedName name="vvv" localSheetId="49" hidden="1">{"Tab1",#N/A,FALSE,"P";"Tab2",#N/A,FALSE,"P"}</definedName>
    <definedName name="vvv" localSheetId="54" hidden="1">{"Tab1",#N/A,FALSE,"P";"Tab2",#N/A,FALSE,"P"}</definedName>
    <definedName name="vvv" localSheetId="8" hidden="1">{"Tab1",#N/A,FALSE,"P";"Tab2",#N/A,FALSE,"P"}</definedName>
    <definedName name="vvv" localSheetId="9" hidden="1">{"Tab1",#N/A,FALSE,"P";"Tab2",#N/A,FALSE,"P"}</definedName>
    <definedName name="vvv" localSheetId="48" hidden="1">{"Tab1",#N/A,FALSE,"P";"Tab2",#N/A,FALSE,"P"}</definedName>
    <definedName name="vvv" localSheetId="60" hidden="1">{"Tab1",#N/A,FALSE,"P";"Tab2",#N/A,FALSE,"P"}</definedName>
    <definedName name="vvv" hidden="1">{"Tab1",#N/A,FALSE,"P";"Tab2",#N/A,FALSE,"P"}</definedName>
    <definedName name="we11pcpi.m" localSheetId="15">[34]monthly!#REF!</definedName>
    <definedName name="we11pcpi.m" localSheetId="16">[34]monthly!#REF!</definedName>
    <definedName name="we11pcpi.m" localSheetId="22">[34]monthly!#REF!</definedName>
    <definedName name="we11pcpi.m" localSheetId="28">[34]monthly!#REF!</definedName>
    <definedName name="we11pcpi.m" localSheetId="29">[34]monthly!#REF!</definedName>
    <definedName name="we11pcpi.m" localSheetId="30">[34]monthly!#REF!</definedName>
    <definedName name="we11pcpi.m" localSheetId="38">[34]monthly!#REF!</definedName>
    <definedName name="we11pcpi.m" localSheetId="41">[34]monthly!#REF!</definedName>
    <definedName name="we11pcpi.m" localSheetId="42">[34]monthly!#REF!</definedName>
    <definedName name="we11pcpi.m" localSheetId="45">[34]monthly!#REF!</definedName>
    <definedName name="we11pcpi.m" localSheetId="25">[34]monthly!#REF!</definedName>
    <definedName name="we11pcpi.m" localSheetId="35">[34]monthly!#REF!</definedName>
    <definedName name="we11pcpi.m" localSheetId="51">[34]monthly!#REF!</definedName>
    <definedName name="we11pcpi.m" localSheetId="55">[34]monthly!#REF!</definedName>
    <definedName name="we11pcpi.m" localSheetId="5">[34]monthly!#REF!</definedName>
    <definedName name="we11pcpi.m" localSheetId="60">[35]monthly!#REF!</definedName>
    <definedName name="we11pcpi.m">[34]monthly!#REF!</definedName>
    <definedName name="WMENU" localSheetId="15">#REF!</definedName>
    <definedName name="WMENU" localSheetId="16">#REF!</definedName>
    <definedName name="WMENU" localSheetId="22">#REF!</definedName>
    <definedName name="WMENU" localSheetId="26">#REF!</definedName>
    <definedName name="WMENU" localSheetId="28">#REF!</definedName>
    <definedName name="WMENU" localSheetId="29">#REF!</definedName>
    <definedName name="WMENU" localSheetId="30">#REF!</definedName>
    <definedName name="WMENU" localSheetId="38">#REF!</definedName>
    <definedName name="WMENU" localSheetId="41">#REF!</definedName>
    <definedName name="WMENU" localSheetId="42">#REF!</definedName>
    <definedName name="WMENU" localSheetId="45">#REF!</definedName>
    <definedName name="WMENU" localSheetId="49">#REF!</definedName>
    <definedName name="WMENU" localSheetId="54">#REF!</definedName>
    <definedName name="WMENU" localSheetId="8">#REF!</definedName>
    <definedName name="WMENU" localSheetId="9">#REF!</definedName>
    <definedName name="WMENU" localSheetId="25">#REF!</definedName>
    <definedName name="WMENU" localSheetId="35">#REF!</definedName>
    <definedName name="WMENU" localSheetId="51">#REF!</definedName>
    <definedName name="WMENU" localSheetId="55">#REF!</definedName>
    <definedName name="WMENU" localSheetId="5">#REF!</definedName>
    <definedName name="WMENU" localSheetId="60">#REF!</definedName>
    <definedName name="WMENU">#REF!</definedName>
    <definedName name="wrn.1993_2002." localSheetId="13" hidden="1">{"1993_2002",#N/A,FALSE,"UnderlyingData"}</definedName>
    <definedName name="wrn.1993_2002." localSheetId="15" hidden="1">{"1993_2002",#N/A,FALSE,"UnderlyingData"}</definedName>
    <definedName name="wrn.1993_2002." localSheetId="16" hidden="1">{"1993_2002",#N/A,FALSE,"UnderlyingData"}</definedName>
    <definedName name="wrn.1993_2002." localSheetId="19" hidden="1">{"1993_2002",#N/A,FALSE,"UnderlyingData"}</definedName>
    <definedName name="wrn.1993_2002." localSheetId="26" hidden="1">{"1993_2002",#N/A,FALSE,"UnderlyingData"}</definedName>
    <definedName name="wrn.1993_2002." localSheetId="38" hidden="1">{"1993_2002",#N/A,FALSE,"UnderlyingData"}</definedName>
    <definedName name="wrn.1993_2002." localSheetId="45" hidden="1">{"1993_2002",#N/A,FALSE,"UnderlyingData"}</definedName>
    <definedName name="wrn.1993_2002." localSheetId="46" hidden="1">{"1993_2002",#N/A,FALSE,"UnderlyingData"}</definedName>
    <definedName name="wrn.1993_2002." localSheetId="49" hidden="1">{"1993_2002",#N/A,FALSE,"UnderlyingData"}</definedName>
    <definedName name="wrn.1993_2002." localSheetId="54" hidden="1">{"1993_2002",#N/A,FALSE,"UnderlyingData"}</definedName>
    <definedName name="wrn.1993_2002." localSheetId="8" hidden="1">{"1993_2002",#N/A,FALSE,"UnderlyingData"}</definedName>
    <definedName name="wrn.1993_2002." localSheetId="9" hidden="1">{"1993_2002",#N/A,FALSE,"UnderlyingData"}</definedName>
    <definedName name="wrn.1993_2002." localSheetId="48" hidden="1">{"1993_2002",#N/A,FALSE,"UnderlyingData"}</definedName>
    <definedName name="wrn.1993_2002." hidden="1">{"1993_2002",#N/A,FALSE,"UnderlyingData"}</definedName>
    <definedName name="wrn.a11._.general._.government." localSheetId="13" hidden="1">{"a11 general government",#N/A,FALSE,"RED Tables"}</definedName>
    <definedName name="wrn.a11._.general._.government." localSheetId="15" hidden="1">{"a11 general government",#N/A,FALSE,"RED Tables"}</definedName>
    <definedName name="wrn.a11._.general._.government." localSheetId="16" hidden="1">{"a11 general government",#N/A,FALSE,"RED Tables"}</definedName>
    <definedName name="wrn.a11._.general._.government." localSheetId="19" hidden="1">{"a11 general government",#N/A,FALSE,"RED Tables"}</definedName>
    <definedName name="wrn.a11._.general._.government." localSheetId="26" hidden="1">{"a11 general government",#N/A,FALSE,"RED Tables"}</definedName>
    <definedName name="wrn.a11._.general._.government." localSheetId="38" hidden="1">{"a11 general government",#N/A,FALSE,"RED Tables"}</definedName>
    <definedName name="wrn.a11._.general._.government." localSheetId="45" hidden="1">{"a11 general government",#N/A,FALSE,"RED Tables"}</definedName>
    <definedName name="wrn.a11._.general._.government." localSheetId="46" hidden="1">{"a11 general government",#N/A,FALSE,"RED Tables"}</definedName>
    <definedName name="wrn.a11._.general._.government." localSheetId="49" hidden="1">{"a11 general government",#N/A,FALSE,"RED Tables"}</definedName>
    <definedName name="wrn.a11._.general._.government." localSheetId="54" hidden="1">{"a11 general government",#N/A,FALSE,"RED Tables"}</definedName>
    <definedName name="wrn.a11._.general._.government." localSheetId="8" hidden="1">{"a11 general government",#N/A,FALSE,"RED Tables"}</definedName>
    <definedName name="wrn.a11._.general._.government." localSheetId="9" hidden="1">{"a11 general government",#N/A,FALSE,"RED Tables"}</definedName>
    <definedName name="wrn.a11._.general._.government." localSheetId="48" hidden="1">{"a11 general government",#N/A,FALSE,"RED Tables"}</definedName>
    <definedName name="wrn.a11._.general._.government." hidden="1">{"a11 general government",#N/A,FALSE,"RED Tables"}</definedName>
    <definedName name="wrn.a12._.Federal._.Government." localSheetId="13" hidden="1">{"a12 Federal Government",#N/A,FALSE,"RED Tables"}</definedName>
    <definedName name="wrn.a12._.Federal._.Government." localSheetId="15" hidden="1">{"a12 Federal Government",#N/A,FALSE,"RED Tables"}</definedName>
    <definedName name="wrn.a12._.Federal._.Government." localSheetId="16" hidden="1">{"a12 Federal Government",#N/A,FALSE,"RED Tables"}</definedName>
    <definedName name="wrn.a12._.Federal._.Government." localSheetId="19" hidden="1">{"a12 Federal Government",#N/A,FALSE,"RED Tables"}</definedName>
    <definedName name="wrn.a12._.Federal._.Government." localSheetId="26" hidden="1">{"a12 Federal Government",#N/A,FALSE,"RED Tables"}</definedName>
    <definedName name="wrn.a12._.Federal._.Government." localSheetId="38" hidden="1">{"a12 Federal Government",#N/A,FALSE,"RED Tables"}</definedName>
    <definedName name="wrn.a12._.Federal._.Government." localSheetId="45" hidden="1">{"a12 Federal Government",#N/A,FALSE,"RED Tables"}</definedName>
    <definedName name="wrn.a12._.Federal._.Government." localSheetId="46" hidden="1">{"a12 Federal Government",#N/A,FALSE,"RED Tables"}</definedName>
    <definedName name="wrn.a12._.Federal._.Government." localSheetId="49" hidden="1">{"a12 Federal Government",#N/A,FALSE,"RED Tables"}</definedName>
    <definedName name="wrn.a12._.Federal._.Government." localSheetId="54" hidden="1">{"a12 Federal Government",#N/A,FALSE,"RED Tables"}</definedName>
    <definedName name="wrn.a12._.Federal._.Government." localSheetId="8" hidden="1">{"a12 Federal Government",#N/A,FALSE,"RED Tables"}</definedName>
    <definedName name="wrn.a12._.Federal._.Government." localSheetId="9" hidden="1">{"a12 Federal Government",#N/A,FALSE,"RED Tables"}</definedName>
    <definedName name="wrn.a12._.Federal._.Government." localSheetId="48" hidden="1">{"a12 Federal Government",#N/A,FALSE,"RED Tables"}</definedName>
    <definedName name="wrn.a12._.Federal._.Government." hidden="1">{"a12 Federal Government",#N/A,FALSE,"RED Tables"}</definedName>
    <definedName name="wrn.a13._.social._.security." localSheetId="13" hidden="1">{"a13 social security",#N/A,FALSE,"RED Tables"}</definedName>
    <definedName name="wrn.a13._.social._.security." localSheetId="15" hidden="1">{"a13 social security",#N/A,FALSE,"RED Tables"}</definedName>
    <definedName name="wrn.a13._.social._.security." localSheetId="16" hidden="1">{"a13 social security",#N/A,FALSE,"RED Tables"}</definedName>
    <definedName name="wrn.a13._.social._.security." localSheetId="19" hidden="1">{"a13 social security",#N/A,FALSE,"RED Tables"}</definedName>
    <definedName name="wrn.a13._.social._.security." localSheetId="26" hidden="1">{"a13 social security",#N/A,FALSE,"RED Tables"}</definedName>
    <definedName name="wrn.a13._.social._.security." localSheetId="38" hidden="1">{"a13 social security",#N/A,FALSE,"RED Tables"}</definedName>
    <definedName name="wrn.a13._.social._.security." localSheetId="45" hidden="1">{"a13 social security",#N/A,FALSE,"RED Tables"}</definedName>
    <definedName name="wrn.a13._.social._.security." localSheetId="46" hidden="1">{"a13 social security",#N/A,FALSE,"RED Tables"}</definedName>
    <definedName name="wrn.a13._.social._.security." localSheetId="49" hidden="1">{"a13 social security",#N/A,FALSE,"RED Tables"}</definedName>
    <definedName name="wrn.a13._.social._.security." localSheetId="54" hidden="1">{"a13 social security",#N/A,FALSE,"RED Tables"}</definedName>
    <definedName name="wrn.a13._.social._.security." localSheetId="8" hidden="1">{"a13 social security",#N/A,FALSE,"RED Tables"}</definedName>
    <definedName name="wrn.a13._.social._.security." localSheetId="9" hidden="1">{"a13 social security",#N/A,FALSE,"RED Tables"}</definedName>
    <definedName name="wrn.a13._.social._.security." localSheetId="48" hidden="1">{"a13 social security",#N/A,FALSE,"RED Tables"}</definedName>
    <definedName name="wrn.a13._.social._.security." hidden="1">{"a13 social security",#N/A,FALSE,"RED Tables"}</definedName>
    <definedName name="wrn.a14._.regions._.and._.communities." localSheetId="13" hidden="1">{"a14 regions and communities",#N/A,FALSE,"RED Tables"}</definedName>
    <definedName name="wrn.a14._.regions._.and._.communities." localSheetId="15" hidden="1">{"a14 regions and communities",#N/A,FALSE,"RED Tables"}</definedName>
    <definedName name="wrn.a14._.regions._.and._.communities." localSheetId="16" hidden="1">{"a14 regions and communities",#N/A,FALSE,"RED Tables"}</definedName>
    <definedName name="wrn.a14._.regions._.and._.communities." localSheetId="19" hidden="1">{"a14 regions and communities",#N/A,FALSE,"RED Tables"}</definedName>
    <definedName name="wrn.a14._.regions._.and._.communities." localSheetId="26" hidden="1">{"a14 regions and communities",#N/A,FALSE,"RED Tables"}</definedName>
    <definedName name="wrn.a14._.regions._.and._.communities." localSheetId="38" hidden="1">{"a14 regions and communities",#N/A,FALSE,"RED Tables"}</definedName>
    <definedName name="wrn.a14._.regions._.and._.communities." localSheetId="45" hidden="1">{"a14 regions and communities",#N/A,FALSE,"RED Tables"}</definedName>
    <definedName name="wrn.a14._.regions._.and._.communities." localSheetId="46" hidden="1">{"a14 regions and communities",#N/A,FALSE,"RED Tables"}</definedName>
    <definedName name="wrn.a14._.regions._.and._.communities." localSheetId="49" hidden="1">{"a14 regions and communities",#N/A,FALSE,"RED Tables"}</definedName>
    <definedName name="wrn.a14._.regions._.and._.communities." localSheetId="54" hidden="1">{"a14 regions and communities",#N/A,FALSE,"RED Tables"}</definedName>
    <definedName name="wrn.a14._.regions._.and._.communities." localSheetId="8" hidden="1">{"a14 regions and communities",#N/A,FALSE,"RED Tables"}</definedName>
    <definedName name="wrn.a14._.regions._.and._.communities." localSheetId="9" hidden="1">{"a14 regions and communities",#N/A,FALSE,"RED Tables"}</definedName>
    <definedName name="wrn.a14._.regions._.and._.communities." localSheetId="48" hidden="1">{"a14 regions and communities",#N/A,FALSE,"RED Tables"}</definedName>
    <definedName name="wrn.a14._.regions._.and._.communities." hidden="1">{"a14 regions and communities",#N/A,FALSE,"RED Tables"}</definedName>
    <definedName name="wrn.a15._.local._.governments." localSheetId="13" hidden="1">{"a15 local governments",#N/A,FALSE,"RED Tables"}</definedName>
    <definedName name="wrn.a15._.local._.governments." localSheetId="15" hidden="1">{"a15 local governments",#N/A,FALSE,"RED Tables"}</definedName>
    <definedName name="wrn.a15._.local._.governments." localSheetId="16" hidden="1">{"a15 local governments",#N/A,FALSE,"RED Tables"}</definedName>
    <definedName name="wrn.a15._.local._.governments." localSheetId="19" hidden="1">{"a15 local governments",#N/A,FALSE,"RED Tables"}</definedName>
    <definedName name="wrn.a15._.local._.governments." localSheetId="26" hidden="1">{"a15 local governments",#N/A,FALSE,"RED Tables"}</definedName>
    <definedName name="wrn.a15._.local._.governments." localSheetId="38" hidden="1">{"a15 local governments",#N/A,FALSE,"RED Tables"}</definedName>
    <definedName name="wrn.a15._.local._.governments." localSheetId="45" hidden="1">{"a15 local governments",#N/A,FALSE,"RED Tables"}</definedName>
    <definedName name="wrn.a15._.local._.governments." localSheetId="46" hidden="1">{"a15 local governments",#N/A,FALSE,"RED Tables"}</definedName>
    <definedName name="wrn.a15._.local._.governments." localSheetId="49" hidden="1">{"a15 local governments",#N/A,FALSE,"RED Tables"}</definedName>
    <definedName name="wrn.a15._.local._.governments." localSheetId="54" hidden="1">{"a15 local governments",#N/A,FALSE,"RED Tables"}</definedName>
    <definedName name="wrn.a15._.local._.governments." localSheetId="8" hidden="1">{"a15 local governments",#N/A,FALSE,"RED Tables"}</definedName>
    <definedName name="wrn.a15._.local._.governments." localSheetId="9" hidden="1">{"a15 local governments",#N/A,FALSE,"RED Tables"}</definedName>
    <definedName name="wrn.a15._.local._.governments." localSheetId="48" hidden="1">{"a15 local governments",#N/A,FALSE,"RED Tables"}</definedName>
    <definedName name="wrn.a15._.local._.governments." hidden="1">{"a15 local governments",#N/A,FALSE,"RED Tables"}</definedName>
    <definedName name="wrn.BOP_MIDTERM." localSheetId="13"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9" hidden="1">{"BOP_TAB",#N/A,FALSE,"N";"MIDTERM_TAB",#N/A,FALSE,"O"}</definedName>
    <definedName name="wrn.BOP_MIDTERM." localSheetId="26" hidden="1">{"BOP_TAB",#N/A,FALSE,"N";"MIDTERM_TAB",#N/A,FALSE,"O"}</definedName>
    <definedName name="wrn.BOP_MIDTERM." localSheetId="38" hidden="1">{"BOP_TAB",#N/A,FALSE,"N";"MIDTERM_TAB",#N/A,FALSE,"O"}</definedName>
    <definedName name="wrn.BOP_MIDTERM." localSheetId="45" hidden="1">{"BOP_TAB",#N/A,FALSE,"N";"MIDTERM_TAB",#N/A,FALSE,"O"}</definedName>
    <definedName name="wrn.BOP_MIDTERM." localSheetId="46" hidden="1">{"BOP_TAB",#N/A,FALSE,"N";"MIDTERM_TAB",#N/A,FALSE,"O"}</definedName>
    <definedName name="wrn.BOP_MIDTERM." localSheetId="49" hidden="1">{"BOP_TAB",#N/A,FALSE,"N";"MIDTERM_TAB",#N/A,FALSE,"O"}</definedName>
    <definedName name="wrn.BOP_MIDTERM." localSheetId="54"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48" hidden="1">{"BOP_TAB",#N/A,FALSE,"N";"MIDTERM_TAB",#N/A,FALSE,"O"}</definedName>
    <definedName name="wrn.BOP_MIDTERM." hidden="1">{"BOP_TAB",#N/A,FALSE,"N";"MIDTERM_TAB",#N/A,FALSE,"O"}</definedName>
    <definedName name="wrn.Graf95_96." localSheetId="46" hidden="1">{"g95_96m1",#N/A,FALSE,"Graf(95+96)M";"g95_96m2",#N/A,FALSE,"Graf(95+96)M";"g95_96mb1",#N/A,FALSE,"Graf(95+96)Mb";"g95_96mb2",#N/A,FALSE,"Graf(95+96)Mb";"g95_96f1",#N/A,FALSE,"Graf(95+96)F";"g95_96f2",#N/A,FALSE,"Graf(95+96)F";"g95_96fb1",#N/A,FALSE,"Graf(95+96)Fb";"g95_96fb2",#N/A,FALSE,"Graf(95+96)Fb"}</definedName>
    <definedName name="wrn.Graf95_96." localSheetId="48"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nput._.and._.output._.tables." localSheetId="13"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45" hidden="1">{#N/A,#N/A,FALSE,"SimInp1";#N/A,#N/A,FALSE,"SimInp2";#N/A,#N/A,FALSE,"SimOut1";#N/A,#N/A,FALSE,"SimOut2";#N/A,#N/A,FALSE,"SimOut3";#N/A,#N/A,FALSE,"SimOut4";#N/A,#N/A,FALSE,"SimOut5"}</definedName>
    <definedName name="wrn.Input._.and._.output._.tables." localSheetId="46" hidden="1">{#N/A,#N/A,FALSE,"SimInp1";#N/A,#N/A,FALSE,"SimInp2";#N/A,#N/A,FALSE,"SimOut1";#N/A,#N/A,FALSE,"SimOut2";#N/A,#N/A,FALSE,"SimOut3";#N/A,#N/A,FALSE,"SimOut4";#N/A,#N/A,FALSE,"SimOut5"}</definedName>
    <definedName name="wrn.Input._.and._.output._.tables." localSheetId="49" hidden="1">{#N/A,#N/A,FALSE,"SimInp1";#N/A,#N/A,FALSE,"SimInp2";#N/A,#N/A,FALSE,"SimOut1";#N/A,#N/A,FALSE,"SimOut2";#N/A,#N/A,FALSE,"SimOut3";#N/A,#N/A,FALSE,"SimOut4";#N/A,#N/A,FALSE,"SimOut5"}</definedName>
    <definedName name="wrn.Input._.and._.output._.tables." localSheetId="54"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48"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3" hidden="1">{#N/A,#N/A,FALSE,"CB";#N/A,#N/A,FALSE,"CMB";#N/A,#N/A,FALSE,"BSYS";#N/A,#N/A,FALSE,"NBFI";#N/A,#N/A,FALSE,"FSYS"}</definedName>
    <definedName name="wrn.MAIN." localSheetId="15" hidden="1">{#N/A,#N/A,FALSE,"CB";#N/A,#N/A,FALSE,"CMB";#N/A,#N/A,FALSE,"BSYS";#N/A,#N/A,FALSE,"NBFI";#N/A,#N/A,FALSE,"FSYS"}</definedName>
    <definedName name="wrn.MAIN." localSheetId="16" hidden="1">{#N/A,#N/A,FALSE,"CB";#N/A,#N/A,FALSE,"CMB";#N/A,#N/A,FALSE,"BSYS";#N/A,#N/A,FALSE,"NBFI";#N/A,#N/A,FALSE,"FSYS"}</definedName>
    <definedName name="wrn.MAIN." localSheetId="19" hidden="1">{#N/A,#N/A,FALSE,"CB";#N/A,#N/A,FALSE,"CMB";#N/A,#N/A,FALSE,"BSYS";#N/A,#N/A,FALSE,"NBFI";#N/A,#N/A,FALSE,"FSYS"}</definedName>
    <definedName name="wrn.MAIN." localSheetId="26" hidden="1">{#N/A,#N/A,FALSE,"CB";#N/A,#N/A,FALSE,"CMB";#N/A,#N/A,FALSE,"BSYS";#N/A,#N/A,FALSE,"NBFI";#N/A,#N/A,FALSE,"FSYS"}</definedName>
    <definedName name="wrn.MAIN." localSheetId="38" hidden="1">{#N/A,#N/A,FALSE,"CB";#N/A,#N/A,FALSE,"CMB";#N/A,#N/A,FALSE,"BSYS";#N/A,#N/A,FALSE,"NBFI";#N/A,#N/A,FALSE,"FSYS"}</definedName>
    <definedName name="wrn.MAIN." localSheetId="45" hidden="1">{#N/A,#N/A,FALSE,"CB";#N/A,#N/A,FALSE,"CMB";#N/A,#N/A,FALSE,"BSYS";#N/A,#N/A,FALSE,"NBFI";#N/A,#N/A,FALSE,"FSYS"}</definedName>
    <definedName name="wrn.MAIN." localSheetId="46" hidden="1">{#N/A,#N/A,FALSE,"CB";#N/A,#N/A,FALSE,"CMB";#N/A,#N/A,FALSE,"BSYS";#N/A,#N/A,FALSE,"NBFI";#N/A,#N/A,FALSE,"FSYS"}</definedName>
    <definedName name="wrn.MAIN." localSheetId="49" hidden="1">{#N/A,#N/A,FALSE,"CB";#N/A,#N/A,FALSE,"CMB";#N/A,#N/A,FALSE,"BSYS";#N/A,#N/A,FALSE,"NBFI";#N/A,#N/A,FALSE,"FSYS"}</definedName>
    <definedName name="wrn.MAIN." localSheetId="54" hidden="1">{#N/A,#N/A,FALSE,"CB";#N/A,#N/A,FALSE,"CMB";#N/A,#N/A,FALSE,"BSYS";#N/A,#N/A,FALSE,"NBFI";#N/A,#N/A,FALSE,"FSYS"}</definedName>
    <definedName name="wrn.MAIN." localSheetId="8" hidden="1">{#N/A,#N/A,FALSE,"CB";#N/A,#N/A,FALSE,"CMB";#N/A,#N/A,FALSE,"BSYS";#N/A,#N/A,FALSE,"NBFI";#N/A,#N/A,FALSE,"FSYS"}</definedName>
    <definedName name="wrn.MAIN." localSheetId="9" hidden="1">{#N/A,#N/A,FALSE,"CB";#N/A,#N/A,FALSE,"CMB";#N/A,#N/A,FALSE,"BSYS";#N/A,#N/A,FALSE,"NBFI";#N/A,#N/A,FALSE,"FSYS"}</definedName>
    <definedName name="wrn.MAIN." localSheetId="48" hidden="1">{#N/A,#N/A,FALSE,"CB";#N/A,#N/A,FALSE,"CMB";#N/A,#N/A,FALSE,"BSYS";#N/A,#N/A,FALSE,"NBFI";#N/A,#N/A,FALSE,"FSYS"}</definedName>
    <definedName name="wrn.MAIN." hidden="1">{#N/A,#N/A,FALSE,"CB";#N/A,#N/A,FALSE,"CMB";#N/A,#N/A,FALSE,"BSYS";#N/A,#N/A,FALSE,"NBFI";#N/A,#N/A,FALSE,"FSYS"}</definedName>
    <definedName name="wrn.MDABOP." localSheetId="13"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45" hidden="1">{"BOP_TAB",#N/A,FALSE,"N";"MIDTERM_TAB",#N/A,FALSE,"O";"FUND_CRED",#N/A,FALSE,"P";"DEBT_TAB1",#N/A,FALSE,"Q";"DEBT_TAB2",#N/A,FALSE,"Q";"FORFIN_TAB1",#N/A,FALSE,"R";"FORFIN_TAB2",#N/A,FALSE,"R";"BOP_ANALY",#N/A,FALSE,"U"}</definedName>
    <definedName name="wrn.MDABOP." localSheetId="46" hidden="1">{"BOP_TAB",#N/A,FALSE,"N";"MIDTERM_TAB",#N/A,FALSE,"O";"FUND_CRED",#N/A,FALSE,"P";"DEBT_TAB1",#N/A,FALSE,"Q";"DEBT_TAB2",#N/A,FALSE,"Q";"FORFIN_TAB1",#N/A,FALSE,"R";"FORFIN_TAB2",#N/A,FALSE,"R";"BOP_ANALY",#N/A,FALSE,"U"}</definedName>
    <definedName name="wrn.MDABOP." localSheetId="49" hidden="1">{"BOP_TAB",#N/A,FALSE,"N";"MIDTERM_TAB",#N/A,FALSE,"O";"FUND_CRED",#N/A,FALSE,"P";"DEBT_TAB1",#N/A,FALSE,"Q";"DEBT_TAB2",#N/A,FALSE,"Q";"FORFIN_TAB1",#N/A,FALSE,"R";"FORFIN_TAB2",#N/A,FALSE,"R";"BOP_ANALY",#N/A,FALSE,"U"}</definedName>
    <definedName name="wrn.MDABOP." localSheetId="54"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48"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13" hidden="1">{#N/A,#N/A,FALSE,"CB";#N/A,#N/A,FALSE,"CMB";#N/A,#N/A,FALSE,"NBFI"}</definedName>
    <definedName name="wrn.MIT." localSheetId="15" hidden="1">{#N/A,#N/A,FALSE,"CB";#N/A,#N/A,FALSE,"CMB";#N/A,#N/A,FALSE,"NBFI"}</definedName>
    <definedName name="wrn.MIT." localSheetId="16" hidden="1">{#N/A,#N/A,FALSE,"CB";#N/A,#N/A,FALSE,"CMB";#N/A,#N/A,FALSE,"NBFI"}</definedName>
    <definedName name="wrn.MIT." localSheetId="19" hidden="1">{#N/A,#N/A,FALSE,"CB";#N/A,#N/A,FALSE,"CMB";#N/A,#N/A,FALSE,"NBFI"}</definedName>
    <definedName name="wrn.MIT." localSheetId="26" hidden="1">{#N/A,#N/A,FALSE,"CB";#N/A,#N/A,FALSE,"CMB";#N/A,#N/A,FALSE,"NBFI"}</definedName>
    <definedName name="wrn.MIT." localSheetId="38" hidden="1">{#N/A,#N/A,FALSE,"CB";#N/A,#N/A,FALSE,"CMB";#N/A,#N/A,FALSE,"NBFI"}</definedName>
    <definedName name="wrn.MIT." localSheetId="45" hidden="1">{#N/A,#N/A,FALSE,"CB";#N/A,#N/A,FALSE,"CMB";#N/A,#N/A,FALSE,"NBFI"}</definedName>
    <definedName name="wrn.MIT." localSheetId="46" hidden="1">{#N/A,#N/A,FALSE,"CB";#N/A,#N/A,FALSE,"CMB";#N/A,#N/A,FALSE,"NBFI"}</definedName>
    <definedName name="wrn.MIT." localSheetId="49" hidden="1">{#N/A,#N/A,FALSE,"CB";#N/A,#N/A,FALSE,"CMB";#N/A,#N/A,FALSE,"NBFI"}</definedName>
    <definedName name="wrn.MIT." localSheetId="54" hidden="1">{#N/A,#N/A,FALSE,"CB";#N/A,#N/A,FALSE,"CMB";#N/A,#N/A,FALSE,"NBFI"}</definedName>
    <definedName name="wrn.MIT." localSheetId="8" hidden="1">{#N/A,#N/A,FALSE,"CB";#N/A,#N/A,FALSE,"CMB";#N/A,#N/A,FALSE,"NBFI"}</definedName>
    <definedName name="wrn.MIT." localSheetId="9" hidden="1">{#N/A,#N/A,FALSE,"CB";#N/A,#N/A,FALSE,"CMB";#N/A,#N/A,FALSE,"NBFI"}</definedName>
    <definedName name="wrn.MIT." localSheetId="48" hidden="1">{#N/A,#N/A,FALSE,"CB";#N/A,#N/A,FALSE,"CMB";#N/A,#N/A,FALSE,"NBFI"}</definedName>
    <definedName name="wrn.MIT." hidden="1">{#N/A,#N/A,FALSE,"CB";#N/A,#N/A,FALSE,"CMB";#N/A,#N/A,FALSE,"NBFI"}</definedName>
    <definedName name="wrn.MONA." localSheetId="13" hidden="1">{"MONA",#N/A,FALSE,"S"}</definedName>
    <definedName name="wrn.MONA." localSheetId="15" hidden="1">{"MONA",#N/A,FALSE,"S"}</definedName>
    <definedName name="wrn.MONA." localSheetId="16" hidden="1">{"MONA",#N/A,FALSE,"S"}</definedName>
    <definedName name="wrn.MONA." localSheetId="19" hidden="1">{"MONA",#N/A,FALSE,"S"}</definedName>
    <definedName name="wrn.MONA." localSheetId="26" hidden="1">{"MONA",#N/A,FALSE,"S"}</definedName>
    <definedName name="wrn.MONA." localSheetId="38" hidden="1">{"MONA",#N/A,FALSE,"S"}</definedName>
    <definedName name="wrn.MONA." localSheetId="45" hidden="1">{"MONA",#N/A,FALSE,"S"}</definedName>
    <definedName name="wrn.MONA." localSheetId="46" hidden="1">{"MONA",#N/A,FALSE,"S"}</definedName>
    <definedName name="wrn.MONA." localSheetId="49" hidden="1">{"MONA",#N/A,FALSE,"S"}</definedName>
    <definedName name="wrn.MONA." localSheetId="54" hidden="1">{"MONA",#N/A,FALSE,"S"}</definedName>
    <definedName name="wrn.MONA." localSheetId="8" hidden="1">{"MONA",#N/A,FALSE,"S"}</definedName>
    <definedName name="wrn.MONA." localSheetId="9" hidden="1">{"MONA",#N/A,FALSE,"S"}</definedName>
    <definedName name="wrn.MONA." localSheetId="48" hidden="1">{"MONA",#N/A,FALSE,"S"}</definedName>
    <definedName name="wrn.MONA." hidden="1">{"MONA",#N/A,FALSE,"S"}</definedName>
    <definedName name="wrn.Output._.tables." localSheetId="13"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9" hidden="1">{#N/A,#N/A,FALSE,"I";#N/A,#N/A,FALSE,"J";#N/A,#N/A,FALSE,"K";#N/A,#N/A,FALSE,"L";#N/A,#N/A,FALSE,"M";#N/A,#N/A,FALSE,"N";#N/A,#N/A,FALSE,"O"}</definedName>
    <definedName name="wrn.Output._.tables." localSheetId="26" hidden="1">{#N/A,#N/A,FALSE,"I";#N/A,#N/A,FALSE,"J";#N/A,#N/A,FALSE,"K";#N/A,#N/A,FALSE,"L";#N/A,#N/A,FALSE,"M";#N/A,#N/A,FALSE,"N";#N/A,#N/A,FALSE,"O"}</definedName>
    <definedName name="wrn.Output._.tables." localSheetId="38" hidden="1">{#N/A,#N/A,FALSE,"I";#N/A,#N/A,FALSE,"J";#N/A,#N/A,FALSE,"K";#N/A,#N/A,FALSE,"L";#N/A,#N/A,FALSE,"M";#N/A,#N/A,FALSE,"N";#N/A,#N/A,FALSE,"O"}</definedName>
    <definedName name="wrn.Output._.tables." localSheetId="45" hidden="1">{#N/A,#N/A,FALSE,"I";#N/A,#N/A,FALSE,"J";#N/A,#N/A,FALSE,"K";#N/A,#N/A,FALSE,"L";#N/A,#N/A,FALSE,"M";#N/A,#N/A,FALSE,"N";#N/A,#N/A,FALSE,"O"}</definedName>
    <definedName name="wrn.Output._.tables." localSheetId="46" hidden="1">{#N/A,#N/A,FALSE,"I";#N/A,#N/A,FALSE,"J";#N/A,#N/A,FALSE,"K";#N/A,#N/A,FALSE,"L";#N/A,#N/A,FALSE,"M";#N/A,#N/A,FALSE,"N";#N/A,#N/A,FALSE,"O"}</definedName>
    <definedName name="wrn.Output._.tables." localSheetId="49" hidden="1">{#N/A,#N/A,FALSE,"I";#N/A,#N/A,FALSE,"J";#N/A,#N/A,FALSE,"K";#N/A,#N/A,FALSE,"L";#N/A,#N/A,FALSE,"M";#N/A,#N/A,FALSE,"N";#N/A,#N/A,FALSE,"O"}</definedName>
    <definedName name="wrn.Output._.tables." localSheetId="54"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48" hidden="1">{#N/A,#N/A,FALSE,"I";#N/A,#N/A,FALSE,"J";#N/A,#N/A,FALSE,"K";#N/A,#N/A,FALSE,"L";#N/A,#N/A,FALSE,"M";#N/A,#N/A,FALSE,"N";#N/A,#N/A,FALSE,"O"}</definedName>
    <definedName name="wrn.Output._.tables." hidden="1">{#N/A,#N/A,FALSE,"I";#N/A,#N/A,FALSE,"J";#N/A,#N/A,FALSE,"K";#N/A,#N/A,FALSE,"L";#N/A,#N/A,FALSE,"M";#N/A,#N/A,FALSE,"N";#N/A,#N/A,FALSE,"O"}</definedName>
    <definedName name="wrn.Program." localSheetId="13" hidden="1">{"Tab1",#N/A,FALSE,"P";"Tab2",#N/A,FALSE,"P"}</definedName>
    <definedName name="wrn.Program." localSheetId="15" hidden="1">{"Tab1",#N/A,FALSE,"P";"Tab2",#N/A,FALSE,"P"}</definedName>
    <definedName name="wrn.Program." localSheetId="16" hidden="1">{"Tab1",#N/A,FALSE,"P";"Tab2",#N/A,FALSE,"P"}</definedName>
    <definedName name="wrn.Program." localSheetId="19" hidden="1">{"Tab1",#N/A,FALSE,"P";"Tab2",#N/A,FALSE,"P"}</definedName>
    <definedName name="wrn.Program." localSheetId="26" hidden="1">{"Tab1",#N/A,FALSE,"P";"Tab2",#N/A,FALSE,"P"}</definedName>
    <definedName name="wrn.Program." localSheetId="38" hidden="1">{"Tab1",#N/A,FALSE,"P";"Tab2",#N/A,FALSE,"P"}</definedName>
    <definedName name="wrn.Program." localSheetId="45" hidden="1">{"Tab1",#N/A,FALSE,"P";"Tab2",#N/A,FALSE,"P"}</definedName>
    <definedName name="wrn.Program." localSheetId="46" hidden="1">{"Tab1",#N/A,FALSE,"P";"Tab2",#N/A,FALSE,"P"}</definedName>
    <definedName name="wrn.Program." localSheetId="49" hidden="1">{"Tab1",#N/A,FALSE,"P";"Tab2",#N/A,FALSE,"P"}</definedName>
    <definedName name="wrn.Program." localSheetId="54" hidden="1">{"Tab1",#N/A,FALSE,"P";"Tab2",#N/A,FALSE,"P"}</definedName>
    <definedName name="wrn.Program." localSheetId="8" hidden="1">{"Tab1",#N/A,FALSE,"P";"Tab2",#N/A,FALSE,"P"}</definedName>
    <definedName name="wrn.Program." localSheetId="9" hidden="1">{"Tab1",#N/A,FALSE,"P";"Tab2",#N/A,FALSE,"P"}</definedName>
    <definedName name="wrn.Program." localSheetId="48" hidden="1">{"Tab1",#N/A,FALSE,"P";"Tab2",#N/A,FALSE,"P"}</definedName>
    <definedName name="wrn.Program." localSheetId="60" hidden="1">{"Tab1",#N/A,FALSE,"P";"Tab2",#N/A,FALSE,"P"}</definedName>
    <definedName name="wrn.Program." hidden="1">{"Tab1",#N/A,FALSE,"P";"Tab2",#N/A,FALSE,"P"}</definedName>
    <definedName name="wrn.Ques._.1." localSheetId="13" hidden="1">{"Ques 1",#N/A,FALSE,"NWEO138"}</definedName>
    <definedName name="wrn.Ques._.1." localSheetId="15" hidden="1">{"Ques 1",#N/A,FALSE,"NWEO138"}</definedName>
    <definedName name="wrn.Ques._.1." localSheetId="16" hidden="1">{"Ques 1",#N/A,FALSE,"NWEO138"}</definedName>
    <definedName name="wrn.Ques._.1." localSheetId="19" hidden="1">{"Ques 1",#N/A,FALSE,"NWEO138"}</definedName>
    <definedName name="wrn.Ques._.1." localSheetId="26" hidden="1">{"Ques 1",#N/A,FALSE,"NWEO138"}</definedName>
    <definedName name="wrn.Ques._.1." localSheetId="38" hidden="1">{"Ques 1",#N/A,FALSE,"NWEO138"}</definedName>
    <definedName name="wrn.Ques._.1." localSheetId="45" hidden="1">{"Ques 1",#N/A,FALSE,"NWEO138"}</definedName>
    <definedName name="wrn.Ques._.1." localSheetId="46" hidden="1">{"Ques 1",#N/A,FALSE,"NWEO138"}</definedName>
    <definedName name="wrn.Ques._.1." localSheetId="49" hidden="1">{"Ques 1",#N/A,FALSE,"NWEO138"}</definedName>
    <definedName name="wrn.Ques._.1." localSheetId="54" hidden="1">{"Ques 1",#N/A,FALSE,"NWEO138"}</definedName>
    <definedName name="wrn.Ques._.1." localSheetId="8" hidden="1">{"Ques 1",#N/A,FALSE,"NWEO138"}</definedName>
    <definedName name="wrn.Ques._.1." localSheetId="9" hidden="1">{"Ques 1",#N/A,FALSE,"NWEO138"}</definedName>
    <definedName name="wrn.Ques._.1." localSheetId="48" hidden="1">{"Ques 1",#N/A,FALSE,"NWEO138"}</definedName>
    <definedName name="wrn.Ques._.1." hidden="1">{"Ques 1",#N/A,FALSE,"NWEO138"}</definedName>
    <definedName name="wrn.R22_Data_Collection1997." localSheetId="46" hidden="1">{"_R22_General",#N/A,TRUE,"R22_General";"_R22_Questions",#N/A,TRUE,"R22_Questions";"ColA_R22",#N/A,TRUE,"R2295";"_R22_Tables",#N/A,TRUE,"R2295"}</definedName>
    <definedName name="wrn.R22_Data_Collection1997." localSheetId="48"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iqfin." localSheetId="13"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19" hidden="1">{"Riqfin97",#N/A,FALSE,"Tran";"Riqfinpro",#N/A,FALSE,"Tran"}</definedName>
    <definedName name="wrn.Riqfin." localSheetId="26" hidden="1">{"Riqfin97",#N/A,FALSE,"Tran";"Riqfinpro",#N/A,FALSE,"Tran"}</definedName>
    <definedName name="wrn.Riqfin." localSheetId="38" hidden="1">{"Riqfin97",#N/A,FALSE,"Tran";"Riqfinpro",#N/A,FALSE,"Tran"}</definedName>
    <definedName name="wrn.Riqfin." localSheetId="45" hidden="1">{"Riqfin97",#N/A,FALSE,"Tran";"Riqfinpro",#N/A,FALSE,"Tran"}</definedName>
    <definedName name="wrn.Riqfin." localSheetId="46" hidden="1">{"Riqfin97",#N/A,FALSE,"Tran";"Riqfinpro",#N/A,FALSE,"Tran"}</definedName>
    <definedName name="wrn.Riqfin." localSheetId="49" hidden="1">{"Riqfin97",#N/A,FALSE,"Tran";"Riqfinpro",#N/A,FALSE,"Tran"}</definedName>
    <definedName name="wrn.Riqfin." localSheetId="54" hidden="1">{"Riqfin97",#N/A,FALSE,"Tran";"Riqfinpro",#N/A,FALSE,"Tran"}</definedName>
    <definedName name="wrn.Riqfin." localSheetId="8" hidden="1">{"Riqfin97",#N/A,FALSE,"Tran";"Riqfinpro",#N/A,FALSE,"Tran"}</definedName>
    <definedName name="wrn.Riqfin." localSheetId="9" hidden="1">{"Riqfin97",#N/A,FALSE,"Tran";"Riqfinpro",#N/A,FALSE,"Tran"}</definedName>
    <definedName name="wrn.Riqfin." localSheetId="48" hidden="1">{"Riqfin97",#N/A,FALSE,"Tran";"Riqfinpro",#N/A,FALSE,"Tran"}</definedName>
    <definedName name="wrn.Riqfin." localSheetId="60" hidden="1">{"Riqfin97",#N/A,FALSE,"Tran";"Riqfinpro",#N/A,FALSE,"Tran"}</definedName>
    <definedName name="wrn.Riqfin." hidden="1">{"Riqfin97",#N/A,FALSE,"Tran";"Riqfinpro",#N/A,FALSE,"Tran"}</definedName>
    <definedName name="wrn.Staff._.Report._.Tables." localSheetId="13" hidden="1">{#N/A,#N/A,FALSE,"SRFSYS";#N/A,#N/A,FALSE,"SRBSYS"}</definedName>
    <definedName name="wrn.Staff._.Report._.Tables." localSheetId="15" hidden="1">{#N/A,#N/A,FALSE,"SRFSYS";#N/A,#N/A,FALSE,"SRBSYS"}</definedName>
    <definedName name="wrn.Staff._.Report._.Tables." localSheetId="16" hidden="1">{#N/A,#N/A,FALSE,"SRFSYS";#N/A,#N/A,FALSE,"SRBSYS"}</definedName>
    <definedName name="wrn.Staff._.Report._.Tables." localSheetId="19" hidden="1">{#N/A,#N/A,FALSE,"SRFSYS";#N/A,#N/A,FALSE,"SRBSYS"}</definedName>
    <definedName name="wrn.Staff._.Report._.Tables." localSheetId="26" hidden="1">{#N/A,#N/A,FALSE,"SRFSYS";#N/A,#N/A,FALSE,"SRBSYS"}</definedName>
    <definedName name="wrn.Staff._.Report._.Tables." localSheetId="38" hidden="1">{#N/A,#N/A,FALSE,"SRFSYS";#N/A,#N/A,FALSE,"SRBSYS"}</definedName>
    <definedName name="wrn.Staff._.Report._.Tables." localSheetId="45" hidden="1">{#N/A,#N/A,FALSE,"SRFSYS";#N/A,#N/A,FALSE,"SRBSYS"}</definedName>
    <definedName name="wrn.Staff._.Report._.Tables." localSheetId="46" hidden="1">{#N/A,#N/A,FALSE,"SRFSYS";#N/A,#N/A,FALSE,"SRBSYS"}</definedName>
    <definedName name="wrn.Staff._.Report._.Tables." localSheetId="49" hidden="1">{#N/A,#N/A,FALSE,"SRFSYS";#N/A,#N/A,FALSE,"SRBSYS"}</definedName>
    <definedName name="wrn.Staff._.Report._.Tables." localSheetId="54" hidden="1">{#N/A,#N/A,FALSE,"SRFSYS";#N/A,#N/A,FALSE,"SRBSYS"}</definedName>
    <definedName name="wrn.Staff._.Report._.Tables." localSheetId="8" hidden="1">{#N/A,#N/A,FALSE,"SRFSYS";#N/A,#N/A,FALSE,"SRBSYS"}</definedName>
    <definedName name="wrn.Staff._.Report._.Tables." localSheetId="9" hidden="1">{#N/A,#N/A,FALSE,"SRFSYS";#N/A,#N/A,FALSE,"SRBSYS"}</definedName>
    <definedName name="wrn.Staff._.Report._.Tables." localSheetId="48" hidden="1">{#N/A,#N/A,FALSE,"SRFSYS";#N/A,#N/A,FALSE,"SRBSYS"}</definedName>
    <definedName name="wrn.Staff._.Report._.Tables." hidden="1">{#N/A,#N/A,FALSE,"SRFSYS";#N/A,#N/A,FALSE,"SRBSYS"}</definedName>
    <definedName name="wrn.TabARA." localSheetId="46" hidden="1">{"Page1",#N/A,FALSE,"ARA M&amp;F&amp;T";"Page2",#N/A,FALSE,"ARA M&amp;F&amp;T";"Page3",#N/A,FALSE,"ARA M&amp;F&amp;T"}</definedName>
    <definedName name="wrn.TabARA." localSheetId="48" hidden="1">{"Page1",#N/A,FALSE,"ARA M&amp;F&amp;T";"Page2",#N/A,FALSE,"ARA M&amp;F&amp;T";"Page3",#N/A,FALSE,"ARA M&amp;F&amp;T"}</definedName>
    <definedName name="wrn.TabARA." hidden="1">{"Page1",#N/A,FALSE,"ARA M&amp;F&amp;T";"Page2",#N/A,FALSE,"ARA M&amp;F&amp;T";"Page3",#N/A,FALSE,"ARA M&amp;F&amp;T"}</definedName>
    <definedName name="wrn.WEO." localSheetId="13" hidden="1">{"WEO",#N/A,FALSE,"T"}</definedName>
    <definedName name="wrn.WEO." localSheetId="15" hidden="1">{"WEO",#N/A,FALSE,"T"}</definedName>
    <definedName name="wrn.WEO." localSheetId="16" hidden="1">{"WEO",#N/A,FALSE,"T"}</definedName>
    <definedName name="wrn.WEO." localSheetId="19" hidden="1">{"WEO",#N/A,FALSE,"T"}</definedName>
    <definedName name="wrn.WEO." localSheetId="26" hidden="1">{"WEO",#N/A,FALSE,"T"}</definedName>
    <definedName name="wrn.WEO." localSheetId="38" hidden="1">{"WEO",#N/A,FALSE,"T"}</definedName>
    <definedName name="wrn.WEO." localSheetId="45" hidden="1">{"WEO",#N/A,FALSE,"T"}</definedName>
    <definedName name="wrn.WEO." localSheetId="46" hidden="1">{"WEO",#N/A,FALSE,"T"}</definedName>
    <definedName name="wrn.WEO." localSheetId="49" hidden="1">{"WEO",#N/A,FALSE,"T"}</definedName>
    <definedName name="wrn.WEO." localSheetId="54" hidden="1">{"WEO",#N/A,FALSE,"T"}</definedName>
    <definedName name="wrn.WEO." localSheetId="8" hidden="1">{"WEO",#N/A,FALSE,"T"}</definedName>
    <definedName name="wrn.WEO." localSheetId="9" hidden="1">{"WEO",#N/A,FALSE,"T"}</definedName>
    <definedName name="wrn.WEO." localSheetId="48" hidden="1">{"WEO",#N/A,FALSE,"T"}</definedName>
    <definedName name="wrn.WEO." hidden="1">{"WEO",#N/A,FALSE,"T"}</definedName>
    <definedName name="ww" localSheetId="15" hidden="1">[58]M!#REF!</definedName>
    <definedName name="ww" localSheetId="16" hidden="1">[58]M!#REF!</definedName>
    <definedName name="ww" localSheetId="22" hidden="1">[58]M!#REF!</definedName>
    <definedName name="ww" localSheetId="28" hidden="1">[58]M!#REF!</definedName>
    <definedName name="ww" localSheetId="29" hidden="1">[58]M!#REF!</definedName>
    <definedName name="ww" localSheetId="30" hidden="1">[58]M!#REF!</definedName>
    <definedName name="ww" localSheetId="38" hidden="1">[58]M!#REF!</definedName>
    <definedName name="ww" localSheetId="41" hidden="1">[58]M!#REF!</definedName>
    <definedName name="ww" localSheetId="42" hidden="1">[58]M!#REF!</definedName>
    <definedName name="ww" localSheetId="45" hidden="1">[58]M!#REF!</definedName>
    <definedName name="ww" localSheetId="46" hidden="1">[58]M!#REF!</definedName>
    <definedName name="ww" localSheetId="48" hidden="1">[58]M!#REF!</definedName>
    <definedName name="ww" localSheetId="25" hidden="1">[58]M!#REF!</definedName>
    <definedName name="ww" localSheetId="35" hidden="1">[58]M!#REF!</definedName>
    <definedName name="ww" localSheetId="51" hidden="1">[58]M!#REF!</definedName>
    <definedName name="ww" localSheetId="55" hidden="1">[58]M!#REF!</definedName>
    <definedName name="ww" localSheetId="5" hidden="1">[58]M!#REF!</definedName>
    <definedName name="ww" localSheetId="60" hidden="1">[58]M!#REF!</definedName>
    <definedName name="ww" hidden="1">[58]M!#REF!</definedName>
    <definedName name="www" localSheetId="13" hidden="1">{"Riqfin97",#N/A,FALSE,"Tran";"Riqfinpro",#N/A,FALSE,"Tran"}</definedName>
    <definedName name="www" localSheetId="15" hidden="1">{"Riqfin97",#N/A,FALSE,"Tran";"Riqfinpro",#N/A,FALSE,"Tran"}</definedName>
    <definedName name="www" localSheetId="16" hidden="1">{"Riqfin97",#N/A,FALSE,"Tran";"Riqfinpro",#N/A,FALSE,"Tran"}</definedName>
    <definedName name="www" localSheetId="19" hidden="1">{"Riqfin97",#N/A,FALSE,"Tran";"Riqfinpro",#N/A,FALSE,"Tran"}</definedName>
    <definedName name="www" localSheetId="26" hidden="1">{"Riqfin97",#N/A,FALSE,"Tran";"Riqfinpro",#N/A,FALSE,"Tran"}</definedName>
    <definedName name="www" localSheetId="38" hidden="1">{"Riqfin97",#N/A,FALSE,"Tran";"Riqfinpro",#N/A,FALSE,"Tran"}</definedName>
    <definedName name="www" localSheetId="45" hidden="1">{"Riqfin97",#N/A,FALSE,"Tran";"Riqfinpro",#N/A,FALSE,"Tran"}</definedName>
    <definedName name="www" localSheetId="46" hidden="1">{"Riqfin97",#N/A,FALSE,"Tran";"Riqfinpro",#N/A,FALSE,"Tran"}</definedName>
    <definedName name="www" localSheetId="49" hidden="1">{"Riqfin97",#N/A,FALSE,"Tran";"Riqfinpro",#N/A,FALSE,"Tran"}</definedName>
    <definedName name="www" localSheetId="54" hidden="1">{"Riqfin97",#N/A,FALSE,"Tran";"Riqfinpro",#N/A,FALSE,"Tran"}</definedName>
    <definedName name="www" localSheetId="8" hidden="1">{"Riqfin97",#N/A,FALSE,"Tran";"Riqfinpro",#N/A,FALSE,"Tran"}</definedName>
    <definedName name="www" localSheetId="9" hidden="1">{"Riqfin97",#N/A,FALSE,"Tran";"Riqfinpro",#N/A,FALSE,"Tran"}</definedName>
    <definedName name="www" localSheetId="48" hidden="1">{"Riqfin97",#N/A,FALSE,"Tran";"Riqfinpro",#N/A,FALSE,"Tran"}</definedName>
    <definedName name="www" localSheetId="60" hidden="1">{"Riqfin97",#N/A,FALSE,"Tran";"Riqfinpro",#N/A,FALSE,"Tran"}</definedName>
    <definedName name="www" hidden="1">{"Riqfin97",#N/A,FALSE,"Tran";"Riqfinpro",#N/A,FALSE,"Tran"}</definedName>
    <definedName name="XR" localSheetId="60">[6]REER!$AT$140:$BA$199</definedName>
    <definedName name="XR">[21]REER!$AT$140:$BA$199</definedName>
    <definedName name="xx" localSheetId="13" hidden="1">{"Riqfin97",#N/A,FALSE,"Tran";"Riqfinpro",#N/A,FALSE,"Tran"}</definedName>
    <definedName name="xx" localSheetId="15" hidden="1">{"Riqfin97",#N/A,FALSE,"Tran";"Riqfinpro",#N/A,FALSE,"Tran"}</definedName>
    <definedName name="xx" localSheetId="16" hidden="1">{"Riqfin97",#N/A,FALSE,"Tran";"Riqfinpro",#N/A,FALSE,"Tran"}</definedName>
    <definedName name="xx" localSheetId="19" hidden="1">{"Riqfin97",#N/A,FALSE,"Tran";"Riqfinpro",#N/A,FALSE,"Tran"}</definedName>
    <definedName name="xx" localSheetId="26" hidden="1">{"Riqfin97",#N/A,FALSE,"Tran";"Riqfinpro",#N/A,FALSE,"Tran"}</definedName>
    <definedName name="xx" localSheetId="38" hidden="1">{"Riqfin97",#N/A,FALSE,"Tran";"Riqfinpro",#N/A,FALSE,"Tran"}</definedName>
    <definedName name="xx" localSheetId="45" hidden="1">{"Riqfin97",#N/A,FALSE,"Tran";"Riqfinpro",#N/A,FALSE,"Tran"}</definedName>
    <definedName name="xx" localSheetId="46" hidden="1">{"Riqfin97",#N/A,FALSE,"Tran";"Riqfinpro",#N/A,FALSE,"Tran"}</definedName>
    <definedName name="xx" localSheetId="49" hidden="1">{"Riqfin97",#N/A,FALSE,"Tran";"Riqfinpro",#N/A,FALSE,"Tran"}</definedName>
    <definedName name="xx" localSheetId="54" hidden="1">{"Riqfin97",#N/A,FALSE,"Tran";"Riqfinpro",#N/A,FALSE,"Tran"}</definedName>
    <definedName name="xx" localSheetId="8" hidden="1">{"Riqfin97",#N/A,FALSE,"Tran";"Riqfinpro",#N/A,FALSE,"Tran"}</definedName>
    <definedName name="xx" localSheetId="9" hidden="1">{"Riqfin97",#N/A,FALSE,"Tran";"Riqfinpro",#N/A,FALSE,"Tran"}</definedName>
    <definedName name="xx" localSheetId="48" hidden="1">{"Riqfin97",#N/A,FALSE,"Tran";"Riqfinpro",#N/A,FALSE,"Tran"}</definedName>
    <definedName name="xx" localSheetId="60" hidden="1">{"Riqfin97",#N/A,FALSE,"Tran";"Riqfinpro",#N/A,FALSE,"Tran"}</definedName>
    <definedName name="xx" hidden="1">{"Riqfin97",#N/A,FALSE,"Tran";"Riqfinpro",#N/A,FALSE,"Tran"}</definedName>
    <definedName name="xxWRS_1" localSheetId="15">#REF!</definedName>
    <definedName name="xxWRS_1" localSheetId="16">#REF!</definedName>
    <definedName name="xxWRS_1" localSheetId="22">#REF!</definedName>
    <definedName name="xxWRS_1" localSheetId="26">#REF!</definedName>
    <definedName name="xxWRS_1" localSheetId="28">#REF!</definedName>
    <definedName name="xxWRS_1" localSheetId="29">#REF!</definedName>
    <definedName name="xxWRS_1" localSheetId="30">#REF!</definedName>
    <definedName name="xxWRS_1" localSheetId="38">#REF!</definedName>
    <definedName name="xxWRS_1" localSheetId="41">#REF!</definedName>
    <definedName name="xxWRS_1" localSheetId="42">#REF!</definedName>
    <definedName name="xxWRS_1" localSheetId="45">#REF!</definedName>
    <definedName name="xxWRS_1" localSheetId="49">#REF!</definedName>
    <definedName name="xxWRS_1" localSheetId="54">#REF!</definedName>
    <definedName name="xxWRS_1" localSheetId="8">#REF!</definedName>
    <definedName name="xxWRS_1" localSheetId="9">#REF!</definedName>
    <definedName name="xxWRS_1" localSheetId="25">#REF!</definedName>
    <definedName name="xxWRS_1" localSheetId="35">#REF!</definedName>
    <definedName name="xxWRS_1" localSheetId="51">#REF!</definedName>
    <definedName name="xxWRS_1" localSheetId="55">#REF!</definedName>
    <definedName name="xxWRS_1" localSheetId="5">#REF!</definedName>
    <definedName name="xxWRS_1" localSheetId="60">#REF!</definedName>
    <definedName name="xxWRS_1">#REF!</definedName>
    <definedName name="xxWRS_10" localSheetId="15">#REF!</definedName>
    <definedName name="xxWRS_10" localSheetId="16">#REF!</definedName>
    <definedName name="xxWRS_10" localSheetId="22">#REF!</definedName>
    <definedName name="xxWRS_10" localSheetId="26">#REF!</definedName>
    <definedName name="xxWRS_10" localSheetId="28">#REF!</definedName>
    <definedName name="xxWRS_10" localSheetId="29">#REF!</definedName>
    <definedName name="xxWRS_10" localSheetId="30">#REF!</definedName>
    <definedName name="xxWRS_10" localSheetId="38">#REF!</definedName>
    <definedName name="xxWRS_10" localSheetId="41">#REF!</definedName>
    <definedName name="xxWRS_10" localSheetId="42">#REF!</definedName>
    <definedName name="xxWRS_10" localSheetId="45">#REF!</definedName>
    <definedName name="xxWRS_10" localSheetId="49">#REF!</definedName>
    <definedName name="xxWRS_10" localSheetId="8">#REF!</definedName>
    <definedName name="xxWRS_10" localSheetId="9">#REF!</definedName>
    <definedName name="xxWRS_10" localSheetId="25">#REF!</definedName>
    <definedName name="xxWRS_10" localSheetId="35">#REF!</definedName>
    <definedName name="xxWRS_10" localSheetId="51">#REF!</definedName>
    <definedName name="xxWRS_10" localSheetId="55">#REF!</definedName>
    <definedName name="xxWRS_10" localSheetId="5">#REF!</definedName>
    <definedName name="xxWRS_10" localSheetId="60">#REF!</definedName>
    <definedName name="xxWRS_10">#REF!</definedName>
    <definedName name="xxWRS_11" localSheetId="15">#REF!</definedName>
    <definedName name="xxWRS_11" localSheetId="16">#REF!</definedName>
    <definedName name="xxWRS_11" localSheetId="22">#REF!</definedName>
    <definedName name="xxWRS_11" localSheetId="26">#REF!</definedName>
    <definedName name="xxWRS_11" localSheetId="28">#REF!</definedName>
    <definedName name="xxWRS_11" localSheetId="29">#REF!</definedName>
    <definedName name="xxWRS_11" localSheetId="30">#REF!</definedName>
    <definedName name="xxWRS_11" localSheetId="38">#REF!</definedName>
    <definedName name="xxWRS_11" localSheetId="41">#REF!</definedName>
    <definedName name="xxWRS_11" localSheetId="42">#REF!</definedName>
    <definedName name="xxWRS_11" localSheetId="45">#REF!</definedName>
    <definedName name="xxWRS_11" localSheetId="49">#REF!</definedName>
    <definedName name="xxWRS_11" localSheetId="8">#REF!</definedName>
    <definedName name="xxWRS_11" localSheetId="9">#REF!</definedName>
    <definedName name="xxWRS_11" localSheetId="25">#REF!</definedName>
    <definedName name="xxWRS_11" localSheetId="35">#REF!</definedName>
    <definedName name="xxWRS_11" localSheetId="51">#REF!</definedName>
    <definedName name="xxWRS_11" localSheetId="55">#REF!</definedName>
    <definedName name="xxWRS_11" localSheetId="5">#REF!</definedName>
    <definedName name="xxWRS_11" localSheetId="60">#REF!</definedName>
    <definedName name="xxWRS_11">#REF!</definedName>
    <definedName name="xxWRS_12" localSheetId="15">#REF!</definedName>
    <definedName name="xxWRS_12" localSheetId="16">#REF!</definedName>
    <definedName name="xxWRS_12" localSheetId="22">#REF!</definedName>
    <definedName name="xxWRS_12" localSheetId="26">#REF!</definedName>
    <definedName name="xxWRS_12" localSheetId="28">#REF!</definedName>
    <definedName name="xxWRS_12" localSheetId="29">#REF!</definedName>
    <definedName name="xxWRS_12" localSheetId="30">#REF!</definedName>
    <definedName name="xxWRS_12" localSheetId="38">#REF!</definedName>
    <definedName name="xxWRS_12" localSheetId="41">#REF!</definedName>
    <definedName name="xxWRS_12" localSheetId="42">#REF!</definedName>
    <definedName name="xxWRS_12" localSheetId="45">#REF!</definedName>
    <definedName name="xxWRS_12" localSheetId="8">#REF!</definedName>
    <definedName name="xxWRS_12" localSheetId="9">#REF!</definedName>
    <definedName name="xxWRS_12" localSheetId="25">#REF!</definedName>
    <definedName name="xxWRS_12" localSheetId="35">#REF!</definedName>
    <definedName name="xxWRS_12" localSheetId="51">#REF!</definedName>
    <definedName name="xxWRS_12" localSheetId="55">#REF!</definedName>
    <definedName name="xxWRS_12" localSheetId="5">#REF!</definedName>
    <definedName name="xxWRS_12" localSheetId="60">#REF!</definedName>
    <definedName name="xxWRS_12">#REF!</definedName>
    <definedName name="xxWRS_2" localSheetId="15">#REF!</definedName>
    <definedName name="xxWRS_2" localSheetId="16">#REF!</definedName>
    <definedName name="xxWRS_2" localSheetId="22">#REF!</definedName>
    <definedName name="xxWRS_2" localSheetId="26">#REF!</definedName>
    <definedName name="xxWRS_2" localSheetId="28">#REF!</definedName>
    <definedName name="xxWRS_2" localSheetId="29">#REF!</definedName>
    <definedName name="xxWRS_2" localSheetId="30">#REF!</definedName>
    <definedName name="xxWRS_2" localSheetId="38">#REF!</definedName>
    <definedName name="xxWRS_2" localSheetId="41">#REF!</definedName>
    <definedName name="xxWRS_2" localSheetId="42">#REF!</definedName>
    <definedName name="xxWRS_2" localSheetId="45">#REF!</definedName>
    <definedName name="xxWRS_2" localSheetId="8">#REF!</definedName>
    <definedName name="xxWRS_2" localSheetId="9">#REF!</definedName>
    <definedName name="xxWRS_2" localSheetId="25">#REF!</definedName>
    <definedName name="xxWRS_2" localSheetId="35">#REF!</definedName>
    <definedName name="xxWRS_2" localSheetId="51">#REF!</definedName>
    <definedName name="xxWRS_2" localSheetId="55">#REF!</definedName>
    <definedName name="xxWRS_2" localSheetId="5">#REF!</definedName>
    <definedName name="xxWRS_2" localSheetId="60">#REF!</definedName>
    <definedName name="xxWRS_2">#REF!</definedName>
    <definedName name="xxWRS_6" localSheetId="15">#REF!</definedName>
    <definedName name="xxWRS_6" localSheetId="16">#REF!</definedName>
    <definedName name="xxWRS_6" localSheetId="22">#REF!</definedName>
    <definedName name="xxWRS_6" localSheetId="26">#REF!</definedName>
    <definedName name="xxWRS_6" localSheetId="28">#REF!</definedName>
    <definedName name="xxWRS_6" localSheetId="29">#REF!</definedName>
    <definedName name="xxWRS_6" localSheetId="30">#REF!</definedName>
    <definedName name="xxWRS_6" localSheetId="38">#REF!</definedName>
    <definedName name="xxWRS_6" localSheetId="41">#REF!</definedName>
    <definedName name="xxWRS_6" localSheetId="42">#REF!</definedName>
    <definedName name="xxWRS_6" localSheetId="45">#REF!</definedName>
    <definedName name="xxWRS_6" localSheetId="8">#REF!</definedName>
    <definedName name="xxWRS_6" localSheetId="9">#REF!</definedName>
    <definedName name="xxWRS_6" localSheetId="25">#REF!</definedName>
    <definedName name="xxWRS_6" localSheetId="35">#REF!</definedName>
    <definedName name="xxWRS_6" localSheetId="51">#REF!</definedName>
    <definedName name="xxWRS_6" localSheetId="55">#REF!</definedName>
    <definedName name="xxWRS_6" localSheetId="5">#REF!</definedName>
    <definedName name="xxWRS_6" localSheetId="60">#REF!</definedName>
    <definedName name="xxWRS_6">#REF!</definedName>
    <definedName name="xxWRS_7" localSheetId="15">#REF!</definedName>
    <definedName name="xxWRS_7" localSheetId="16">#REF!</definedName>
    <definedName name="xxWRS_7" localSheetId="22">#REF!</definedName>
    <definedName name="xxWRS_7" localSheetId="26">#REF!</definedName>
    <definedName name="xxWRS_7" localSheetId="28">#REF!</definedName>
    <definedName name="xxWRS_7" localSheetId="29">#REF!</definedName>
    <definedName name="xxWRS_7" localSheetId="30">#REF!</definedName>
    <definedName name="xxWRS_7" localSheetId="38">#REF!</definedName>
    <definedName name="xxWRS_7" localSheetId="41">#REF!</definedName>
    <definedName name="xxWRS_7" localSheetId="42">#REF!</definedName>
    <definedName name="xxWRS_7" localSheetId="45">#REF!</definedName>
    <definedName name="xxWRS_7" localSheetId="8">#REF!</definedName>
    <definedName name="xxWRS_7" localSheetId="9">#REF!</definedName>
    <definedName name="xxWRS_7" localSheetId="25">#REF!</definedName>
    <definedName name="xxWRS_7" localSheetId="35">#REF!</definedName>
    <definedName name="xxWRS_7" localSheetId="51">#REF!</definedName>
    <definedName name="xxWRS_7" localSheetId="55">#REF!</definedName>
    <definedName name="xxWRS_7" localSheetId="5">#REF!</definedName>
    <definedName name="xxWRS_7" localSheetId="60">#REF!</definedName>
    <definedName name="xxWRS_7">#REF!</definedName>
    <definedName name="xxWRS_8" localSheetId="15">#REF!</definedName>
    <definedName name="xxWRS_8" localSheetId="16">#REF!</definedName>
    <definedName name="xxWRS_8" localSheetId="22">#REF!</definedName>
    <definedName name="xxWRS_8" localSheetId="26">#REF!</definedName>
    <definedName name="xxWRS_8" localSheetId="28">#REF!</definedName>
    <definedName name="xxWRS_8" localSheetId="29">#REF!</definedName>
    <definedName name="xxWRS_8" localSheetId="30">#REF!</definedName>
    <definedName name="xxWRS_8" localSheetId="38">#REF!</definedName>
    <definedName name="xxWRS_8" localSheetId="41">#REF!</definedName>
    <definedName name="xxWRS_8" localSheetId="42">#REF!</definedName>
    <definedName name="xxWRS_8" localSheetId="45">#REF!</definedName>
    <definedName name="xxWRS_8" localSheetId="8">#REF!</definedName>
    <definedName name="xxWRS_8" localSheetId="9">#REF!</definedName>
    <definedName name="xxWRS_8" localSheetId="25">#REF!</definedName>
    <definedName name="xxWRS_8" localSheetId="35">#REF!</definedName>
    <definedName name="xxWRS_8" localSheetId="51">#REF!</definedName>
    <definedName name="xxWRS_8" localSheetId="55">#REF!</definedName>
    <definedName name="xxWRS_8" localSheetId="5">#REF!</definedName>
    <definedName name="xxWRS_8" localSheetId="60">#REF!</definedName>
    <definedName name="xxWRS_8">#REF!</definedName>
    <definedName name="xxWRS_9" localSheetId="15">#REF!</definedName>
    <definedName name="xxWRS_9" localSheetId="16">#REF!</definedName>
    <definedName name="xxWRS_9" localSheetId="22">#REF!</definedName>
    <definedName name="xxWRS_9" localSheetId="26">#REF!</definedName>
    <definedName name="xxWRS_9" localSheetId="28">#REF!</definedName>
    <definedName name="xxWRS_9" localSheetId="29">#REF!</definedName>
    <definedName name="xxWRS_9" localSheetId="30">#REF!</definedName>
    <definedName name="xxWRS_9" localSheetId="38">#REF!</definedName>
    <definedName name="xxWRS_9" localSheetId="41">#REF!</definedName>
    <definedName name="xxWRS_9" localSheetId="42">#REF!</definedName>
    <definedName name="xxWRS_9" localSheetId="45">#REF!</definedName>
    <definedName name="xxWRS_9" localSheetId="8">#REF!</definedName>
    <definedName name="xxWRS_9" localSheetId="9">#REF!</definedName>
    <definedName name="xxWRS_9" localSheetId="25">#REF!</definedName>
    <definedName name="xxWRS_9" localSheetId="35">#REF!</definedName>
    <definedName name="xxWRS_9" localSheetId="51">#REF!</definedName>
    <definedName name="xxWRS_9" localSheetId="55">#REF!</definedName>
    <definedName name="xxWRS_9" localSheetId="5">#REF!</definedName>
    <definedName name="xxWRS_9" localSheetId="60">#REF!</definedName>
    <definedName name="xxWRS_9">#REF!</definedName>
    <definedName name="xxxx" localSheetId="13"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19" hidden="1">{"Riqfin97",#N/A,FALSE,"Tran";"Riqfinpro",#N/A,FALSE,"Tran"}</definedName>
    <definedName name="xxxx" localSheetId="26" hidden="1">{"Riqfin97",#N/A,FALSE,"Tran";"Riqfinpro",#N/A,FALSE,"Tran"}</definedName>
    <definedName name="xxxx" localSheetId="38" hidden="1">{"Riqfin97",#N/A,FALSE,"Tran";"Riqfinpro",#N/A,FALSE,"Tran"}</definedName>
    <definedName name="xxxx" localSheetId="45" hidden="1">{"Riqfin97",#N/A,FALSE,"Tran";"Riqfinpro",#N/A,FALSE,"Tran"}</definedName>
    <definedName name="xxxx" localSheetId="46" hidden="1">{"Riqfin97",#N/A,FALSE,"Tran";"Riqfinpro",#N/A,FALSE,"Tran"}</definedName>
    <definedName name="xxxx" localSheetId="49" hidden="1">{"Riqfin97",#N/A,FALSE,"Tran";"Riqfinpro",#N/A,FALSE,"Tran"}</definedName>
    <definedName name="xxxx" localSheetId="54" hidden="1">{"Riqfin97",#N/A,FALSE,"Tran";"Riqfinpro",#N/A,FALSE,"Tran"}</definedName>
    <definedName name="xxxx" localSheetId="8" hidden="1">{"Riqfin97",#N/A,FALSE,"Tran";"Riqfinpro",#N/A,FALSE,"Tran"}</definedName>
    <definedName name="xxxx" localSheetId="9" hidden="1">{"Riqfin97",#N/A,FALSE,"Tran";"Riqfinpro",#N/A,FALSE,"Tran"}</definedName>
    <definedName name="xxxx" localSheetId="48" hidden="1">{"Riqfin97",#N/A,FALSE,"Tran";"Riqfinpro",#N/A,FALSE,"Tran"}</definedName>
    <definedName name="xxxx" localSheetId="60" hidden="1">{"Riqfin97",#N/A,FALSE,"Tran";"Riqfinpro",#N/A,FALSE,"Tran"}</definedName>
    <definedName name="xxxx" hidden="1">{"Riqfin97",#N/A,FALSE,"Tran";"Riqfinpro",#N/A,FALSE,"Tran"}</definedName>
    <definedName name="year" localSheetId="15">[28]Graf14_Graf15!#REF!</definedName>
    <definedName name="year" localSheetId="16">[28]Graf14_Graf15!#REF!</definedName>
    <definedName name="year" localSheetId="22">[28]Graf14_Graf15!#REF!</definedName>
    <definedName name="year" localSheetId="28">[28]Graf14_Graf15!#REF!</definedName>
    <definedName name="year" localSheetId="29">[28]Graf14_Graf15!#REF!</definedName>
    <definedName name="year" localSheetId="30">[28]Graf14_Graf15!#REF!</definedName>
    <definedName name="year" localSheetId="38">[28]Graf14_Graf15!#REF!</definedName>
    <definedName name="year" localSheetId="41">[28]Graf14_Graf15!#REF!</definedName>
    <definedName name="year" localSheetId="42">[28]Graf14_Graf15!#REF!</definedName>
    <definedName name="year" localSheetId="45">[28]Graf14_Graf15!#REF!</definedName>
    <definedName name="year" localSheetId="25">[28]Graf14_Graf15!#REF!</definedName>
    <definedName name="year" localSheetId="35">[28]Graf14_Graf15!#REF!</definedName>
    <definedName name="year" localSheetId="51">[28]Graf14_Graf15!#REF!</definedName>
    <definedName name="year" localSheetId="55">[28]Graf14_Graf15!#REF!</definedName>
    <definedName name="year" localSheetId="5">[28]Graf14_Graf15!#REF!</definedName>
    <definedName name="year" localSheetId="60">[28]Graf14_Graf15!#REF!</definedName>
    <definedName name="year">[28]Graf14_Graf15!#REF!</definedName>
    <definedName name="yy" localSheetId="13" hidden="1">{"Tab1",#N/A,FALSE,"P";"Tab2",#N/A,FALSE,"P"}</definedName>
    <definedName name="yy" localSheetId="15" hidden="1">{"Tab1",#N/A,FALSE,"P";"Tab2",#N/A,FALSE,"P"}</definedName>
    <definedName name="yy" localSheetId="16" hidden="1">{"Tab1",#N/A,FALSE,"P";"Tab2",#N/A,FALSE,"P"}</definedName>
    <definedName name="yy" localSheetId="19" hidden="1">{"Tab1",#N/A,FALSE,"P";"Tab2",#N/A,FALSE,"P"}</definedName>
    <definedName name="yy" localSheetId="26" hidden="1">{"Tab1",#N/A,FALSE,"P";"Tab2",#N/A,FALSE,"P"}</definedName>
    <definedName name="yy" localSheetId="38" hidden="1">{"Tab1",#N/A,FALSE,"P";"Tab2",#N/A,FALSE,"P"}</definedName>
    <definedName name="yy" localSheetId="45" hidden="1">{"Tab1",#N/A,FALSE,"P";"Tab2",#N/A,FALSE,"P"}</definedName>
    <definedName name="yy" localSheetId="46" hidden="1">{"Tab1",#N/A,FALSE,"P";"Tab2",#N/A,FALSE,"P"}</definedName>
    <definedName name="yy" localSheetId="49" hidden="1">{"Tab1",#N/A,FALSE,"P";"Tab2",#N/A,FALSE,"P"}</definedName>
    <definedName name="yy" localSheetId="54" hidden="1">{"Tab1",#N/A,FALSE,"P";"Tab2",#N/A,FALSE,"P"}</definedName>
    <definedName name="yy" localSheetId="8" hidden="1">{"Tab1",#N/A,FALSE,"P";"Tab2",#N/A,FALSE,"P"}</definedName>
    <definedName name="yy" localSheetId="9" hidden="1">{"Tab1",#N/A,FALSE,"P";"Tab2",#N/A,FALSE,"P"}</definedName>
    <definedName name="yy" localSheetId="48" hidden="1">{"Tab1",#N/A,FALSE,"P";"Tab2",#N/A,FALSE,"P"}</definedName>
    <definedName name="yy" localSheetId="60" hidden="1">{"Tab1",#N/A,FALSE,"P";"Tab2",#N/A,FALSE,"P"}</definedName>
    <definedName name="yy" hidden="1">{"Tab1",#N/A,FALSE,"P";"Tab2",#N/A,FALSE,"P"}</definedName>
    <definedName name="yyy" localSheetId="13" hidden="1">{"Tab1",#N/A,FALSE,"P";"Tab2",#N/A,FALSE,"P"}</definedName>
    <definedName name="yyy" localSheetId="15" hidden="1">{"Tab1",#N/A,FALSE,"P";"Tab2",#N/A,FALSE,"P"}</definedName>
    <definedName name="yyy" localSheetId="16" hidden="1">{"Tab1",#N/A,FALSE,"P";"Tab2",#N/A,FALSE,"P"}</definedName>
    <definedName name="yyy" localSheetId="19" hidden="1">{"Tab1",#N/A,FALSE,"P";"Tab2",#N/A,FALSE,"P"}</definedName>
    <definedName name="yyy" localSheetId="26" hidden="1">{"Tab1",#N/A,FALSE,"P";"Tab2",#N/A,FALSE,"P"}</definedName>
    <definedName name="yyy" localSheetId="38" hidden="1">{"Tab1",#N/A,FALSE,"P";"Tab2",#N/A,FALSE,"P"}</definedName>
    <definedName name="yyy" localSheetId="45" hidden="1">{"Tab1",#N/A,FALSE,"P";"Tab2",#N/A,FALSE,"P"}</definedName>
    <definedName name="yyy" localSheetId="46" hidden="1">{"Tab1",#N/A,FALSE,"P";"Tab2",#N/A,FALSE,"P"}</definedName>
    <definedName name="yyy" localSheetId="49" hidden="1">{"Tab1",#N/A,FALSE,"P";"Tab2",#N/A,FALSE,"P"}</definedName>
    <definedName name="yyy" localSheetId="54" hidden="1">{"Tab1",#N/A,FALSE,"P";"Tab2",#N/A,FALSE,"P"}</definedName>
    <definedName name="yyy" localSheetId="8" hidden="1">{"Tab1",#N/A,FALSE,"P";"Tab2",#N/A,FALSE,"P"}</definedName>
    <definedName name="yyy" localSheetId="9" hidden="1">{"Tab1",#N/A,FALSE,"P";"Tab2",#N/A,FALSE,"P"}</definedName>
    <definedName name="yyy" localSheetId="48" hidden="1">{"Tab1",#N/A,FALSE,"P";"Tab2",#N/A,FALSE,"P"}</definedName>
    <definedName name="yyy" localSheetId="60" hidden="1">{"Tab1",#N/A,FALSE,"P";"Tab2",#N/A,FALSE,"P"}</definedName>
    <definedName name="yyy" hidden="1">{"Tab1",#N/A,FALSE,"P";"Tab2",#N/A,FALSE,"P"}</definedName>
    <definedName name="yyyy" localSheetId="13" hidden="1">{"Riqfin97",#N/A,FALSE,"Tran";"Riqfinpro",#N/A,FALSE,"Tran"}</definedName>
    <definedName name="yyyy" localSheetId="15" hidden="1">{"Riqfin97",#N/A,FALSE,"Tran";"Riqfinpro",#N/A,FALSE,"Tran"}</definedName>
    <definedName name="yyyy" localSheetId="16" hidden="1">{"Riqfin97",#N/A,FALSE,"Tran";"Riqfinpro",#N/A,FALSE,"Tran"}</definedName>
    <definedName name="yyyy" localSheetId="19" hidden="1">{"Riqfin97",#N/A,FALSE,"Tran";"Riqfinpro",#N/A,FALSE,"Tran"}</definedName>
    <definedName name="yyyy" localSheetId="26" hidden="1">{"Riqfin97",#N/A,FALSE,"Tran";"Riqfinpro",#N/A,FALSE,"Tran"}</definedName>
    <definedName name="yyyy" localSheetId="38" hidden="1">{"Riqfin97",#N/A,FALSE,"Tran";"Riqfinpro",#N/A,FALSE,"Tran"}</definedName>
    <definedName name="yyyy" localSheetId="45" hidden="1">{"Riqfin97",#N/A,FALSE,"Tran";"Riqfinpro",#N/A,FALSE,"Tran"}</definedName>
    <definedName name="yyyy" localSheetId="46" hidden="1">{"Riqfin97",#N/A,FALSE,"Tran";"Riqfinpro",#N/A,FALSE,"Tran"}</definedName>
    <definedName name="yyyy" localSheetId="49" hidden="1">{"Riqfin97",#N/A,FALSE,"Tran";"Riqfinpro",#N/A,FALSE,"Tran"}</definedName>
    <definedName name="yyyy" localSheetId="54" hidden="1">{"Riqfin97",#N/A,FALSE,"Tran";"Riqfinpro",#N/A,FALSE,"Tran"}</definedName>
    <definedName name="yyyy" localSheetId="8" hidden="1">{"Riqfin97",#N/A,FALSE,"Tran";"Riqfinpro",#N/A,FALSE,"Tran"}</definedName>
    <definedName name="yyyy" localSheetId="9" hidden="1">{"Riqfin97",#N/A,FALSE,"Tran";"Riqfinpro",#N/A,FALSE,"Tran"}</definedName>
    <definedName name="yyyy" localSheetId="48" hidden="1">{"Riqfin97",#N/A,FALSE,"Tran";"Riqfinpro",#N/A,FALSE,"Tran"}</definedName>
    <definedName name="yyyy" localSheetId="60" hidden="1">{"Riqfin97",#N/A,FALSE,"Tran";"Riqfinpro",#N/A,FALSE,"Tran"}</definedName>
    <definedName name="yyyy" hidden="1">{"Riqfin97",#N/A,FALSE,"Tran";"Riqfinpro",#N/A,FALSE,"Tran"}</definedName>
    <definedName name="Z_1D44FD83_577F_412D_85CC_4CD8A3A1C2A3_.wvu.Cols" localSheetId="1" hidden="1">ESA2010_source!$C:$C</definedName>
    <definedName name="Z_95224721_0485_11D4_BFD1_00508B5F4DA4_.wvu.Cols" localSheetId="15" hidden="1">#REF!</definedName>
    <definedName name="Z_95224721_0485_11D4_BFD1_00508B5F4DA4_.wvu.Cols" localSheetId="16" hidden="1">#REF!</definedName>
    <definedName name="Z_95224721_0485_11D4_BFD1_00508B5F4DA4_.wvu.Cols" localSheetId="22" hidden="1">#REF!</definedName>
    <definedName name="Z_95224721_0485_11D4_BFD1_00508B5F4DA4_.wvu.Cols" localSheetId="26" hidden="1">#REF!</definedName>
    <definedName name="Z_95224721_0485_11D4_BFD1_00508B5F4DA4_.wvu.Cols" localSheetId="28" hidden="1">#REF!</definedName>
    <definedName name="Z_95224721_0485_11D4_BFD1_00508B5F4DA4_.wvu.Cols" localSheetId="29" hidden="1">#REF!</definedName>
    <definedName name="Z_95224721_0485_11D4_BFD1_00508B5F4DA4_.wvu.Cols" localSheetId="30" hidden="1">#REF!</definedName>
    <definedName name="Z_95224721_0485_11D4_BFD1_00508B5F4DA4_.wvu.Cols" localSheetId="38" hidden="1">#REF!</definedName>
    <definedName name="Z_95224721_0485_11D4_BFD1_00508B5F4DA4_.wvu.Cols" localSheetId="41" hidden="1">#REF!</definedName>
    <definedName name="Z_95224721_0485_11D4_BFD1_00508B5F4DA4_.wvu.Cols" localSheetId="42" hidden="1">#REF!</definedName>
    <definedName name="Z_95224721_0485_11D4_BFD1_00508B5F4DA4_.wvu.Cols" localSheetId="45" hidden="1">#REF!</definedName>
    <definedName name="Z_95224721_0485_11D4_BFD1_00508B5F4DA4_.wvu.Cols" localSheetId="46" hidden="1">#REF!</definedName>
    <definedName name="Z_95224721_0485_11D4_BFD1_00508B5F4DA4_.wvu.Cols" localSheetId="54" hidden="1">#REF!</definedName>
    <definedName name="Z_95224721_0485_11D4_BFD1_00508B5F4DA4_.wvu.Cols" localSheetId="8" hidden="1">#REF!</definedName>
    <definedName name="Z_95224721_0485_11D4_BFD1_00508B5F4DA4_.wvu.Cols" localSheetId="9" hidden="1">#REF!</definedName>
    <definedName name="Z_95224721_0485_11D4_BFD1_00508B5F4DA4_.wvu.Cols" localSheetId="48" hidden="1">#REF!</definedName>
    <definedName name="Z_95224721_0485_11D4_BFD1_00508B5F4DA4_.wvu.Cols" localSheetId="25" hidden="1">#REF!</definedName>
    <definedName name="Z_95224721_0485_11D4_BFD1_00508B5F4DA4_.wvu.Cols" localSheetId="35" hidden="1">#REF!</definedName>
    <definedName name="Z_95224721_0485_11D4_BFD1_00508B5F4DA4_.wvu.Cols" localSheetId="51" hidden="1">#REF!</definedName>
    <definedName name="Z_95224721_0485_11D4_BFD1_00508B5F4DA4_.wvu.Cols" localSheetId="55" hidden="1">#REF!</definedName>
    <definedName name="Z_95224721_0485_11D4_BFD1_00508B5F4DA4_.wvu.Cols" localSheetId="5" hidden="1">#REF!</definedName>
    <definedName name="Z_95224721_0485_11D4_BFD1_00508B5F4DA4_.wvu.Cols" localSheetId="60" hidden="1">#REF!</definedName>
    <definedName name="Z_95224721_0485_11D4_BFD1_00508B5F4DA4_.wvu.Cols" hidden="1">#REF!</definedName>
    <definedName name="zac_kles" localSheetId="15">[28]Graf14_Graf15!#REF!</definedName>
    <definedName name="zac_kles" localSheetId="16">[28]Graf14_Graf15!#REF!</definedName>
    <definedName name="zac_kles" localSheetId="19">[28]Graf14_Graf15!#REF!</definedName>
    <definedName name="zac_kles" localSheetId="22">[28]Graf14_Graf15!#REF!</definedName>
    <definedName name="zac_kles" localSheetId="26">[28]Graf14_Graf15!#REF!</definedName>
    <definedName name="zac_kles" localSheetId="28">[28]Graf14_Graf15!#REF!</definedName>
    <definedName name="zac_kles" localSheetId="29">[28]Graf14_Graf15!#REF!</definedName>
    <definedName name="zac_kles" localSheetId="30">[28]Graf14_Graf15!#REF!</definedName>
    <definedName name="zac_kles" localSheetId="38">[28]Graf14_Graf15!#REF!</definedName>
    <definedName name="zac_kles" localSheetId="41">[28]Graf14_Graf15!#REF!</definedName>
    <definedName name="zac_kles" localSheetId="42">[28]Graf14_Graf15!#REF!</definedName>
    <definedName name="zac_kles" localSheetId="45">[28]Graf14_Graf15!#REF!</definedName>
    <definedName name="zac_kles" localSheetId="49">[28]Graf14_Graf15!#REF!</definedName>
    <definedName name="zac_kles" localSheetId="54">[28]Graf14_Graf15!#REF!</definedName>
    <definedName name="zac_kles" localSheetId="25">[28]Graf14_Graf15!#REF!</definedName>
    <definedName name="zac_kles" localSheetId="35">[28]Graf14_Graf15!#REF!</definedName>
    <definedName name="zac_kles" localSheetId="51">[28]Graf14_Graf15!#REF!</definedName>
    <definedName name="zac_kles" localSheetId="55">[28]Graf14_Graf15!#REF!</definedName>
    <definedName name="zac_kles" localSheetId="5">[28]Graf14_Graf15!#REF!</definedName>
    <definedName name="zac_kles" localSheetId="60">[28]Graf14_Graf15!#REF!</definedName>
    <definedName name="zac_kles">[28]Graf14_Graf15!#REF!</definedName>
    <definedName name="zac_kles_2" localSheetId="15">[28]Graf14_Graf15!#REF!</definedName>
    <definedName name="zac_kles_2" localSheetId="16">[28]Graf14_Graf15!#REF!</definedName>
    <definedName name="zac_kles_2" localSheetId="19">[28]Graf14_Graf15!#REF!</definedName>
    <definedName name="zac_kles_2" localSheetId="22">[28]Graf14_Graf15!#REF!</definedName>
    <definedName name="zac_kles_2" localSheetId="28">[28]Graf14_Graf15!#REF!</definedName>
    <definedName name="zac_kles_2" localSheetId="29">[28]Graf14_Graf15!#REF!</definedName>
    <definedName name="zac_kles_2" localSheetId="30">[28]Graf14_Graf15!#REF!</definedName>
    <definedName name="zac_kles_2" localSheetId="38">[28]Graf14_Graf15!#REF!</definedName>
    <definedName name="zac_kles_2" localSheetId="41">[28]Graf14_Graf15!#REF!</definedName>
    <definedName name="zac_kles_2" localSheetId="42">[28]Graf14_Graf15!#REF!</definedName>
    <definedName name="zac_kles_2" localSheetId="45">[28]Graf14_Graf15!#REF!</definedName>
    <definedName name="zac_kles_2" localSheetId="49">[28]Graf14_Graf15!#REF!</definedName>
    <definedName name="zac_kles_2" localSheetId="54">[28]Graf14_Graf15!#REF!</definedName>
    <definedName name="zac_kles_2" localSheetId="25">[28]Graf14_Graf15!#REF!</definedName>
    <definedName name="zac_kles_2" localSheetId="35">[28]Graf14_Graf15!#REF!</definedName>
    <definedName name="zac_kles_2" localSheetId="51">[28]Graf14_Graf15!#REF!</definedName>
    <definedName name="zac_kles_2" localSheetId="55">[28]Graf14_Graf15!#REF!</definedName>
    <definedName name="zac_kles_2" localSheetId="5">[28]Graf14_Graf15!#REF!</definedName>
    <definedName name="zac_kles_2" localSheetId="60">[28]Graf14_Graf15!#REF!</definedName>
    <definedName name="zac_kles_2">[28]Graf14_Graf15!#REF!</definedName>
    <definedName name="ZPee_2" localSheetId="15">[28]Graf14_Graf15!#REF!</definedName>
    <definedName name="ZPee_2" localSheetId="16">[28]Graf14_Graf15!#REF!</definedName>
    <definedName name="ZPee_2" localSheetId="22">[28]Graf14_Graf15!#REF!</definedName>
    <definedName name="ZPee_2" localSheetId="28">[28]Graf14_Graf15!#REF!</definedName>
    <definedName name="ZPee_2" localSheetId="29">[28]Graf14_Graf15!#REF!</definedName>
    <definedName name="ZPee_2" localSheetId="30">[28]Graf14_Graf15!#REF!</definedName>
    <definedName name="ZPee_2" localSheetId="38">[28]Graf14_Graf15!#REF!</definedName>
    <definedName name="ZPee_2" localSheetId="41">[28]Graf14_Graf15!#REF!</definedName>
    <definedName name="ZPee_2" localSheetId="42">[28]Graf14_Graf15!#REF!</definedName>
    <definedName name="ZPee_2" localSheetId="45">[28]Graf14_Graf15!#REF!</definedName>
    <definedName name="ZPee_2" localSheetId="49">[28]Graf14_Graf15!#REF!</definedName>
    <definedName name="ZPee_2" localSheetId="54">[28]Graf14_Graf15!#REF!</definedName>
    <definedName name="ZPee_2" localSheetId="25">[28]Graf14_Graf15!#REF!</definedName>
    <definedName name="ZPee_2" localSheetId="35">[28]Graf14_Graf15!#REF!</definedName>
    <definedName name="ZPee_2" localSheetId="51">[28]Graf14_Graf15!#REF!</definedName>
    <definedName name="ZPee_2" localSheetId="55">[28]Graf14_Graf15!#REF!</definedName>
    <definedName name="ZPee_2" localSheetId="5">[28]Graf14_Graf15!#REF!</definedName>
    <definedName name="ZPee_2" localSheetId="60">[28]Graf14_Graf15!#REF!</definedName>
    <definedName name="ZPee_2">[28]Graf14_Graf15!#REF!</definedName>
    <definedName name="ZPer_2" localSheetId="15">[28]Graf14_Graf15!#REF!</definedName>
    <definedName name="ZPer_2" localSheetId="16">[28]Graf14_Graf15!#REF!</definedName>
    <definedName name="ZPer_2" localSheetId="22">[28]Graf14_Graf15!#REF!</definedName>
    <definedName name="ZPer_2" localSheetId="28">[28]Graf14_Graf15!#REF!</definedName>
    <definedName name="ZPer_2" localSheetId="29">[28]Graf14_Graf15!#REF!</definedName>
    <definedName name="ZPer_2" localSheetId="30">[28]Graf14_Graf15!#REF!</definedName>
    <definedName name="ZPer_2" localSheetId="38">[28]Graf14_Graf15!#REF!</definedName>
    <definedName name="ZPer_2" localSheetId="41">[28]Graf14_Graf15!#REF!</definedName>
    <definedName name="ZPer_2" localSheetId="42">[28]Graf14_Graf15!#REF!</definedName>
    <definedName name="ZPer_2" localSheetId="45">[28]Graf14_Graf15!#REF!</definedName>
    <definedName name="ZPer_2" localSheetId="49">[28]Graf14_Graf15!#REF!</definedName>
    <definedName name="ZPer_2" localSheetId="54">[28]Graf14_Graf15!#REF!</definedName>
    <definedName name="ZPer_2" localSheetId="25">[28]Graf14_Graf15!#REF!</definedName>
    <definedName name="ZPer_2" localSheetId="35">[28]Graf14_Graf15!#REF!</definedName>
    <definedName name="ZPer_2" localSheetId="51">[28]Graf14_Graf15!#REF!</definedName>
    <definedName name="ZPer_2" localSheetId="55">[28]Graf14_Graf15!#REF!</definedName>
    <definedName name="ZPer_2" localSheetId="5">[28]Graf14_Graf15!#REF!</definedName>
    <definedName name="ZPer_2" localSheetId="60">[28]Graf14_Graf15!#REF!</definedName>
    <definedName name="ZPer_2">[28]Graf14_Graf15!#REF!</definedName>
    <definedName name="zpiz" localSheetId="60">[44]ZPIZ!$A:$F</definedName>
    <definedName name="zpiz">[44]ZPIZ!$A$1:$F$65536</definedName>
    <definedName name="zz" localSheetId="13" hidden="1">{"Tab1",#N/A,FALSE,"P";"Tab2",#N/A,FALSE,"P"}</definedName>
    <definedName name="zz" localSheetId="15" hidden="1">{"Tab1",#N/A,FALSE,"P";"Tab2",#N/A,FALSE,"P"}</definedName>
    <definedName name="zz" localSheetId="16" hidden="1">{"Tab1",#N/A,FALSE,"P";"Tab2",#N/A,FALSE,"P"}</definedName>
    <definedName name="zz" localSheetId="19" hidden="1">{"Tab1",#N/A,FALSE,"P";"Tab2",#N/A,FALSE,"P"}</definedName>
    <definedName name="zz" localSheetId="26" hidden="1">{"Tab1",#N/A,FALSE,"P";"Tab2",#N/A,FALSE,"P"}</definedName>
    <definedName name="zz" localSheetId="38" hidden="1">{"Tab1",#N/A,FALSE,"P";"Tab2",#N/A,FALSE,"P"}</definedName>
    <definedName name="zz" localSheetId="45" hidden="1">{"Tab1",#N/A,FALSE,"P";"Tab2",#N/A,FALSE,"P"}</definedName>
    <definedName name="zz" localSheetId="46" hidden="1">{"Tab1",#N/A,FALSE,"P";"Tab2",#N/A,FALSE,"P"}</definedName>
    <definedName name="zz" localSheetId="49" hidden="1">{"Tab1",#N/A,FALSE,"P";"Tab2",#N/A,FALSE,"P"}</definedName>
    <definedName name="zz" localSheetId="54" hidden="1">{"Tab1",#N/A,FALSE,"P";"Tab2",#N/A,FALSE,"P"}</definedName>
    <definedName name="zz" localSheetId="8" hidden="1">{"Tab1",#N/A,FALSE,"P";"Tab2",#N/A,FALSE,"P"}</definedName>
    <definedName name="zz" localSheetId="9" hidden="1">{"Tab1",#N/A,FALSE,"P";"Tab2",#N/A,FALSE,"P"}</definedName>
    <definedName name="zz" localSheetId="48" hidden="1">{"Tab1",#N/A,FALSE,"P";"Tab2",#N/A,FALSE,"P"}</definedName>
    <definedName name="zz" localSheetId="60" hidden="1">{"Tab1",#N/A,FALSE,"P";"Tab2",#N/A,FALSE,"P"}</definedName>
    <definedName name="zz" hidden="1">{"Tab1",#N/A,FALSE,"P";"Tab2",#N/A,FALSE,"P"}</definedName>
    <definedName name="zzzs" localSheetId="60">[44]ZZZS!$A:$E</definedName>
    <definedName name="zzzs">[44]ZZZS!$A$1:$E$65536</definedName>
  </definedNames>
  <calcPr calcId="162913" calcCompleted="0"/>
</workbook>
</file>

<file path=xl/calcChain.xml><?xml version="1.0" encoding="utf-8"?>
<calcChain xmlns="http://schemas.openxmlformats.org/spreadsheetml/2006/main">
  <c r="C10" i="215" l="1"/>
  <c r="O16" i="223" l="1"/>
  <c r="O15" i="223"/>
  <c r="O14" i="223"/>
  <c r="D10" i="223"/>
  <c r="E7" i="223"/>
  <c r="D6" i="223"/>
  <c r="O12" i="223" l="1"/>
  <c r="I10" i="223"/>
  <c r="O13" i="223"/>
  <c r="C10" i="223"/>
  <c r="O11" i="223"/>
  <c r="E10" i="223"/>
  <c r="F10" i="28"/>
  <c r="G10" i="28"/>
  <c r="E10" i="28"/>
  <c r="O10" i="223" l="1"/>
  <c r="P11" i="223" s="1"/>
  <c r="P12" i="223" s="1"/>
  <c r="P13" i="223" s="1"/>
  <c r="P14" i="223" s="1"/>
  <c r="P15" i="223" s="1"/>
  <c r="P16" i="223" s="1"/>
  <c r="F10" i="223"/>
  <c r="G10" i="223" s="1"/>
  <c r="L9" i="218"/>
  <c r="K9" i="218"/>
  <c r="J9" i="218"/>
  <c r="I9" i="218"/>
  <c r="H9" i="218"/>
  <c r="G9" i="218"/>
  <c r="F9" i="218"/>
  <c r="E9" i="218"/>
  <c r="D9" i="218"/>
  <c r="C9" i="218"/>
  <c r="B9" i="218"/>
  <c r="G27" i="158" l="1"/>
  <c r="G28" i="158"/>
  <c r="G29" i="158"/>
  <c r="G30" i="158"/>
  <c r="G31" i="158"/>
  <c r="G32" i="158"/>
  <c r="G33" i="158"/>
  <c r="G34" i="158"/>
  <c r="G35" i="158"/>
  <c r="G36" i="158"/>
  <c r="G37" i="158"/>
  <c r="G38" i="158"/>
  <c r="G39" i="158"/>
  <c r="G40" i="158"/>
  <c r="G41" i="158"/>
  <c r="B27" i="158"/>
  <c r="C26" i="158"/>
  <c r="D26" i="158"/>
  <c r="E26" i="158"/>
  <c r="F26" i="158"/>
  <c r="G26" i="158"/>
  <c r="B26" i="158"/>
  <c r="E39" i="175"/>
  <c r="F39" i="175"/>
  <c r="D26" i="166" l="1"/>
  <c r="E26" i="166"/>
  <c r="F26" i="166"/>
  <c r="G26" i="166"/>
  <c r="H26" i="166"/>
  <c r="I26" i="166"/>
  <c r="J26" i="166"/>
  <c r="K26" i="166"/>
  <c r="L26" i="166"/>
  <c r="M26" i="166"/>
  <c r="N26" i="166"/>
  <c r="O26" i="166"/>
  <c r="P26" i="166"/>
  <c r="Q26" i="166"/>
  <c r="R26" i="166"/>
  <c r="S26" i="166"/>
  <c r="T26" i="166"/>
  <c r="U26" i="166"/>
  <c r="V26" i="166"/>
  <c r="W26" i="166"/>
  <c r="O27" i="166"/>
  <c r="P27" i="166"/>
  <c r="Q27" i="166"/>
  <c r="R27" i="166"/>
  <c r="S27" i="166"/>
  <c r="T27" i="166"/>
  <c r="U27" i="166"/>
  <c r="V27" i="166"/>
  <c r="C26" i="166"/>
  <c r="AB9" i="189"/>
  <c r="V9" i="189"/>
  <c r="W9" i="189"/>
  <c r="C30" i="178" l="1"/>
  <c r="F30" i="178" s="1"/>
  <c r="F23" i="178"/>
  <c r="C23" i="178" l="1"/>
  <c r="D24" i="178" l="1"/>
  <c r="E24" i="178" s="1"/>
  <c r="C24" i="178"/>
  <c r="D25" i="178" l="1"/>
  <c r="E25" i="178" s="1"/>
  <c r="C25" i="178"/>
  <c r="F24" i="178"/>
  <c r="F25" i="178" l="1"/>
  <c r="D26" i="178"/>
  <c r="E26" i="178" s="1"/>
  <c r="C26" i="178"/>
  <c r="D27" i="178" l="1"/>
  <c r="E27" i="178" s="1"/>
  <c r="C27" i="178"/>
  <c r="F26" i="178"/>
  <c r="D28" i="178" l="1"/>
  <c r="E28" i="178" s="1"/>
  <c r="C28" i="178"/>
  <c r="F27" i="178"/>
  <c r="F28" i="178" l="1"/>
  <c r="D29" i="178"/>
  <c r="E29" i="178" s="1"/>
  <c r="C29" i="178"/>
  <c r="F29" i="178" l="1"/>
  <c r="L29" i="188" l="1"/>
  <c r="K29" i="188" s="1"/>
  <c r="J29" i="188" s="1"/>
  <c r="I29" i="188" s="1"/>
  <c r="H29" i="188" s="1"/>
  <c r="G29" i="188" s="1"/>
  <c r="F29" i="188" s="1"/>
  <c r="L30" i="188"/>
  <c r="K30" i="188" s="1"/>
  <c r="J30" i="188" s="1"/>
  <c r="I30" i="188" s="1"/>
  <c r="H30" i="188" s="1"/>
  <c r="G30" i="188" s="1"/>
  <c r="F30" i="188" s="1"/>
  <c r="L31" i="188"/>
  <c r="K31" i="188" s="1"/>
  <c r="J31" i="188" s="1"/>
  <c r="I31" i="188" s="1"/>
  <c r="H31" i="188" s="1"/>
  <c r="G31" i="188" s="1"/>
  <c r="F31" i="188" s="1"/>
  <c r="L32" i="188"/>
  <c r="K32" i="188" s="1"/>
  <c r="J32" i="188" s="1"/>
  <c r="I32" i="188" s="1"/>
  <c r="H32" i="188" s="1"/>
  <c r="G32" i="188" s="1"/>
  <c r="F32" i="188" s="1"/>
  <c r="L33" i="188"/>
  <c r="K33" i="188" s="1"/>
  <c r="J33" i="188" s="1"/>
  <c r="I33" i="188" s="1"/>
  <c r="H33" i="188" s="1"/>
  <c r="G33" i="188" s="1"/>
  <c r="F33" i="188" s="1"/>
  <c r="H27" i="188"/>
  <c r="B27" i="188"/>
  <c r="D27" i="188"/>
  <c r="E27" i="188"/>
  <c r="I27" i="188"/>
  <c r="L27" i="188"/>
  <c r="N30" i="188"/>
  <c r="O30" i="188" s="1"/>
  <c r="P30" i="188" s="1"/>
  <c r="Q30" i="188" s="1"/>
  <c r="R30" i="188" s="1"/>
  <c r="N31" i="188"/>
  <c r="O31" i="188" s="1"/>
  <c r="P31" i="188" s="1"/>
  <c r="Q31" i="188" s="1"/>
  <c r="R31" i="188" s="1"/>
  <c r="N32" i="188"/>
  <c r="O32" i="188" s="1"/>
  <c r="P32" i="188" s="1"/>
  <c r="Q32" i="188" s="1"/>
  <c r="R32" i="188" s="1"/>
  <c r="N33" i="188"/>
  <c r="O33" i="188" s="1"/>
  <c r="P33" i="188" s="1"/>
  <c r="Q33" i="188" s="1"/>
  <c r="R33" i="188" s="1"/>
  <c r="N29" i="188"/>
  <c r="O29" i="188" s="1"/>
  <c r="P29" i="188" s="1"/>
  <c r="Q29" i="188" s="1"/>
  <c r="R29" i="188" s="1"/>
  <c r="L23" i="94"/>
  <c r="M23" i="94"/>
  <c r="N23" i="94"/>
  <c r="O23" i="94"/>
  <c r="P23" i="94"/>
  <c r="K23" i="94"/>
  <c r="L21" i="94"/>
  <c r="M21" i="94"/>
  <c r="N21" i="94"/>
  <c r="P21" i="94"/>
  <c r="K21" i="94"/>
  <c r="Q27" i="188" l="1"/>
  <c r="O21" i="94"/>
  <c r="K27" i="188"/>
  <c r="G27" i="188"/>
  <c r="C27" i="188"/>
  <c r="J27" i="188"/>
  <c r="F27" i="188"/>
  <c r="R27" i="188"/>
  <c r="N27" i="188"/>
  <c r="M27" i="188"/>
  <c r="O27" i="188"/>
  <c r="P27" i="188"/>
  <c r="K54" i="94" l="1"/>
  <c r="K53" i="94"/>
  <c r="L53" i="94"/>
  <c r="L54" i="94"/>
  <c r="L55" i="94"/>
  <c r="L56" i="94"/>
  <c r="L57" i="94"/>
  <c r="K55" i="94"/>
  <c r="K56" i="94"/>
  <c r="K57" i="94"/>
  <c r="K22" i="94"/>
  <c r="M25" i="94"/>
  <c r="N25" i="94" s="1"/>
  <c r="O25" i="94" s="1"/>
  <c r="P25" i="94" s="1"/>
  <c r="P54" i="94" s="1"/>
  <c r="M26" i="94"/>
  <c r="N26" i="94" s="1"/>
  <c r="O26" i="94" s="1"/>
  <c r="P26" i="94" s="1"/>
  <c r="P55" i="94" s="1"/>
  <c r="M27" i="94"/>
  <c r="N27" i="94" s="1"/>
  <c r="O27" i="94" s="1"/>
  <c r="P27" i="94" s="1"/>
  <c r="P56" i="94" s="1"/>
  <c r="M28" i="94"/>
  <c r="M57" i="94" s="1"/>
  <c r="M24" i="94"/>
  <c r="N24" i="94" s="1"/>
  <c r="O24" i="94" s="1"/>
  <c r="P24" i="94" s="1"/>
  <c r="P53" i="94" s="1"/>
  <c r="K51" i="94"/>
  <c r="N56" i="94" l="1"/>
  <c r="M56" i="94"/>
  <c r="O54" i="94"/>
  <c r="O55" i="94"/>
  <c r="N54" i="94"/>
  <c r="N55" i="94"/>
  <c r="N28" i="94"/>
  <c r="O56" i="94"/>
  <c r="M54" i="94"/>
  <c r="M55" i="94"/>
  <c r="N53" i="94"/>
  <c r="M53" i="94"/>
  <c r="O53" i="94"/>
  <c r="D39" i="143"/>
  <c r="E39" i="143"/>
  <c r="F39" i="143"/>
  <c r="G39" i="143"/>
  <c r="H39" i="143"/>
  <c r="C39" i="143"/>
  <c r="E19" i="30"/>
  <c r="E20" i="30" s="1"/>
  <c r="D19" i="30"/>
  <c r="D20" i="30" s="1"/>
  <c r="O28" i="94" l="1"/>
  <c r="N57" i="94"/>
  <c r="K5" i="113"/>
  <c r="L5" i="113"/>
  <c r="M5" i="113"/>
  <c r="N5" i="113"/>
  <c r="O5" i="113"/>
  <c r="K6" i="113"/>
  <c r="L6" i="113"/>
  <c r="M6" i="113"/>
  <c r="N6" i="113"/>
  <c r="O6" i="113"/>
  <c r="K7" i="113"/>
  <c r="L7" i="113"/>
  <c r="M7" i="113"/>
  <c r="N7" i="113"/>
  <c r="O7" i="113"/>
  <c r="K8" i="113"/>
  <c r="L8" i="113"/>
  <c r="M8" i="113"/>
  <c r="N8" i="113"/>
  <c r="O8" i="113"/>
  <c r="K9" i="113"/>
  <c r="L9" i="113"/>
  <c r="M9" i="113"/>
  <c r="N9" i="113"/>
  <c r="O9" i="113"/>
  <c r="K10" i="113"/>
  <c r="L10" i="113"/>
  <c r="M10" i="113"/>
  <c r="N10" i="113"/>
  <c r="O10" i="113"/>
  <c r="K11" i="113"/>
  <c r="L11" i="113"/>
  <c r="M11" i="113"/>
  <c r="N11" i="113"/>
  <c r="O11" i="113"/>
  <c r="K12" i="113"/>
  <c r="L12" i="113"/>
  <c r="M12" i="113"/>
  <c r="N12" i="113"/>
  <c r="O12" i="113"/>
  <c r="K13" i="113"/>
  <c r="L13" i="113"/>
  <c r="M13" i="113"/>
  <c r="N13" i="113"/>
  <c r="O13" i="113"/>
  <c r="K14" i="113"/>
  <c r="L14" i="113"/>
  <c r="M14" i="113"/>
  <c r="N14" i="113"/>
  <c r="O14" i="113"/>
  <c r="K15" i="113"/>
  <c r="L15" i="113"/>
  <c r="M15" i="113"/>
  <c r="N15" i="113"/>
  <c r="O15" i="113"/>
  <c r="K16" i="113"/>
  <c r="L16" i="113"/>
  <c r="M16" i="113"/>
  <c r="N16" i="113"/>
  <c r="O16" i="113"/>
  <c r="K17" i="113"/>
  <c r="L17" i="113"/>
  <c r="M17" i="113"/>
  <c r="N17" i="113"/>
  <c r="O17" i="113"/>
  <c r="K18" i="113"/>
  <c r="L18" i="113"/>
  <c r="M18" i="113"/>
  <c r="N18" i="113"/>
  <c r="O18" i="113"/>
  <c r="K19" i="113"/>
  <c r="L19" i="113"/>
  <c r="M19" i="113"/>
  <c r="N19" i="113"/>
  <c r="O19" i="113"/>
  <c r="K20" i="113"/>
  <c r="L20" i="113"/>
  <c r="M20" i="113"/>
  <c r="N20" i="113"/>
  <c r="O20" i="113"/>
  <c r="K21" i="113"/>
  <c r="L21" i="113"/>
  <c r="M21" i="113"/>
  <c r="N21" i="113"/>
  <c r="O21" i="113"/>
  <c r="K22" i="113"/>
  <c r="L22" i="113"/>
  <c r="M22" i="113"/>
  <c r="N22" i="113"/>
  <c r="O22" i="113"/>
  <c r="K23" i="113"/>
  <c r="L23" i="113"/>
  <c r="M23" i="113"/>
  <c r="N23" i="113"/>
  <c r="O23" i="113"/>
  <c r="K24" i="113"/>
  <c r="L24" i="113"/>
  <c r="M24" i="113"/>
  <c r="N24" i="113"/>
  <c r="O24" i="113"/>
  <c r="K25" i="113"/>
  <c r="L25" i="113"/>
  <c r="M25" i="113"/>
  <c r="N25" i="113"/>
  <c r="O25" i="113"/>
  <c r="K26" i="113"/>
  <c r="L26" i="113"/>
  <c r="M26" i="113"/>
  <c r="N26" i="113"/>
  <c r="O26" i="113"/>
  <c r="K27" i="113"/>
  <c r="L27" i="113"/>
  <c r="M27" i="113"/>
  <c r="N27" i="113"/>
  <c r="O27" i="113"/>
  <c r="K28" i="113"/>
  <c r="L28" i="113"/>
  <c r="M28" i="113"/>
  <c r="N28" i="113"/>
  <c r="O28" i="113"/>
  <c r="K29" i="113"/>
  <c r="L29" i="113"/>
  <c r="M29" i="113"/>
  <c r="N29" i="113"/>
  <c r="O29" i="113"/>
  <c r="L4" i="113"/>
  <c r="M4" i="113"/>
  <c r="N4" i="113"/>
  <c r="O4" i="113"/>
  <c r="K4" i="113"/>
  <c r="K32" i="113"/>
  <c r="L32" i="113"/>
  <c r="M32" i="113"/>
  <c r="N32" i="113"/>
  <c r="O32" i="113"/>
  <c r="K33" i="113"/>
  <c r="L33" i="113"/>
  <c r="M33" i="113"/>
  <c r="N33" i="113"/>
  <c r="O33" i="113"/>
  <c r="K34" i="113"/>
  <c r="L34" i="113"/>
  <c r="M34" i="113"/>
  <c r="N34" i="113"/>
  <c r="O34" i="113"/>
  <c r="K35" i="113"/>
  <c r="L35" i="113"/>
  <c r="M35" i="113"/>
  <c r="N35" i="113"/>
  <c r="O35" i="113"/>
  <c r="K36" i="113"/>
  <c r="L36" i="113"/>
  <c r="M36" i="113"/>
  <c r="N36" i="113"/>
  <c r="O36" i="113"/>
  <c r="K37" i="113"/>
  <c r="L37" i="113"/>
  <c r="M37" i="113"/>
  <c r="N37" i="113"/>
  <c r="O37" i="113"/>
  <c r="K38" i="113"/>
  <c r="L38" i="113"/>
  <c r="M38" i="113"/>
  <c r="N38" i="113"/>
  <c r="O38" i="113"/>
  <c r="K39" i="113"/>
  <c r="L39" i="113"/>
  <c r="M39" i="113"/>
  <c r="N39" i="113"/>
  <c r="O39" i="113"/>
  <c r="K40" i="113"/>
  <c r="L40" i="113"/>
  <c r="M40" i="113"/>
  <c r="N40" i="113"/>
  <c r="O40" i="113"/>
  <c r="K41" i="113"/>
  <c r="L41" i="113"/>
  <c r="M41" i="113"/>
  <c r="N41" i="113"/>
  <c r="O41" i="113"/>
  <c r="K42" i="113"/>
  <c r="L42" i="113"/>
  <c r="M42" i="113"/>
  <c r="N42" i="113"/>
  <c r="O42" i="113"/>
  <c r="K43" i="113"/>
  <c r="L43" i="113"/>
  <c r="M43" i="113"/>
  <c r="N43" i="113"/>
  <c r="O43" i="113"/>
  <c r="K44" i="113"/>
  <c r="L44" i="113"/>
  <c r="M44" i="113"/>
  <c r="N44" i="113"/>
  <c r="O44" i="113"/>
  <c r="K45" i="113"/>
  <c r="L45" i="113"/>
  <c r="M45" i="113"/>
  <c r="N45" i="113"/>
  <c r="O45" i="113"/>
  <c r="K46" i="113"/>
  <c r="L46" i="113"/>
  <c r="M46" i="113"/>
  <c r="N46" i="113"/>
  <c r="O46" i="113"/>
  <c r="K47" i="113"/>
  <c r="L47" i="113"/>
  <c r="M47" i="113"/>
  <c r="N47" i="113"/>
  <c r="O47" i="113"/>
  <c r="K48" i="113"/>
  <c r="L48" i="113"/>
  <c r="M48" i="113"/>
  <c r="N48" i="113"/>
  <c r="O48" i="113"/>
  <c r="K49" i="113"/>
  <c r="L49" i="113"/>
  <c r="M49" i="113"/>
  <c r="N49" i="113"/>
  <c r="O49" i="113"/>
  <c r="K50" i="113"/>
  <c r="L50" i="113"/>
  <c r="M50" i="113"/>
  <c r="N50" i="113"/>
  <c r="O50" i="113"/>
  <c r="K51" i="113"/>
  <c r="L51" i="113"/>
  <c r="M51" i="113"/>
  <c r="N51" i="113"/>
  <c r="O51" i="113"/>
  <c r="K52" i="113"/>
  <c r="L52" i="113"/>
  <c r="M52" i="113"/>
  <c r="N52" i="113"/>
  <c r="O52" i="113"/>
  <c r="K53" i="113"/>
  <c r="L53" i="113"/>
  <c r="M53" i="113"/>
  <c r="N53" i="113"/>
  <c r="O53" i="113"/>
  <c r="K54" i="113"/>
  <c r="L54" i="113"/>
  <c r="M54" i="113"/>
  <c r="N54" i="113"/>
  <c r="O54" i="113"/>
  <c r="K55" i="113"/>
  <c r="L55" i="113"/>
  <c r="M55" i="113"/>
  <c r="N55" i="113"/>
  <c r="O55" i="113"/>
  <c r="K56" i="113"/>
  <c r="L56" i="113"/>
  <c r="M56" i="113"/>
  <c r="N56" i="113"/>
  <c r="O56" i="113"/>
  <c r="K57" i="113"/>
  <c r="L57" i="113"/>
  <c r="M57" i="113"/>
  <c r="N57" i="113"/>
  <c r="O57" i="113"/>
  <c r="K58" i="113"/>
  <c r="L58" i="113"/>
  <c r="M58" i="113"/>
  <c r="N58" i="113"/>
  <c r="O58" i="113"/>
  <c r="K59" i="113"/>
  <c r="L59" i="113"/>
  <c r="M59" i="113"/>
  <c r="N59" i="113"/>
  <c r="O59" i="113"/>
  <c r="K60" i="113"/>
  <c r="L60" i="113"/>
  <c r="M60" i="113"/>
  <c r="N60" i="113"/>
  <c r="O60" i="113"/>
  <c r="K61" i="113"/>
  <c r="L61" i="113"/>
  <c r="M61" i="113"/>
  <c r="N61" i="113"/>
  <c r="O61" i="113"/>
  <c r="K62" i="113"/>
  <c r="L62" i="113"/>
  <c r="M62" i="113"/>
  <c r="N62" i="113"/>
  <c r="O62" i="113"/>
  <c r="K63" i="113"/>
  <c r="L63" i="113"/>
  <c r="M63" i="113"/>
  <c r="N63" i="113"/>
  <c r="O63" i="113"/>
  <c r="K64" i="113"/>
  <c r="L64" i="113"/>
  <c r="M64" i="113"/>
  <c r="N64" i="113"/>
  <c r="O64" i="113"/>
  <c r="K65" i="113"/>
  <c r="L65" i="113"/>
  <c r="M65" i="113"/>
  <c r="N65" i="113"/>
  <c r="O65" i="113"/>
  <c r="K66" i="113"/>
  <c r="L66" i="113"/>
  <c r="M66" i="113"/>
  <c r="N66" i="113"/>
  <c r="O66" i="113"/>
  <c r="K67" i="113"/>
  <c r="L67" i="113"/>
  <c r="M67" i="113"/>
  <c r="N67" i="113"/>
  <c r="O67" i="113"/>
  <c r="K68" i="113"/>
  <c r="L68" i="113"/>
  <c r="M68" i="113"/>
  <c r="N68" i="113"/>
  <c r="O68" i="113"/>
  <c r="K69" i="113"/>
  <c r="L69" i="113"/>
  <c r="M69" i="113"/>
  <c r="N69" i="113"/>
  <c r="O69" i="113"/>
  <c r="K70" i="113"/>
  <c r="L70" i="113"/>
  <c r="M70" i="113"/>
  <c r="N70" i="113"/>
  <c r="O70" i="113"/>
  <c r="K71" i="113"/>
  <c r="L71" i="113"/>
  <c r="M71" i="113"/>
  <c r="N71" i="113"/>
  <c r="O71" i="113"/>
  <c r="K72" i="113"/>
  <c r="L72" i="113"/>
  <c r="M72" i="113"/>
  <c r="N72" i="113"/>
  <c r="O72" i="113"/>
  <c r="K73" i="113"/>
  <c r="L73" i="113"/>
  <c r="M73" i="113"/>
  <c r="N73" i="113"/>
  <c r="O73" i="113"/>
  <c r="K74" i="113"/>
  <c r="L74" i="113"/>
  <c r="M74" i="113"/>
  <c r="N74" i="113"/>
  <c r="O74" i="113"/>
  <c r="K75" i="113"/>
  <c r="L75" i="113"/>
  <c r="M75" i="113"/>
  <c r="N75" i="113"/>
  <c r="O75" i="113"/>
  <c r="K76" i="113"/>
  <c r="L76" i="113"/>
  <c r="M76" i="113"/>
  <c r="N76" i="113"/>
  <c r="O76" i="113"/>
  <c r="K77" i="113"/>
  <c r="L77" i="113"/>
  <c r="M77" i="113"/>
  <c r="N77" i="113"/>
  <c r="O77" i="113"/>
  <c r="K78" i="113"/>
  <c r="L78" i="113"/>
  <c r="M78" i="113"/>
  <c r="N78" i="113"/>
  <c r="O78" i="113"/>
  <c r="K79" i="113"/>
  <c r="L79" i="113"/>
  <c r="M79" i="113"/>
  <c r="N79" i="113"/>
  <c r="O79" i="113"/>
  <c r="K80" i="113"/>
  <c r="L80" i="113"/>
  <c r="M80" i="113"/>
  <c r="N80" i="113"/>
  <c r="O80" i="113"/>
  <c r="K81" i="113"/>
  <c r="L81" i="113"/>
  <c r="M81" i="113"/>
  <c r="N81" i="113"/>
  <c r="O81" i="113"/>
  <c r="K82" i="113"/>
  <c r="L82" i="113"/>
  <c r="M82" i="113"/>
  <c r="N82" i="113"/>
  <c r="O82" i="113"/>
  <c r="K83" i="113"/>
  <c r="L83" i="113"/>
  <c r="M83" i="113"/>
  <c r="N83" i="113"/>
  <c r="O83" i="113"/>
  <c r="K84" i="113"/>
  <c r="L84" i="113"/>
  <c r="M84" i="113"/>
  <c r="N84" i="113"/>
  <c r="O84" i="113"/>
  <c r="K85" i="113"/>
  <c r="L85" i="113"/>
  <c r="M85" i="113"/>
  <c r="N85" i="113"/>
  <c r="O85" i="113"/>
  <c r="K86" i="113"/>
  <c r="L86" i="113"/>
  <c r="M86" i="113"/>
  <c r="N86" i="113"/>
  <c r="O86" i="113"/>
  <c r="K87" i="113"/>
  <c r="L87" i="113"/>
  <c r="M87" i="113"/>
  <c r="N87" i="113"/>
  <c r="O87" i="113"/>
  <c r="K88" i="113"/>
  <c r="L88" i="113"/>
  <c r="M88" i="113"/>
  <c r="N88" i="113"/>
  <c r="O88" i="113"/>
  <c r="K89" i="113"/>
  <c r="L89" i="113"/>
  <c r="M89" i="113"/>
  <c r="N89" i="113"/>
  <c r="O89" i="113"/>
  <c r="K90" i="113"/>
  <c r="L90" i="113"/>
  <c r="M90" i="113"/>
  <c r="N90" i="113"/>
  <c r="O90" i="113"/>
  <c r="K91" i="113"/>
  <c r="L91" i="113"/>
  <c r="M91" i="113"/>
  <c r="N91" i="113"/>
  <c r="O91" i="113"/>
  <c r="L31" i="113"/>
  <c r="M31" i="113"/>
  <c r="N31" i="113"/>
  <c r="O31" i="113"/>
  <c r="K31" i="113"/>
  <c r="K5" i="143"/>
  <c r="L5" i="143"/>
  <c r="M5" i="143"/>
  <c r="N5" i="143"/>
  <c r="O5" i="143"/>
  <c r="P5" i="143"/>
  <c r="K6" i="143"/>
  <c r="L6" i="143"/>
  <c r="M6" i="143"/>
  <c r="N6" i="143"/>
  <c r="O6" i="143"/>
  <c r="P6" i="143"/>
  <c r="K7" i="143"/>
  <c r="L7" i="143"/>
  <c r="M7" i="143"/>
  <c r="N7" i="143"/>
  <c r="O7" i="143"/>
  <c r="P7" i="143"/>
  <c r="K8" i="143"/>
  <c r="L8" i="143"/>
  <c r="M8" i="143"/>
  <c r="N8" i="143"/>
  <c r="O8" i="143"/>
  <c r="P8" i="143"/>
  <c r="K9" i="143"/>
  <c r="L9" i="143"/>
  <c r="M9" i="143"/>
  <c r="N9" i="143"/>
  <c r="O9" i="143"/>
  <c r="P9" i="143"/>
  <c r="K10" i="143"/>
  <c r="L10" i="143"/>
  <c r="M10" i="143"/>
  <c r="N10" i="143"/>
  <c r="O10" i="143"/>
  <c r="P10" i="143"/>
  <c r="K11" i="143"/>
  <c r="L11" i="143"/>
  <c r="M11" i="143"/>
  <c r="N11" i="143"/>
  <c r="O11" i="143"/>
  <c r="P11" i="143"/>
  <c r="K12" i="143"/>
  <c r="L12" i="143"/>
  <c r="M12" i="143"/>
  <c r="N12" i="143"/>
  <c r="O12" i="143"/>
  <c r="P12" i="143"/>
  <c r="K13" i="143"/>
  <c r="L13" i="143"/>
  <c r="M13" i="143"/>
  <c r="N13" i="143"/>
  <c r="O13" i="143"/>
  <c r="P13" i="143"/>
  <c r="K14" i="143"/>
  <c r="L14" i="143"/>
  <c r="M14" i="143"/>
  <c r="N14" i="143"/>
  <c r="O14" i="143"/>
  <c r="P14" i="143"/>
  <c r="K15" i="143"/>
  <c r="L15" i="143"/>
  <c r="M15" i="143"/>
  <c r="N15" i="143"/>
  <c r="O15" i="143"/>
  <c r="P15" i="143"/>
  <c r="K16" i="143"/>
  <c r="L16" i="143"/>
  <c r="M16" i="143"/>
  <c r="N16" i="143"/>
  <c r="O16" i="143"/>
  <c r="P16" i="143"/>
  <c r="K17" i="143"/>
  <c r="L17" i="143"/>
  <c r="M17" i="143"/>
  <c r="N17" i="143"/>
  <c r="O17" i="143"/>
  <c r="P17" i="143"/>
  <c r="K18" i="143"/>
  <c r="L18" i="143"/>
  <c r="M18" i="143"/>
  <c r="N18" i="143"/>
  <c r="O18" i="143"/>
  <c r="P18" i="143"/>
  <c r="K19" i="143"/>
  <c r="L19" i="143"/>
  <c r="M19" i="143"/>
  <c r="N19" i="143"/>
  <c r="O19" i="143"/>
  <c r="P19" i="143"/>
  <c r="K20" i="143"/>
  <c r="L20" i="143"/>
  <c r="M20" i="143"/>
  <c r="N20" i="143"/>
  <c r="O20" i="143"/>
  <c r="P20" i="143"/>
  <c r="K21" i="143"/>
  <c r="L21" i="143"/>
  <c r="M21" i="143"/>
  <c r="N21" i="143"/>
  <c r="O21" i="143"/>
  <c r="P21" i="143"/>
  <c r="K22" i="143"/>
  <c r="L22" i="143"/>
  <c r="M22" i="143"/>
  <c r="N22" i="143"/>
  <c r="O22" i="143"/>
  <c r="P22" i="143"/>
  <c r="K23" i="143"/>
  <c r="L23" i="143"/>
  <c r="M23" i="143"/>
  <c r="N23" i="143"/>
  <c r="O23" i="143"/>
  <c r="P23" i="143"/>
  <c r="K24" i="143"/>
  <c r="L24" i="143"/>
  <c r="M24" i="143"/>
  <c r="N24" i="143"/>
  <c r="O24" i="143"/>
  <c r="P24" i="143"/>
  <c r="K25" i="143"/>
  <c r="L25" i="143"/>
  <c r="M25" i="143"/>
  <c r="N25" i="143"/>
  <c r="O25" i="143"/>
  <c r="P25" i="143"/>
  <c r="K26" i="143"/>
  <c r="L26" i="143"/>
  <c r="M26" i="143"/>
  <c r="N26" i="143"/>
  <c r="O26" i="143"/>
  <c r="P26" i="143"/>
  <c r="K27" i="143"/>
  <c r="L27" i="143"/>
  <c r="M27" i="143"/>
  <c r="N27" i="143"/>
  <c r="O27" i="143"/>
  <c r="P27" i="143"/>
  <c r="K28" i="143"/>
  <c r="L28" i="143"/>
  <c r="M28" i="143"/>
  <c r="N28" i="143"/>
  <c r="O28" i="143"/>
  <c r="P28" i="143"/>
  <c r="K29" i="143"/>
  <c r="L29" i="143"/>
  <c r="M29" i="143"/>
  <c r="N29" i="143"/>
  <c r="O29" i="143"/>
  <c r="P29" i="143"/>
  <c r="K30" i="143"/>
  <c r="L30" i="143"/>
  <c r="M30" i="143"/>
  <c r="N30" i="143"/>
  <c r="O30" i="143"/>
  <c r="P30" i="143"/>
  <c r="K31" i="143"/>
  <c r="L31" i="143"/>
  <c r="M31" i="143"/>
  <c r="N31" i="143"/>
  <c r="O31" i="143"/>
  <c r="P31" i="143"/>
  <c r="K32" i="143"/>
  <c r="L32" i="143"/>
  <c r="M32" i="143"/>
  <c r="N32" i="143"/>
  <c r="O32" i="143"/>
  <c r="P32" i="143"/>
  <c r="K33" i="143"/>
  <c r="L33" i="143"/>
  <c r="M33" i="143"/>
  <c r="N33" i="143"/>
  <c r="O33" i="143"/>
  <c r="P33" i="143"/>
  <c r="K34" i="143"/>
  <c r="L34" i="143"/>
  <c r="M34" i="143"/>
  <c r="N34" i="143"/>
  <c r="O34" i="143"/>
  <c r="P34" i="143"/>
  <c r="K35" i="143"/>
  <c r="L35" i="143"/>
  <c r="M35" i="143"/>
  <c r="N35" i="143"/>
  <c r="O35" i="143"/>
  <c r="P35" i="143"/>
  <c r="K36" i="143"/>
  <c r="L36" i="143"/>
  <c r="M36" i="143"/>
  <c r="N36" i="143"/>
  <c r="O36" i="143"/>
  <c r="P36" i="143"/>
  <c r="K37" i="143"/>
  <c r="L37" i="143"/>
  <c r="M37" i="143"/>
  <c r="N37" i="143"/>
  <c r="O37" i="143"/>
  <c r="P37" i="143"/>
  <c r="K38" i="143"/>
  <c r="L38" i="143"/>
  <c r="M38" i="143"/>
  <c r="N38" i="143"/>
  <c r="O38" i="143"/>
  <c r="P38" i="143"/>
  <c r="K39" i="143"/>
  <c r="L39" i="143"/>
  <c r="M39" i="143"/>
  <c r="N39" i="143"/>
  <c r="O39" i="143"/>
  <c r="P39" i="143"/>
  <c r="L4" i="143"/>
  <c r="M4" i="143"/>
  <c r="N4" i="143"/>
  <c r="O4" i="143"/>
  <c r="P4" i="143"/>
  <c r="K4" i="143"/>
  <c r="F29" i="30"/>
  <c r="G29" i="30"/>
  <c r="H29" i="30"/>
  <c r="F30" i="30"/>
  <c r="G30" i="30"/>
  <c r="H30" i="30"/>
  <c r="F31" i="30"/>
  <c r="G31" i="30"/>
  <c r="H31" i="30"/>
  <c r="F32" i="30"/>
  <c r="G32" i="30"/>
  <c r="H32" i="30"/>
  <c r="F33" i="30"/>
  <c r="G33" i="30"/>
  <c r="H33" i="30"/>
  <c r="F34" i="30"/>
  <c r="G34" i="30"/>
  <c r="H34" i="30"/>
  <c r="F35" i="30"/>
  <c r="G35" i="30"/>
  <c r="H35" i="30"/>
  <c r="F36" i="30"/>
  <c r="G36" i="30"/>
  <c r="H36" i="30"/>
  <c r="F37" i="30"/>
  <c r="G37" i="30"/>
  <c r="H37" i="30"/>
  <c r="F38" i="30"/>
  <c r="G38" i="30"/>
  <c r="H38" i="30"/>
  <c r="F39" i="30"/>
  <c r="G39" i="30"/>
  <c r="H39" i="30"/>
  <c r="F40" i="30"/>
  <c r="G40" i="30"/>
  <c r="H40" i="30"/>
  <c r="F41" i="30"/>
  <c r="G41" i="30"/>
  <c r="H41" i="30"/>
  <c r="F42" i="30"/>
  <c r="G42" i="30"/>
  <c r="H42" i="30"/>
  <c r="F43" i="30"/>
  <c r="G43" i="30"/>
  <c r="H43" i="30"/>
  <c r="F44" i="30"/>
  <c r="G44" i="30"/>
  <c r="H44" i="30"/>
  <c r="F45" i="30"/>
  <c r="G45" i="30"/>
  <c r="H45" i="30"/>
  <c r="F46" i="30"/>
  <c r="G46" i="30"/>
  <c r="H46" i="30"/>
  <c r="F47" i="30"/>
  <c r="G47" i="30"/>
  <c r="H47" i="30"/>
  <c r="F48" i="30"/>
  <c r="G48" i="30"/>
  <c r="H48" i="30"/>
  <c r="F49" i="30"/>
  <c r="G49" i="30"/>
  <c r="H49" i="30"/>
  <c r="P28" i="94" l="1"/>
  <c r="P57" i="94" s="1"/>
  <c r="O57" i="94"/>
  <c r="D62" i="25"/>
  <c r="E62" i="25"/>
  <c r="F62" i="25"/>
  <c r="G62" i="25"/>
  <c r="D63" i="25"/>
  <c r="E63" i="25"/>
  <c r="F63" i="25"/>
  <c r="G63" i="25"/>
  <c r="D64" i="25"/>
  <c r="E64" i="25"/>
  <c r="F64" i="25"/>
  <c r="G64" i="25"/>
  <c r="D65" i="25"/>
  <c r="E65" i="25"/>
  <c r="F65" i="25"/>
  <c r="G65" i="25"/>
  <c r="K38" i="25" l="1"/>
  <c r="L38" i="25"/>
  <c r="M38" i="25"/>
  <c r="F5" i="202"/>
  <c r="I6" i="202"/>
  <c r="I7" i="202"/>
  <c r="I8" i="202"/>
  <c r="I9" i="202"/>
  <c r="I10" i="202"/>
  <c r="C22" i="28"/>
  <c r="D22" i="28"/>
  <c r="E22" i="28"/>
  <c r="F22" i="28"/>
  <c r="G22" i="28"/>
  <c r="E23" i="28"/>
  <c r="F23" i="28"/>
  <c r="G23" i="28"/>
  <c r="Q26" i="200"/>
  <c r="N26" i="200"/>
  <c r="N37" i="200" s="1"/>
  <c r="Q37" i="200" s="1"/>
  <c r="H26" i="200"/>
  <c r="E26" i="200"/>
  <c r="F27" i="200" s="1"/>
  <c r="N27" i="200" l="1"/>
  <c r="N28" i="200" s="1"/>
  <c r="O29" i="200" s="1"/>
  <c r="P29" i="200" s="1"/>
  <c r="O27" i="200"/>
  <c r="Q27" i="200" s="1"/>
  <c r="I11" i="202"/>
  <c r="F6" i="202"/>
  <c r="G7" i="202" s="1"/>
  <c r="H7" i="202" s="1"/>
  <c r="G6" i="202"/>
  <c r="H6" i="202" s="1"/>
  <c r="I5" i="202"/>
  <c r="G27" i="200"/>
  <c r="H27" i="200"/>
  <c r="E27" i="200"/>
  <c r="E37" i="200"/>
  <c r="H37" i="200" s="1"/>
  <c r="O28" i="200" l="1"/>
  <c r="P28" i="200" s="1"/>
  <c r="N29" i="200"/>
  <c r="N30" i="200" s="1"/>
  <c r="P27" i="200"/>
  <c r="F7" i="202"/>
  <c r="Q29" i="200"/>
  <c r="F28" i="200"/>
  <c r="G28" i="200" s="1"/>
  <c r="E28" i="200"/>
  <c r="Q28" i="200" l="1"/>
  <c r="O30" i="200"/>
  <c r="P30" i="200" s="1"/>
  <c r="H28" i="200"/>
  <c r="G8" i="202"/>
  <c r="H8" i="202" s="1"/>
  <c r="F8" i="202"/>
  <c r="N31" i="200"/>
  <c r="O31" i="200"/>
  <c r="P31" i="200" s="1"/>
  <c r="E29" i="200"/>
  <c r="F29" i="200"/>
  <c r="G29" i="200" s="1"/>
  <c r="Q30" i="200" l="1"/>
  <c r="G9" i="202"/>
  <c r="H9" i="202" s="1"/>
  <c r="F9" i="202"/>
  <c r="N32" i="200"/>
  <c r="O32" i="200"/>
  <c r="P32" i="200" s="1"/>
  <c r="Q31" i="200"/>
  <c r="H29" i="200"/>
  <c r="F30" i="200"/>
  <c r="G30" i="200" s="1"/>
  <c r="E30" i="200"/>
  <c r="H30" i="200" l="1"/>
  <c r="G10" i="202"/>
  <c r="H10" i="202" s="1"/>
  <c r="F10" i="202"/>
  <c r="Q32" i="200"/>
  <c r="N33" i="200"/>
  <c r="O33" i="200"/>
  <c r="P33" i="200" s="1"/>
  <c r="F31" i="200"/>
  <c r="G31" i="200" s="1"/>
  <c r="E31" i="200"/>
  <c r="G11" i="202" l="1"/>
  <c r="H11" i="202" s="1"/>
  <c r="F11" i="202"/>
  <c r="F12" i="202" s="1"/>
  <c r="I12" i="202" s="1"/>
  <c r="Q33" i="200"/>
  <c r="N34" i="200"/>
  <c r="O34" i="200"/>
  <c r="P34" i="200" s="1"/>
  <c r="H31" i="200"/>
  <c r="E32" i="200"/>
  <c r="F32" i="200"/>
  <c r="G32" i="200" s="1"/>
  <c r="Q34" i="200" l="1"/>
  <c r="N35" i="200"/>
  <c r="O35" i="200"/>
  <c r="P35" i="200" s="1"/>
  <c r="H32" i="200"/>
  <c r="F33" i="200"/>
  <c r="G33" i="200" s="1"/>
  <c r="E33" i="200"/>
  <c r="Q35" i="200" l="1"/>
  <c r="N36" i="200"/>
  <c r="O36" i="200"/>
  <c r="P36" i="200" s="1"/>
  <c r="H33" i="200"/>
  <c r="E34" i="200"/>
  <c r="F34" i="200"/>
  <c r="G34" i="200" s="1"/>
  <c r="Q36" i="200" l="1"/>
  <c r="H34" i="200"/>
  <c r="F35" i="200"/>
  <c r="G35" i="200" s="1"/>
  <c r="E35" i="200"/>
  <c r="H35" i="200" l="1"/>
  <c r="F36" i="200"/>
  <c r="G36" i="200" s="1"/>
  <c r="E36" i="200"/>
  <c r="H36" i="200" l="1"/>
  <c r="P30" i="199"/>
  <c r="M30" i="199"/>
  <c r="N31" i="199" s="1"/>
  <c r="O31" i="199" s="1"/>
  <c r="H30" i="199"/>
  <c r="E30" i="199"/>
  <c r="F31" i="199" s="1"/>
  <c r="H31" i="199" s="1"/>
  <c r="P31" i="199" l="1"/>
  <c r="M31" i="199"/>
  <c r="M54" i="199"/>
  <c r="P54" i="199" s="1"/>
  <c r="E31" i="199"/>
  <c r="F32" i="199" s="1"/>
  <c r="G32" i="199" s="1"/>
  <c r="G31" i="199"/>
  <c r="E32" i="199" l="1"/>
  <c r="E33" i="199" s="1"/>
  <c r="H32" i="199"/>
  <c r="N32" i="199"/>
  <c r="O32" i="199" s="1"/>
  <c r="M32" i="199"/>
  <c r="E54" i="199"/>
  <c r="H54" i="199" s="1"/>
  <c r="F33" i="199" l="1"/>
  <c r="G33" i="199" s="1"/>
  <c r="P32" i="199"/>
  <c r="N33" i="199"/>
  <c r="O33" i="199" s="1"/>
  <c r="M33" i="199"/>
  <c r="F34" i="199"/>
  <c r="G34" i="199" s="1"/>
  <c r="E34" i="199"/>
  <c r="H33" i="199" l="1"/>
  <c r="P33" i="199"/>
  <c r="N34" i="199"/>
  <c r="O34" i="199" s="1"/>
  <c r="M34" i="199"/>
  <c r="H34" i="199"/>
  <c r="F35" i="199"/>
  <c r="G35" i="199" s="1"/>
  <c r="E35" i="199"/>
  <c r="P34" i="199" l="1"/>
  <c r="N35" i="199"/>
  <c r="O35" i="199" s="1"/>
  <c r="M35" i="199"/>
  <c r="H35" i="199"/>
  <c r="E36" i="199"/>
  <c r="F36" i="199"/>
  <c r="G36" i="199" s="1"/>
  <c r="P35" i="199" l="1"/>
  <c r="N36" i="199"/>
  <c r="O36" i="199" s="1"/>
  <c r="M36" i="199"/>
  <c r="H36" i="199"/>
  <c r="E37" i="199"/>
  <c r="F37" i="199"/>
  <c r="G37" i="199" s="1"/>
  <c r="P36" i="199" l="1"/>
  <c r="N37" i="199"/>
  <c r="O37" i="199" s="1"/>
  <c r="M37" i="199"/>
  <c r="H37" i="199"/>
  <c r="F38" i="199"/>
  <c r="G38" i="199" s="1"/>
  <c r="E38" i="199"/>
  <c r="P37" i="199" l="1"/>
  <c r="N38" i="199"/>
  <c r="O38" i="199" s="1"/>
  <c r="M38" i="199"/>
  <c r="F39" i="199"/>
  <c r="G39" i="199" s="1"/>
  <c r="E39" i="199"/>
  <c r="H38" i="199"/>
  <c r="P38" i="199" l="1"/>
  <c r="N39" i="199"/>
  <c r="O39" i="199" s="1"/>
  <c r="M39" i="199"/>
  <c r="H39" i="199"/>
  <c r="F40" i="199"/>
  <c r="G40" i="199" s="1"/>
  <c r="E40" i="199"/>
  <c r="P39" i="199" l="1"/>
  <c r="N40" i="199"/>
  <c r="O40" i="199" s="1"/>
  <c r="M40" i="199"/>
  <c r="H40" i="199"/>
  <c r="F41" i="199"/>
  <c r="G41" i="199" s="1"/>
  <c r="E41" i="199"/>
  <c r="P40" i="199" l="1"/>
  <c r="N41" i="199"/>
  <c r="O41" i="199" s="1"/>
  <c r="M41" i="199"/>
  <c r="F42" i="199"/>
  <c r="G42" i="199" s="1"/>
  <c r="E42" i="199"/>
  <c r="H41" i="199"/>
  <c r="P41" i="199" l="1"/>
  <c r="N42" i="199"/>
  <c r="O42" i="199" s="1"/>
  <c r="M42" i="199"/>
  <c r="H42" i="199"/>
  <c r="E43" i="199"/>
  <c r="F43" i="199"/>
  <c r="G43" i="199" s="1"/>
  <c r="P42" i="199" l="1"/>
  <c r="N43" i="199"/>
  <c r="O43" i="199" s="1"/>
  <c r="M43" i="199"/>
  <c r="H43" i="199"/>
  <c r="F44" i="199"/>
  <c r="G44" i="199" s="1"/>
  <c r="E44" i="199"/>
  <c r="P43" i="199" l="1"/>
  <c r="N44" i="199"/>
  <c r="O44" i="199" s="1"/>
  <c r="M44" i="199"/>
  <c r="F45" i="199"/>
  <c r="G45" i="199" s="1"/>
  <c r="E45" i="199"/>
  <c r="H44" i="199"/>
  <c r="P44" i="199" l="1"/>
  <c r="N45" i="199"/>
  <c r="O45" i="199" s="1"/>
  <c r="M45" i="199"/>
  <c r="H45" i="199"/>
  <c r="F46" i="199"/>
  <c r="G46" i="199" s="1"/>
  <c r="E46" i="199"/>
  <c r="P45" i="199" l="1"/>
  <c r="N46" i="199"/>
  <c r="O46" i="199" s="1"/>
  <c r="M46" i="199"/>
  <c r="F47" i="199"/>
  <c r="G47" i="199" s="1"/>
  <c r="E47" i="199"/>
  <c r="H46" i="199"/>
  <c r="P46" i="199" l="1"/>
  <c r="N47" i="199"/>
  <c r="O47" i="199" s="1"/>
  <c r="M47" i="199"/>
  <c r="H47" i="199"/>
  <c r="F48" i="199"/>
  <c r="G48" i="199" s="1"/>
  <c r="E48" i="199"/>
  <c r="P47" i="199" l="1"/>
  <c r="N48" i="199"/>
  <c r="O48" i="199" s="1"/>
  <c r="M48" i="199"/>
  <c r="H48" i="199"/>
  <c r="E49" i="199"/>
  <c r="F49" i="199"/>
  <c r="G49" i="199" s="1"/>
  <c r="P48" i="199" l="1"/>
  <c r="N49" i="199"/>
  <c r="O49" i="199" s="1"/>
  <c r="M49" i="199"/>
  <c r="H49" i="199"/>
  <c r="F50" i="199"/>
  <c r="G50" i="199" s="1"/>
  <c r="E50" i="199"/>
  <c r="P49" i="199" l="1"/>
  <c r="N50" i="199"/>
  <c r="O50" i="199" s="1"/>
  <c r="M50" i="199"/>
  <c r="H50" i="199"/>
  <c r="E51" i="199"/>
  <c r="F51" i="199"/>
  <c r="G51" i="199" s="1"/>
  <c r="P50" i="199" l="1"/>
  <c r="N51" i="199"/>
  <c r="O51" i="199" s="1"/>
  <c r="M51" i="199"/>
  <c r="H51" i="199"/>
  <c r="F52" i="199"/>
  <c r="G52" i="199" s="1"/>
  <c r="E52" i="199"/>
  <c r="P51" i="199" l="1"/>
  <c r="N52" i="199"/>
  <c r="O52" i="199" s="1"/>
  <c r="M52" i="199"/>
  <c r="H52" i="199"/>
  <c r="F53" i="199"/>
  <c r="G53" i="199" s="1"/>
  <c r="E53" i="199"/>
  <c r="P52" i="199" l="1"/>
  <c r="N53" i="199"/>
  <c r="O53" i="199" s="1"/>
  <c r="M53" i="199"/>
  <c r="H53" i="199"/>
  <c r="P53" i="199" l="1"/>
  <c r="U33" i="197" l="1"/>
  <c r="T33" i="197"/>
  <c r="S33" i="197"/>
  <c r="R33" i="197"/>
  <c r="Q33" i="197"/>
  <c r="B26" i="25" l="1"/>
  <c r="B58" i="25" s="1"/>
  <c r="B25" i="25"/>
  <c r="B57" i="25" s="1"/>
  <c r="B24" i="25"/>
  <c r="B56" i="25" s="1"/>
  <c r="B23" i="25"/>
  <c r="B55" i="25" s="1"/>
  <c r="B22" i="25"/>
  <c r="B54" i="25" s="1"/>
  <c r="B21" i="25"/>
  <c r="B53" i="25" s="1"/>
  <c r="B20" i="25"/>
  <c r="B52" i="25" s="1"/>
  <c r="B19" i="25"/>
  <c r="B51" i="25" s="1"/>
  <c r="B18" i="25"/>
  <c r="B50" i="25" s="1"/>
  <c r="B17" i="25"/>
  <c r="B49" i="25" s="1"/>
  <c r="B16" i="25"/>
  <c r="B48" i="25" s="1"/>
  <c r="B15" i="25"/>
  <c r="B47" i="25" s="1"/>
  <c r="B14" i="25"/>
  <c r="B46" i="25" s="1"/>
  <c r="B12" i="25"/>
  <c r="B44" i="25" s="1"/>
  <c r="B11" i="25"/>
  <c r="B43" i="25" s="1"/>
  <c r="B10" i="25"/>
  <c r="B42" i="25" s="1"/>
  <c r="B9" i="25"/>
  <c r="B41" i="25" s="1"/>
  <c r="B8" i="25"/>
  <c r="B40" i="25" s="1"/>
  <c r="B13" i="25" l="1"/>
  <c r="B45" i="25" s="1"/>
  <c r="B7" i="25"/>
  <c r="I39" i="175"/>
  <c r="B28" i="25" l="1"/>
  <c r="B39" i="25"/>
  <c r="G39" i="175"/>
  <c r="H39" i="175"/>
  <c r="B29" i="25" l="1"/>
  <c r="B61" i="25" s="1"/>
  <c r="B60" i="25"/>
  <c r="L6" i="193"/>
  <c r="M6" i="193" s="1"/>
  <c r="N6" i="193" s="1"/>
  <c r="O6" i="193" s="1"/>
  <c r="P6" i="193" s="1"/>
  <c r="L5" i="193"/>
  <c r="M5" i="193" s="1"/>
  <c r="N5" i="193" s="1"/>
  <c r="O5" i="193" s="1"/>
  <c r="P5" i="193" s="1"/>
  <c r="L4" i="193"/>
  <c r="M4" i="193" s="1"/>
  <c r="N4" i="193" s="1"/>
  <c r="O4" i="193" s="1"/>
  <c r="P4" i="193" s="1"/>
  <c r="L3" i="193"/>
  <c r="M3" i="193" s="1"/>
  <c r="N3" i="193" s="1"/>
  <c r="O3" i="193" s="1"/>
  <c r="P3" i="193" s="1"/>
  <c r="F51" i="191" l="1"/>
  <c r="F40" i="191"/>
  <c r="F41" i="191"/>
  <c r="F42" i="191"/>
  <c r="F43" i="191"/>
  <c r="F44" i="191"/>
  <c r="F45" i="191"/>
  <c r="F46" i="191"/>
  <c r="F47" i="191"/>
  <c r="F48" i="191"/>
  <c r="F49" i="191"/>
  <c r="F50" i="191"/>
  <c r="F70" i="191"/>
  <c r="F52" i="191"/>
  <c r="F54" i="191"/>
  <c r="F55" i="191"/>
  <c r="F56" i="191"/>
  <c r="F57" i="191"/>
  <c r="F58" i="191"/>
  <c r="F59" i="191"/>
  <c r="F60" i="191"/>
  <c r="F61" i="191"/>
  <c r="F62" i="191"/>
  <c r="F63" i="191"/>
  <c r="F64" i="191"/>
  <c r="F65" i="191"/>
  <c r="F66" i="191"/>
  <c r="F67" i="191"/>
  <c r="F39" i="191"/>
  <c r="B55" i="191"/>
  <c r="B70" i="191"/>
  <c r="K11" i="189" l="1"/>
  <c r="Y9" i="189"/>
  <c r="Z9" i="189"/>
  <c r="AA9" i="189"/>
  <c r="X9" i="189"/>
  <c r="U9" i="189"/>
  <c r="M9" i="189"/>
  <c r="M11" i="189" s="1"/>
  <c r="N9" i="189"/>
  <c r="N11" i="189" s="1"/>
  <c r="O9" i="189"/>
  <c r="O11" i="189" s="1"/>
  <c r="P9" i="189"/>
  <c r="P11" i="189" s="1"/>
  <c r="Q9" i="189"/>
  <c r="Q11" i="189" s="1"/>
  <c r="R9" i="189"/>
  <c r="R11" i="189" s="1"/>
  <c r="S9" i="189"/>
  <c r="S11" i="189" s="1"/>
  <c r="T9" i="189"/>
  <c r="T11" i="189" s="1"/>
  <c r="L9" i="189"/>
  <c r="L11" i="189" s="1"/>
  <c r="G27" i="25" l="1"/>
  <c r="F27" i="25"/>
  <c r="G26" i="25"/>
  <c r="G58" i="25" s="1"/>
  <c r="F26" i="25"/>
  <c r="F58" i="25" s="1"/>
  <c r="E26" i="25"/>
  <c r="E58" i="25" s="1"/>
  <c r="G25" i="25"/>
  <c r="G57" i="25" s="1"/>
  <c r="F25" i="25"/>
  <c r="F57" i="25" s="1"/>
  <c r="E25" i="25"/>
  <c r="E57" i="25" s="1"/>
  <c r="G24" i="25"/>
  <c r="G56" i="25" s="1"/>
  <c r="F24" i="25"/>
  <c r="F56" i="25" s="1"/>
  <c r="E24" i="25"/>
  <c r="E56" i="25" s="1"/>
  <c r="G23" i="25"/>
  <c r="G55" i="25" s="1"/>
  <c r="F23" i="25"/>
  <c r="F55" i="25" s="1"/>
  <c r="E23" i="25"/>
  <c r="E55" i="25" s="1"/>
  <c r="G22" i="25"/>
  <c r="G54" i="25" s="1"/>
  <c r="F22" i="25"/>
  <c r="F54" i="25" s="1"/>
  <c r="E22" i="25"/>
  <c r="E54" i="25" s="1"/>
  <c r="G21" i="25"/>
  <c r="G53" i="25" s="1"/>
  <c r="F21" i="25"/>
  <c r="F53" i="25" s="1"/>
  <c r="E21" i="25"/>
  <c r="E53" i="25" s="1"/>
  <c r="G20" i="25"/>
  <c r="G52" i="25" s="1"/>
  <c r="F20" i="25"/>
  <c r="F52" i="25" s="1"/>
  <c r="E20" i="25"/>
  <c r="E52" i="25" s="1"/>
  <c r="G19" i="25"/>
  <c r="G51" i="25" s="1"/>
  <c r="F19" i="25"/>
  <c r="F51" i="25" s="1"/>
  <c r="E19" i="25"/>
  <c r="E51" i="25" s="1"/>
  <c r="G18" i="25"/>
  <c r="G50" i="25" s="1"/>
  <c r="F18" i="25"/>
  <c r="F50" i="25" s="1"/>
  <c r="E18" i="25"/>
  <c r="E50" i="25" s="1"/>
  <c r="G17" i="25"/>
  <c r="G49" i="25" s="1"/>
  <c r="F17" i="25"/>
  <c r="F49" i="25" s="1"/>
  <c r="E17" i="25"/>
  <c r="E49" i="25" s="1"/>
  <c r="G16" i="25"/>
  <c r="G48" i="25" s="1"/>
  <c r="F16" i="25"/>
  <c r="F48" i="25" s="1"/>
  <c r="E16" i="25"/>
  <c r="E48" i="25" s="1"/>
  <c r="G15" i="25"/>
  <c r="G47" i="25" s="1"/>
  <c r="F15" i="25"/>
  <c r="F47" i="25" s="1"/>
  <c r="E15" i="25"/>
  <c r="E47" i="25" s="1"/>
  <c r="G14" i="25"/>
  <c r="G46" i="25" s="1"/>
  <c r="F14" i="25"/>
  <c r="F46" i="25" s="1"/>
  <c r="E14" i="25"/>
  <c r="E46" i="25" s="1"/>
  <c r="G12" i="25"/>
  <c r="G44" i="25" s="1"/>
  <c r="F12" i="25"/>
  <c r="F44" i="25" s="1"/>
  <c r="E12" i="25"/>
  <c r="E44" i="25" s="1"/>
  <c r="G11" i="25"/>
  <c r="G43" i="25" s="1"/>
  <c r="F11" i="25"/>
  <c r="F43" i="25" s="1"/>
  <c r="E11" i="25"/>
  <c r="E43" i="25" s="1"/>
  <c r="G10" i="25"/>
  <c r="G42" i="25" s="1"/>
  <c r="F10" i="25"/>
  <c r="F42" i="25" s="1"/>
  <c r="E10" i="25"/>
  <c r="E42" i="25" s="1"/>
  <c r="G9" i="25"/>
  <c r="G41" i="25" s="1"/>
  <c r="F9" i="25"/>
  <c r="F41" i="25" s="1"/>
  <c r="E9" i="25"/>
  <c r="E41" i="25" s="1"/>
  <c r="U9" i="110"/>
  <c r="U7" i="110" s="1"/>
  <c r="V9" i="110"/>
  <c r="V7" i="110" s="1"/>
  <c r="W9" i="110"/>
  <c r="W7" i="110" s="1"/>
  <c r="AA8" i="189" s="1"/>
  <c r="X9" i="110"/>
  <c r="G8" i="25" s="1"/>
  <c r="G40" i="25" s="1"/>
  <c r="K27" i="25"/>
  <c r="Z8" i="189" l="1"/>
  <c r="Z11" i="189" s="1"/>
  <c r="Y8" i="189"/>
  <c r="Y11" i="189" s="1"/>
  <c r="L27" i="25"/>
  <c r="L59" i="25" s="1"/>
  <c r="F59" i="25"/>
  <c r="M27" i="25"/>
  <c r="M59" i="25" s="1"/>
  <c r="G59" i="25"/>
  <c r="AA11" i="189"/>
  <c r="W93" i="110"/>
  <c r="W94" i="110" s="1"/>
  <c r="F13" i="25"/>
  <c r="F45" i="25" s="1"/>
  <c r="X7" i="110"/>
  <c r="F8" i="25"/>
  <c r="G7" i="25"/>
  <c r="G39" i="25" s="1"/>
  <c r="G13" i="25"/>
  <c r="G45" i="25" s="1"/>
  <c r="U8" i="110"/>
  <c r="E8" i="25"/>
  <c r="E13" i="25"/>
  <c r="E45" i="25" s="1"/>
  <c r="W8" i="110"/>
  <c r="V93" i="110"/>
  <c r="V94" i="110" s="1"/>
  <c r="V8" i="110"/>
  <c r="X93" i="110" l="1"/>
  <c r="X94" i="110" s="1"/>
  <c r="AB8" i="189"/>
  <c r="AB11" i="189" s="1"/>
  <c r="E7" i="25"/>
  <c r="E39" i="25" s="1"/>
  <c r="E40" i="25"/>
  <c r="F7" i="25"/>
  <c r="F39" i="25" s="1"/>
  <c r="F40" i="25"/>
  <c r="X8" i="110"/>
  <c r="G28" i="25"/>
  <c r="G60" i="25" s="1"/>
  <c r="G29" i="25"/>
  <c r="G61" i="25" s="1"/>
  <c r="D8" i="25"/>
  <c r="D40" i="25" s="1"/>
  <c r="D9" i="25"/>
  <c r="D41" i="25" s="1"/>
  <c r="D10" i="25"/>
  <c r="D42" i="25" s="1"/>
  <c r="D11" i="25"/>
  <c r="D43" i="25" s="1"/>
  <c r="D12" i="25"/>
  <c r="D44" i="25" s="1"/>
  <c r="D14" i="25"/>
  <c r="D46" i="25" s="1"/>
  <c r="D15" i="25"/>
  <c r="D47" i="25" s="1"/>
  <c r="D16" i="25"/>
  <c r="D48" i="25" s="1"/>
  <c r="D17" i="25"/>
  <c r="D49" i="25" s="1"/>
  <c r="D18" i="25"/>
  <c r="D50" i="25" s="1"/>
  <c r="D19" i="25"/>
  <c r="D51" i="25" s="1"/>
  <c r="D20" i="25"/>
  <c r="D52" i="25" s="1"/>
  <c r="D21" i="25"/>
  <c r="D53" i="25" s="1"/>
  <c r="D22" i="25"/>
  <c r="D54" i="25" s="1"/>
  <c r="D23" i="25"/>
  <c r="D55" i="25" s="1"/>
  <c r="D24" i="25"/>
  <c r="D56" i="25" s="1"/>
  <c r="D25" i="25"/>
  <c r="D57" i="25" s="1"/>
  <c r="D26" i="25"/>
  <c r="D58" i="25" s="1"/>
  <c r="E28" i="25" l="1"/>
  <c r="E29" i="25" s="1"/>
  <c r="E61" i="25" s="1"/>
  <c r="F28" i="25"/>
  <c r="F60" i="25" s="1"/>
  <c r="F29" i="25"/>
  <c r="F61" i="25" s="1"/>
  <c r="D13" i="25"/>
  <c r="D45" i="25" s="1"/>
  <c r="D7" i="25"/>
  <c r="D39" i="25" s="1"/>
  <c r="E60" i="25" l="1"/>
  <c r="U93" i="110"/>
  <c r="U94" i="110" s="1"/>
  <c r="K34" i="141" l="1"/>
  <c r="K36" i="141"/>
  <c r="M14" i="189" l="1"/>
  <c r="S33" i="190"/>
  <c r="S20" i="190"/>
  <c r="S8" i="190"/>
  <c r="S9" i="190"/>
  <c r="S10" i="190"/>
  <c r="S11" i="190"/>
  <c r="S12" i="190"/>
  <c r="S13" i="190"/>
  <c r="S14" i="190"/>
  <c r="S15" i="190"/>
  <c r="S16" i="190"/>
  <c r="S17" i="190"/>
  <c r="S18" i="190"/>
  <c r="S19" i="190"/>
  <c r="S21" i="190"/>
  <c r="S22" i="190"/>
  <c r="S23" i="190"/>
  <c r="S24" i="190"/>
  <c r="S25" i="190"/>
  <c r="S26" i="190"/>
  <c r="S27" i="190"/>
  <c r="S28" i="190"/>
  <c r="S29" i="190"/>
  <c r="S30" i="190"/>
  <c r="S31" i="190"/>
  <c r="S32" i="190"/>
  <c r="S34" i="190"/>
  <c r="S7" i="190"/>
  <c r="F32" i="191" l="1"/>
  <c r="F31" i="191"/>
  <c r="F30" i="191"/>
  <c r="F29" i="191"/>
  <c r="F28" i="191"/>
  <c r="F27" i="191"/>
  <c r="F26" i="191"/>
  <c r="F25" i="191"/>
  <c r="F24" i="191"/>
  <c r="F23" i="191"/>
  <c r="F22" i="191"/>
  <c r="F21" i="191"/>
  <c r="F20" i="191"/>
  <c r="F19" i="191"/>
  <c r="F18" i="191"/>
  <c r="F17" i="191"/>
  <c r="F16" i="191"/>
  <c r="F15" i="191"/>
  <c r="F14" i="191"/>
  <c r="F13" i="191"/>
  <c r="F12" i="191"/>
  <c r="F11" i="191"/>
  <c r="F10" i="191"/>
  <c r="F9" i="191"/>
  <c r="F8" i="191"/>
  <c r="F7" i="191"/>
  <c r="F6" i="191"/>
  <c r="F5" i="191"/>
  <c r="F4" i="191"/>
  <c r="R34" i="190" l="1"/>
  <c r="A34" i="190"/>
  <c r="R33" i="190"/>
  <c r="A33" i="190"/>
  <c r="R32" i="190"/>
  <c r="A32" i="190"/>
  <c r="R31" i="190"/>
  <c r="A31" i="190"/>
  <c r="R30" i="190"/>
  <c r="A30" i="190"/>
  <c r="R29" i="190"/>
  <c r="A29" i="190"/>
  <c r="R28" i="190"/>
  <c r="A28" i="190"/>
  <c r="R27" i="190"/>
  <c r="A27" i="190"/>
  <c r="R26" i="190"/>
  <c r="A26" i="190"/>
  <c r="R25" i="190"/>
  <c r="A25" i="190"/>
  <c r="R24" i="190"/>
  <c r="A24" i="190"/>
  <c r="R23" i="190"/>
  <c r="A23" i="190"/>
  <c r="R22" i="190"/>
  <c r="A22" i="190"/>
  <c r="R21" i="190"/>
  <c r="A21" i="190"/>
  <c r="R20" i="190"/>
  <c r="A20" i="190"/>
  <c r="R19" i="190"/>
  <c r="A19" i="190"/>
  <c r="R18" i="190"/>
  <c r="A18" i="190"/>
  <c r="R17" i="190"/>
  <c r="A17" i="190"/>
  <c r="R16" i="190"/>
  <c r="A16" i="190"/>
  <c r="R15" i="190"/>
  <c r="A15" i="190"/>
  <c r="R14" i="190"/>
  <c r="A14" i="190"/>
  <c r="R13" i="190"/>
  <c r="A13" i="190"/>
  <c r="R12" i="190"/>
  <c r="A12" i="190"/>
  <c r="R11" i="190"/>
  <c r="A11" i="190"/>
  <c r="R10" i="190"/>
  <c r="A10" i="190"/>
  <c r="R9" i="190"/>
  <c r="A9" i="190"/>
  <c r="R8" i="190"/>
  <c r="A8" i="190"/>
  <c r="R7" i="190"/>
  <c r="A7" i="190"/>
  <c r="Z14" i="189" l="1"/>
  <c r="Y14" i="189"/>
  <c r="X14" i="189"/>
  <c r="W14" i="189"/>
  <c r="V14" i="189"/>
  <c r="U14" i="189"/>
  <c r="T14" i="189"/>
  <c r="S14" i="189"/>
  <c r="R14" i="189"/>
  <c r="Q14" i="189"/>
  <c r="P14" i="189"/>
  <c r="O14" i="189"/>
  <c r="N14" i="189"/>
  <c r="L14" i="189"/>
  <c r="K14" i="189"/>
  <c r="AD7" i="104" l="1"/>
  <c r="Z13" i="103"/>
  <c r="Z14" i="103"/>
  <c r="Z15" i="103"/>
  <c r="Z16" i="103"/>
  <c r="S30" i="12"/>
  <c r="S31" i="12"/>
  <c r="S32" i="12"/>
  <c r="S33" i="12"/>
  <c r="S34" i="12"/>
  <c r="Y21" i="12" l="1"/>
  <c r="Y22" i="12"/>
  <c r="Y23" i="12"/>
  <c r="Y24" i="12"/>
  <c r="Y25" i="12"/>
  <c r="E23" i="94" l="1"/>
  <c r="D23" i="94" l="1"/>
  <c r="E51" i="94"/>
  <c r="V27" i="161" l="1"/>
  <c r="U27" i="161"/>
  <c r="T27" i="161"/>
  <c r="S27" i="161"/>
  <c r="R27" i="161"/>
  <c r="V21" i="161"/>
  <c r="U21" i="161"/>
  <c r="T21" i="161"/>
  <c r="S21" i="161"/>
  <c r="R21" i="161"/>
  <c r="F27" i="158" l="1"/>
  <c r="F29" i="158"/>
  <c r="F30" i="158"/>
  <c r="F31" i="158"/>
  <c r="F32" i="158"/>
  <c r="F33" i="158"/>
  <c r="F34" i="158"/>
  <c r="F35" i="158"/>
  <c r="F36" i="158"/>
  <c r="F37" i="158"/>
  <c r="F38" i="158"/>
  <c r="F39" i="158"/>
  <c r="F40" i="158" l="1"/>
  <c r="F41" i="158"/>
  <c r="F28" i="158"/>
  <c r="C9" i="25" l="1"/>
  <c r="C41" i="25" s="1"/>
  <c r="C10" i="25"/>
  <c r="C42" i="25" s="1"/>
  <c r="C11" i="25"/>
  <c r="C43" i="25" s="1"/>
  <c r="C12" i="25"/>
  <c r="C44" i="25" s="1"/>
  <c r="C14" i="25"/>
  <c r="C46" i="25" s="1"/>
  <c r="C15" i="25"/>
  <c r="C47" i="25" s="1"/>
  <c r="C16" i="25"/>
  <c r="C48" i="25" s="1"/>
  <c r="C17" i="25"/>
  <c r="C49" i="25" s="1"/>
  <c r="C18" i="25"/>
  <c r="C50" i="25" s="1"/>
  <c r="C19" i="25"/>
  <c r="C51" i="25" s="1"/>
  <c r="C20" i="25"/>
  <c r="C52" i="25" s="1"/>
  <c r="C21" i="25"/>
  <c r="C53" i="25" s="1"/>
  <c r="C22" i="25"/>
  <c r="C54" i="25" s="1"/>
  <c r="C23" i="25"/>
  <c r="C55" i="25" s="1"/>
  <c r="C24" i="25"/>
  <c r="C56" i="25" s="1"/>
  <c r="C25" i="25"/>
  <c r="C57" i="25" s="1"/>
  <c r="C26" i="25"/>
  <c r="C58" i="25" s="1"/>
  <c r="C38" i="25"/>
  <c r="H38" i="25"/>
  <c r="I38" i="25"/>
  <c r="J38" i="25"/>
  <c r="C13" i="25" l="1"/>
  <c r="C45" i="25" s="1"/>
  <c r="H22" i="25" l="1"/>
  <c r="K22" i="25" l="1"/>
  <c r="K54" i="25" s="1"/>
  <c r="H54" i="25"/>
  <c r="J8" i="25"/>
  <c r="J9" i="25"/>
  <c r="J41" i="25" s="1"/>
  <c r="J10" i="25"/>
  <c r="J42" i="25" s="1"/>
  <c r="J11" i="25"/>
  <c r="J43" i="25" s="1"/>
  <c r="J12" i="25"/>
  <c r="J44" i="25" s="1"/>
  <c r="J14" i="25"/>
  <c r="J15" i="25"/>
  <c r="J47" i="25" s="1"/>
  <c r="J16" i="25"/>
  <c r="J48" i="25" s="1"/>
  <c r="J17" i="25"/>
  <c r="J18" i="25"/>
  <c r="J50" i="25" s="1"/>
  <c r="J19" i="25"/>
  <c r="J51" i="25" s="1"/>
  <c r="J20" i="25"/>
  <c r="J21" i="25"/>
  <c r="J22" i="25"/>
  <c r="J23" i="25"/>
  <c r="J24" i="25"/>
  <c r="J25" i="25"/>
  <c r="J26" i="25"/>
  <c r="I8" i="25"/>
  <c r="I9" i="25"/>
  <c r="I41" i="25" s="1"/>
  <c r="I10" i="25"/>
  <c r="I42" i="25" s="1"/>
  <c r="I11" i="25"/>
  <c r="I43" i="25" s="1"/>
  <c r="I12" i="25"/>
  <c r="I44" i="25" s="1"/>
  <c r="I14" i="25"/>
  <c r="I15" i="25"/>
  <c r="I47" i="25" s="1"/>
  <c r="I16" i="25"/>
  <c r="I48" i="25" s="1"/>
  <c r="I17" i="25"/>
  <c r="I49" i="25" s="1"/>
  <c r="I18" i="25"/>
  <c r="I50" i="25" s="1"/>
  <c r="I19" i="25"/>
  <c r="I51" i="25" s="1"/>
  <c r="I20" i="25"/>
  <c r="I21" i="25"/>
  <c r="I22" i="25"/>
  <c r="I23" i="25"/>
  <c r="I24" i="25"/>
  <c r="I25" i="25"/>
  <c r="I26" i="25"/>
  <c r="H8" i="25"/>
  <c r="H9" i="25"/>
  <c r="H41" i="25" s="1"/>
  <c r="H10" i="25"/>
  <c r="H42" i="25" s="1"/>
  <c r="H11" i="25"/>
  <c r="H43" i="25" s="1"/>
  <c r="H12" i="25"/>
  <c r="H44" i="25" s="1"/>
  <c r="H14" i="25"/>
  <c r="H15" i="25"/>
  <c r="H47" i="25" s="1"/>
  <c r="H16" i="25"/>
  <c r="H48" i="25" s="1"/>
  <c r="H17" i="25"/>
  <c r="H49" i="25" s="1"/>
  <c r="H18" i="25"/>
  <c r="H50" i="25" s="1"/>
  <c r="H19" i="25"/>
  <c r="H51" i="25" s="1"/>
  <c r="H20" i="25"/>
  <c r="H21" i="25"/>
  <c r="H23" i="25"/>
  <c r="H24" i="25"/>
  <c r="H25" i="25"/>
  <c r="H26" i="25"/>
  <c r="S9" i="110"/>
  <c r="K23" i="25" l="1"/>
  <c r="K55" i="25" s="1"/>
  <c r="H55" i="25"/>
  <c r="K14" i="25"/>
  <c r="K46" i="25" s="1"/>
  <c r="H46" i="25"/>
  <c r="L24" i="25"/>
  <c r="L56" i="25" s="1"/>
  <c r="I56" i="25"/>
  <c r="M26" i="25"/>
  <c r="M58" i="25" s="1"/>
  <c r="J58" i="25"/>
  <c r="M14" i="25"/>
  <c r="M46" i="25" s="1"/>
  <c r="J46" i="25"/>
  <c r="K26" i="25"/>
  <c r="K58" i="25" s="1"/>
  <c r="H58" i="25"/>
  <c r="K8" i="25"/>
  <c r="K40" i="25" s="1"/>
  <c r="H40" i="25"/>
  <c r="M25" i="25"/>
  <c r="M57" i="25" s="1"/>
  <c r="J57" i="25"/>
  <c r="K25" i="25"/>
  <c r="K57" i="25" s="1"/>
  <c r="H57" i="25"/>
  <c r="L26" i="25"/>
  <c r="L58" i="25" s="1"/>
  <c r="I58" i="25"/>
  <c r="L22" i="25"/>
  <c r="L54" i="25" s="1"/>
  <c r="I54" i="25"/>
  <c r="L14" i="25"/>
  <c r="L46" i="25" s="1"/>
  <c r="I46" i="25"/>
  <c r="M24" i="25"/>
  <c r="M56" i="25" s="1"/>
  <c r="J56" i="25"/>
  <c r="M20" i="25"/>
  <c r="M52" i="25" s="1"/>
  <c r="J52" i="25"/>
  <c r="L20" i="25"/>
  <c r="L52" i="25" s="1"/>
  <c r="I52" i="25"/>
  <c r="M22" i="25"/>
  <c r="M54" i="25" s="1"/>
  <c r="J54" i="25"/>
  <c r="K21" i="25"/>
  <c r="K53" i="25" s="1"/>
  <c r="H53" i="25"/>
  <c r="L23" i="25"/>
  <c r="L55" i="25" s="1"/>
  <c r="I55" i="25"/>
  <c r="M21" i="25"/>
  <c r="M53" i="25" s="1"/>
  <c r="J53" i="25"/>
  <c r="M17" i="25"/>
  <c r="M49" i="25" s="1"/>
  <c r="J49" i="25"/>
  <c r="M8" i="25"/>
  <c r="M40" i="25" s="1"/>
  <c r="J40" i="25"/>
  <c r="K20" i="25"/>
  <c r="K52" i="25" s="1"/>
  <c r="H52" i="25"/>
  <c r="K24" i="25"/>
  <c r="K56" i="25" s="1"/>
  <c r="H56" i="25"/>
  <c r="L25" i="25"/>
  <c r="L57" i="25" s="1"/>
  <c r="I57" i="25"/>
  <c r="L21" i="25"/>
  <c r="L53" i="25" s="1"/>
  <c r="I53" i="25"/>
  <c r="L8" i="25"/>
  <c r="L40" i="25" s="1"/>
  <c r="I40" i="25"/>
  <c r="M23" i="25"/>
  <c r="M55" i="25" s="1"/>
  <c r="J55" i="25"/>
  <c r="K16" i="25"/>
  <c r="K48" i="25" s="1"/>
  <c r="K11" i="25"/>
  <c r="K43" i="25" s="1"/>
  <c r="L18" i="25"/>
  <c r="L50" i="25" s="1"/>
  <c r="L9" i="25"/>
  <c r="L41" i="25" s="1"/>
  <c r="M16" i="25"/>
  <c r="M48" i="25" s="1"/>
  <c r="M11" i="25"/>
  <c r="M43" i="25" s="1"/>
  <c r="K19" i="25"/>
  <c r="K51" i="25" s="1"/>
  <c r="K15" i="25"/>
  <c r="K47" i="25" s="1"/>
  <c r="K10" i="25"/>
  <c r="K42" i="25" s="1"/>
  <c r="L17" i="25"/>
  <c r="L49" i="25" s="1"/>
  <c r="L12" i="25"/>
  <c r="L44" i="25" s="1"/>
  <c r="M19" i="25"/>
  <c r="M51" i="25" s="1"/>
  <c r="M15" i="25"/>
  <c r="M47" i="25" s="1"/>
  <c r="M10" i="25"/>
  <c r="M42" i="25" s="1"/>
  <c r="K18" i="25"/>
  <c r="K50" i="25" s="1"/>
  <c r="K9" i="25"/>
  <c r="K41" i="25" s="1"/>
  <c r="L16" i="25"/>
  <c r="L48" i="25" s="1"/>
  <c r="L11" i="25"/>
  <c r="L43" i="25" s="1"/>
  <c r="M18" i="25"/>
  <c r="M50" i="25" s="1"/>
  <c r="M9" i="25"/>
  <c r="M41" i="25" s="1"/>
  <c r="K17" i="25"/>
  <c r="K49" i="25" s="1"/>
  <c r="K12" i="25"/>
  <c r="K44" i="25" s="1"/>
  <c r="L19" i="25"/>
  <c r="L51" i="25" s="1"/>
  <c r="L15" i="25"/>
  <c r="L47" i="25" s="1"/>
  <c r="L10" i="25"/>
  <c r="L42" i="25" s="1"/>
  <c r="M12" i="25"/>
  <c r="M44" i="25" s="1"/>
  <c r="I13" i="25"/>
  <c r="I45" i="25" s="1"/>
  <c r="I7" i="25"/>
  <c r="H13" i="25"/>
  <c r="H45" i="25" s="1"/>
  <c r="J13" i="25"/>
  <c r="J45" i="25" s="1"/>
  <c r="H7" i="25"/>
  <c r="J7" i="25"/>
  <c r="S7" i="110"/>
  <c r="M7" i="25" l="1"/>
  <c r="M39" i="25" s="1"/>
  <c r="J39" i="25"/>
  <c r="L7" i="25"/>
  <c r="L39" i="25" s="1"/>
  <c r="I39" i="25"/>
  <c r="K7" i="25"/>
  <c r="K39" i="25" s="1"/>
  <c r="H39" i="25"/>
  <c r="L13" i="25"/>
  <c r="L45" i="25" s="1"/>
  <c r="M13" i="25"/>
  <c r="M45" i="25" s="1"/>
  <c r="K13" i="25"/>
  <c r="K45" i="25" s="1"/>
  <c r="H29" i="25"/>
  <c r="H61" i="25" s="1"/>
  <c r="H28" i="25"/>
  <c r="H60" i="25" s="1"/>
  <c r="J28" i="25"/>
  <c r="J60" i="25" s="1"/>
  <c r="J29" i="25"/>
  <c r="J61" i="25" s="1"/>
  <c r="I28" i="25"/>
  <c r="I60" i="25" s="1"/>
  <c r="I29" i="25"/>
  <c r="I61" i="25" s="1"/>
  <c r="S93" i="110"/>
  <c r="S94" i="110" s="1"/>
  <c r="S8" i="110"/>
  <c r="M29" i="25" l="1"/>
  <c r="M61" i="25" s="1"/>
  <c r="M28" i="25"/>
  <c r="M60" i="25" s="1"/>
  <c r="K29" i="25"/>
  <c r="K61" i="25" s="1"/>
  <c r="L29" i="25"/>
  <c r="L61" i="25" s="1"/>
  <c r="L28" i="25"/>
  <c r="L60" i="25" s="1"/>
  <c r="K28" i="25"/>
  <c r="K60" i="25" s="1"/>
  <c r="L7" i="104" l="1"/>
  <c r="M7" i="104"/>
  <c r="N7" i="104"/>
  <c r="O7" i="104"/>
  <c r="P7" i="104"/>
  <c r="Q7" i="104"/>
  <c r="R7" i="104"/>
  <c r="S7" i="104"/>
  <c r="T7" i="104"/>
  <c r="U7" i="104"/>
  <c r="V7" i="104"/>
  <c r="W7" i="104"/>
  <c r="X7" i="104"/>
  <c r="Y7" i="104"/>
  <c r="Z7" i="104"/>
  <c r="AA7" i="104"/>
  <c r="AB7" i="104"/>
  <c r="AC7" i="104"/>
  <c r="K7" i="104"/>
  <c r="G22" i="104"/>
  <c r="G23" i="104"/>
  <c r="G24" i="104"/>
  <c r="G25" i="104"/>
  <c r="G26" i="104"/>
  <c r="G27" i="104"/>
  <c r="G28" i="104"/>
  <c r="G21" i="104"/>
  <c r="E22" i="104"/>
  <c r="F22" i="104"/>
  <c r="E23" i="104"/>
  <c r="F23" i="104"/>
  <c r="E24" i="104"/>
  <c r="F24" i="104"/>
  <c r="E25" i="104"/>
  <c r="F25" i="104"/>
  <c r="E26" i="104"/>
  <c r="F26" i="104"/>
  <c r="E27" i="104"/>
  <c r="F27" i="104"/>
  <c r="E28" i="104"/>
  <c r="F28" i="104"/>
  <c r="F21" i="104"/>
  <c r="E21" i="104"/>
  <c r="M13" i="103"/>
  <c r="N13" i="103"/>
  <c r="O13" i="103"/>
  <c r="P13" i="103"/>
  <c r="Q13" i="103"/>
  <c r="R13" i="103"/>
  <c r="S13" i="103"/>
  <c r="T13" i="103"/>
  <c r="U13" i="103"/>
  <c r="V13" i="103"/>
  <c r="W13" i="103"/>
  <c r="X13" i="103"/>
  <c r="Y13" i="103"/>
  <c r="M14" i="103"/>
  <c r="N14" i="103"/>
  <c r="O14" i="103"/>
  <c r="P14" i="103"/>
  <c r="Q14" i="103"/>
  <c r="R14" i="103"/>
  <c r="S14" i="103"/>
  <c r="T14" i="103"/>
  <c r="U14" i="103"/>
  <c r="V14" i="103"/>
  <c r="W14" i="103"/>
  <c r="X14" i="103"/>
  <c r="Y14" i="103"/>
  <c r="M15" i="103"/>
  <c r="N15" i="103"/>
  <c r="O15" i="103"/>
  <c r="P15" i="103"/>
  <c r="Q15" i="103"/>
  <c r="R15" i="103"/>
  <c r="S15" i="103"/>
  <c r="T15" i="103"/>
  <c r="U15" i="103"/>
  <c r="V15" i="103"/>
  <c r="W15" i="103"/>
  <c r="X15" i="103"/>
  <c r="Y15" i="103"/>
  <c r="M16" i="103"/>
  <c r="N16" i="103"/>
  <c r="O16" i="103"/>
  <c r="P16" i="103"/>
  <c r="Q16" i="103"/>
  <c r="R16" i="103"/>
  <c r="S16" i="103"/>
  <c r="T16" i="103"/>
  <c r="U16" i="103"/>
  <c r="V16" i="103"/>
  <c r="W16" i="103"/>
  <c r="X16" i="103"/>
  <c r="Y16" i="103"/>
  <c r="L14" i="103"/>
  <c r="L15" i="103"/>
  <c r="L16" i="103"/>
  <c r="L13" i="103"/>
  <c r="F20" i="103"/>
  <c r="G20" i="103"/>
  <c r="H20" i="103"/>
  <c r="F21" i="103"/>
  <c r="G21" i="103"/>
  <c r="H21" i="103"/>
  <c r="F22" i="103"/>
  <c r="G22" i="103"/>
  <c r="H22" i="103"/>
  <c r="F23" i="103"/>
  <c r="G23" i="103"/>
  <c r="H23" i="103"/>
  <c r="F24" i="103"/>
  <c r="G24" i="103"/>
  <c r="H24" i="103"/>
  <c r="F25" i="103"/>
  <c r="G25" i="103"/>
  <c r="H25" i="103"/>
  <c r="F26" i="103"/>
  <c r="G26" i="103"/>
  <c r="H26" i="103"/>
  <c r="F27" i="103"/>
  <c r="G27" i="103"/>
  <c r="H27" i="103"/>
  <c r="G19" i="103"/>
  <c r="H19" i="103"/>
  <c r="F19" i="103"/>
  <c r="E20" i="103"/>
  <c r="E21" i="103"/>
  <c r="E22" i="103"/>
  <c r="E23" i="103"/>
  <c r="E24" i="103"/>
  <c r="E25" i="103"/>
  <c r="E26" i="103"/>
  <c r="E27" i="103"/>
  <c r="E19" i="103"/>
  <c r="X25" i="12" l="1"/>
  <c r="W25" i="12"/>
  <c r="V25" i="12"/>
  <c r="U25" i="12"/>
  <c r="T25" i="12"/>
  <c r="S25" i="12"/>
  <c r="R25" i="12"/>
  <c r="Q25" i="12"/>
  <c r="P25" i="12"/>
  <c r="O25" i="12"/>
  <c r="N25" i="12"/>
  <c r="M25" i="12"/>
  <c r="L25" i="12"/>
  <c r="K25" i="12"/>
  <c r="J25" i="12"/>
  <c r="X24" i="12"/>
  <c r="W24" i="12"/>
  <c r="V24" i="12"/>
  <c r="U24" i="12"/>
  <c r="T24" i="12"/>
  <c r="S24" i="12"/>
  <c r="R24" i="12"/>
  <c r="Q24" i="12"/>
  <c r="P24" i="12"/>
  <c r="O24" i="12"/>
  <c r="N24" i="12"/>
  <c r="M24" i="12"/>
  <c r="L24" i="12"/>
  <c r="K24" i="12"/>
  <c r="J24" i="12"/>
  <c r="X23" i="12"/>
  <c r="W23" i="12"/>
  <c r="V23" i="12"/>
  <c r="U23" i="12"/>
  <c r="T23" i="12"/>
  <c r="S23" i="12"/>
  <c r="R23" i="12"/>
  <c r="Q23" i="12"/>
  <c r="P23" i="12"/>
  <c r="O23" i="12"/>
  <c r="N23" i="12"/>
  <c r="M23" i="12"/>
  <c r="L23" i="12"/>
  <c r="K23" i="12"/>
  <c r="J23" i="12"/>
  <c r="X22" i="12"/>
  <c r="W22" i="12"/>
  <c r="V22" i="12"/>
  <c r="U22" i="12"/>
  <c r="T22" i="12"/>
  <c r="S22" i="12"/>
  <c r="R22" i="12"/>
  <c r="Q22" i="12"/>
  <c r="P22" i="12"/>
  <c r="O22" i="12"/>
  <c r="N22" i="12"/>
  <c r="M22" i="12"/>
  <c r="L22" i="12"/>
  <c r="K22" i="12"/>
  <c r="J22" i="12"/>
  <c r="X21" i="12"/>
  <c r="W21" i="12"/>
  <c r="V21" i="12"/>
  <c r="U21" i="12"/>
  <c r="T21" i="12"/>
  <c r="S21" i="12"/>
  <c r="R21" i="12"/>
  <c r="Q21" i="12"/>
  <c r="P21" i="12"/>
  <c r="O21" i="12"/>
  <c r="N21" i="12"/>
  <c r="M21" i="12"/>
  <c r="L21" i="12"/>
  <c r="K21" i="12"/>
  <c r="J21" i="12"/>
  <c r="K30" i="12"/>
  <c r="L30" i="12"/>
  <c r="M30" i="12"/>
  <c r="N30" i="12"/>
  <c r="O30" i="12"/>
  <c r="P30" i="12"/>
  <c r="Q30" i="12"/>
  <c r="R30" i="12"/>
  <c r="K31" i="12"/>
  <c r="L31" i="12"/>
  <c r="M31" i="12"/>
  <c r="N31" i="12"/>
  <c r="O31" i="12"/>
  <c r="P31" i="12"/>
  <c r="Q31" i="12"/>
  <c r="R31" i="12"/>
  <c r="K32" i="12"/>
  <c r="L32" i="12"/>
  <c r="M32" i="12"/>
  <c r="N32" i="12"/>
  <c r="O32" i="12"/>
  <c r="P32" i="12"/>
  <c r="Q32" i="12"/>
  <c r="R32" i="12"/>
  <c r="K33" i="12"/>
  <c r="L33" i="12"/>
  <c r="M33" i="12"/>
  <c r="N33" i="12"/>
  <c r="O33" i="12"/>
  <c r="P33" i="12"/>
  <c r="Q33" i="12"/>
  <c r="R33" i="12"/>
  <c r="K34" i="12"/>
  <c r="L34" i="12"/>
  <c r="M34" i="12"/>
  <c r="N34" i="12"/>
  <c r="O34" i="12"/>
  <c r="P34" i="12"/>
  <c r="Q34" i="12"/>
  <c r="R34" i="12"/>
  <c r="J31" i="12"/>
  <c r="J32" i="12"/>
  <c r="J33" i="12"/>
  <c r="J34" i="12"/>
  <c r="J30" i="12"/>
  <c r="K10" i="141" l="1"/>
  <c r="K12" i="141"/>
  <c r="K11" i="141"/>
  <c r="K29" i="141"/>
  <c r="N7" i="110" l="1"/>
  <c r="U8" i="189" l="1"/>
  <c r="U11" i="189" s="1"/>
  <c r="B28" i="158"/>
  <c r="C28" i="158"/>
  <c r="B29" i="158"/>
  <c r="C29" i="158"/>
  <c r="D29" i="158"/>
  <c r="E29" i="158"/>
  <c r="B30" i="158"/>
  <c r="C30" i="158"/>
  <c r="D30" i="158"/>
  <c r="E30" i="158"/>
  <c r="B31" i="158"/>
  <c r="C31" i="158"/>
  <c r="D31" i="158"/>
  <c r="E31" i="158"/>
  <c r="B32" i="158"/>
  <c r="C32" i="158"/>
  <c r="D32" i="158"/>
  <c r="E32" i="158"/>
  <c r="B33" i="158"/>
  <c r="C33" i="158"/>
  <c r="D33" i="158"/>
  <c r="E33" i="158"/>
  <c r="B34" i="158"/>
  <c r="C34" i="158"/>
  <c r="D34" i="158"/>
  <c r="E34" i="158"/>
  <c r="B35" i="158"/>
  <c r="C35" i="158"/>
  <c r="D35" i="158"/>
  <c r="E35" i="158"/>
  <c r="B36" i="158"/>
  <c r="C36" i="158"/>
  <c r="D36" i="158"/>
  <c r="E36" i="158"/>
  <c r="B37" i="158"/>
  <c r="C37" i="158"/>
  <c r="D37" i="158"/>
  <c r="E37" i="158"/>
  <c r="B38" i="158"/>
  <c r="C38" i="158"/>
  <c r="D38" i="158"/>
  <c r="E38" i="158"/>
  <c r="B39" i="158"/>
  <c r="C39" i="158"/>
  <c r="D39" i="158"/>
  <c r="E39" i="158"/>
  <c r="B40" i="158"/>
  <c r="C40" i="158"/>
  <c r="C27" i="158"/>
  <c r="D27" i="158"/>
  <c r="E27" i="158"/>
  <c r="D40" i="158"/>
  <c r="E28" i="158"/>
  <c r="E40" i="158" l="1"/>
  <c r="D28" i="158"/>
  <c r="N93" i="110"/>
  <c r="N94" i="110" s="1"/>
  <c r="D49" i="30" l="1"/>
  <c r="B16" i="28" l="1"/>
  <c r="C16" i="28"/>
  <c r="D16" i="28"/>
  <c r="E16" i="28"/>
  <c r="F16" i="28"/>
  <c r="G16" i="28"/>
  <c r="B19" i="28" l="1"/>
  <c r="C19" i="28"/>
  <c r="D19" i="28"/>
  <c r="E19" i="28"/>
  <c r="F19" i="28"/>
  <c r="G19" i="28"/>
  <c r="C18" i="28"/>
  <c r="D18" i="28"/>
  <c r="E18" i="28"/>
  <c r="F18" i="28"/>
  <c r="G18" i="28"/>
  <c r="B18" i="28"/>
  <c r="P7" i="110" l="1"/>
  <c r="V8" i="189" s="1"/>
  <c r="P8" i="110" l="1"/>
  <c r="V11" i="189"/>
  <c r="P93" i="110"/>
  <c r="P94" i="110" s="1"/>
  <c r="L7" i="110" l="1"/>
  <c r="L93" i="110" s="1"/>
  <c r="J7" i="110"/>
  <c r="J93" i="110" s="1"/>
  <c r="K7" i="110"/>
  <c r="K93" i="110" s="1"/>
  <c r="J8" i="110" l="1"/>
  <c r="J94" i="110"/>
  <c r="K8" i="110"/>
  <c r="K94" i="110"/>
  <c r="L8" i="110"/>
  <c r="L94" i="110"/>
  <c r="D7" i="110"/>
  <c r="D93" i="110" s="1"/>
  <c r="I7" i="110"/>
  <c r="I93" i="110" s="1"/>
  <c r="H7" i="110"/>
  <c r="H93" i="110" s="1"/>
  <c r="F7" i="110"/>
  <c r="F93" i="110" s="1"/>
  <c r="E7" i="110"/>
  <c r="E93" i="110" s="1"/>
  <c r="G7" i="110"/>
  <c r="G93" i="110" s="1"/>
  <c r="E8" i="110" l="1"/>
  <c r="D8" i="110"/>
  <c r="F8" i="110"/>
  <c r="F94" i="110"/>
  <c r="H94" i="110"/>
  <c r="H8" i="110"/>
  <c r="E94" i="110"/>
  <c r="I8" i="110"/>
  <c r="I94" i="110"/>
  <c r="D94" i="110"/>
  <c r="G8" i="110"/>
  <c r="G94" i="110"/>
  <c r="B21" i="94" l="1"/>
  <c r="B17" i="28"/>
  <c r="T9" i="110" l="1"/>
  <c r="C8" i="25" l="1"/>
  <c r="C40" i="25" s="1"/>
  <c r="T7" i="110"/>
  <c r="R7" i="110"/>
  <c r="W8" i="189" l="1"/>
  <c r="W11" i="189" s="1"/>
  <c r="X8" i="189"/>
  <c r="X11" i="189" s="1"/>
  <c r="T93" i="110"/>
  <c r="D28" i="25"/>
  <c r="D60" i="25" s="1"/>
  <c r="C7" i="25"/>
  <c r="C39" i="25" s="1"/>
  <c r="R8" i="110"/>
  <c r="R93" i="110"/>
  <c r="D29" i="25" l="1"/>
  <c r="D61" i="25" s="1"/>
  <c r="C28" i="25"/>
  <c r="C29" i="25" l="1"/>
  <c r="C61" i="25" s="1"/>
  <c r="C60" i="25"/>
  <c r="R94" i="110"/>
  <c r="D17" i="28" s="1"/>
  <c r="T8" i="110"/>
  <c r="T94" i="110"/>
  <c r="C41" i="158" l="1"/>
  <c r="B41" i="158"/>
  <c r="D41" i="158"/>
  <c r="E41" i="158"/>
  <c r="F17" i="28"/>
  <c r="D21" i="94"/>
  <c r="G17" i="28" l="1"/>
  <c r="E21" i="94"/>
  <c r="E17" i="28"/>
  <c r="G21" i="94"/>
  <c r="F21" i="94"/>
  <c r="L24" i="84"/>
  <c r="M24" i="84"/>
  <c r="N24" i="84"/>
  <c r="O24" i="84"/>
  <c r="M22" i="84"/>
  <c r="N22" i="84"/>
  <c r="O22" i="84"/>
  <c r="L22" i="84"/>
  <c r="M21" i="84"/>
  <c r="N21" i="84"/>
  <c r="O21" i="84"/>
  <c r="J21" i="84"/>
  <c r="K21" i="84"/>
  <c r="L21" i="84"/>
  <c r="M25" i="84"/>
  <c r="N25" i="84"/>
  <c r="O25" i="84"/>
  <c r="L25" i="84"/>
  <c r="G20" i="28" l="1"/>
  <c r="G22" i="94"/>
  <c r="K25" i="84"/>
  <c r="J25" i="84"/>
  <c r="K24" i="84"/>
  <c r="J24" i="84"/>
  <c r="K23" i="84"/>
  <c r="J23" i="84"/>
  <c r="K22" i="84"/>
  <c r="J22" i="84"/>
  <c r="E39" i="11" l="1"/>
  <c r="AA7" i="110" l="1"/>
  <c r="AA8" i="110" s="1"/>
  <c r="C29" i="30"/>
  <c r="D29" i="30"/>
  <c r="E29" i="30"/>
  <c r="O30" i="110"/>
  <c r="O29" i="110" s="1"/>
  <c r="C42" i="30"/>
  <c r="D42" i="30"/>
  <c r="E42" i="30"/>
  <c r="C43" i="30"/>
  <c r="D43" i="30"/>
  <c r="E43" i="30"/>
  <c r="C41" i="30"/>
  <c r="D41" i="30"/>
  <c r="E41" i="30"/>
  <c r="C37" i="30"/>
  <c r="D37" i="30"/>
  <c r="E37" i="30"/>
  <c r="C34" i="30"/>
  <c r="D34" i="30"/>
  <c r="E34" i="30"/>
  <c r="C35" i="30"/>
  <c r="D35" i="30"/>
  <c r="E35" i="30"/>
  <c r="D32" i="30"/>
  <c r="C33" i="30"/>
  <c r="C32" i="30"/>
  <c r="E33" i="30"/>
  <c r="E32" i="30"/>
  <c r="D33" i="30"/>
  <c r="D31" i="30"/>
  <c r="E31" i="30"/>
  <c r="B49" i="94"/>
  <c r="L20" i="94"/>
  <c r="D48" i="94"/>
  <c r="F48" i="94"/>
  <c r="P20" i="94"/>
  <c r="K20" i="94"/>
  <c r="E40" i="30"/>
  <c r="O36" i="110"/>
  <c r="O35" i="110" s="1"/>
  <c r="O34" i="110" s="1"/>
  <c r="O41" i="110"/>
  <c r="O49" i="110"/>
  <c r="O50" i="110"/>
  <c r="O52" i="110"/>
  <c r="O53" i="110"/>
  <c r="O61" i="110"/>
  <c r="O62" i="110"/>
  <c r="O65" i="110"/>
  <c r="O77" i="110"/>
  <c r="O82" i="110"/>
  <c r="O87" i="110"/>
  <c r="O91" i="110"/>
  <c r="O20" i="110"/>
  <c r="O9" i="110"/>
  <c r="K29" i="84"/>
  <c r="L29" i="84"/>
  <c r="M29" i="84"/>
  <c r="N29" i="84"/>
  <c r="O29" i="84"/>
  <c r="K30" i="84"/>
  <c r="L30" i="84"/>
  <c r="M30" i="84"/>
  <c r="N30" i="84"/>
  <c r="O30" i="84"/>
  <c r="K31" i="84"/>
  <c r="L31" i="84"/>
  <c r="M31" i="84"/>
  <c r="N31" i="84"/>
  <c r="O31" i="84"/>
  <c r="K32" i="84"/>
  <c r="L32" i="84"/>
  <c r="M32" i="84"/>
  <c r="N32" i="84"/>
  <c r="O32" i="84"/>
  <c r="K33" i="84"/>
  <c r="L33" i="84"/>
  <c r="M33" i="84"/>
  <c r="N33" i="84"/>
  <c r="O33" i="84"/>
  <c r="K34" i="84"/>
  <c r="L34" i="84"/>
  <c r="M34" i="84"/>
  <c r="N34" i="84"/>
  <c r="O34" i="84"/>
  <c r="J30" i="84"/>
  <c r="J31" i="84"/>
  <c r="J32" i="84"/>
  <c r="J33" i="84"/>
  <c r="J34" i="84"/>
  <c r="J29" i="84"/>
  <c r="E29" i="141"/>
  <c r="F29" i="141"/>
  <c r="G29" i="141"/>
  <c r="H29" i="141"/>
  <c r="I29" i="141"/>
  <c r="D29" i="141"/>
  <c r="G19" i="37"/>
  <c r="G20" i="37"/>
  <c r="G21" i="37"/>
  <c r="G18" i="37"/>
  <c r="I39" i="11"/>
  <c r="H39" i="11"/>
  <c r="G39" i="11"/>
  <c r="F39" i="11"/>
  <c r="D39" i="11"/>
  <c r="I38" i="11"/>
  <c r="H38" i="11"/>
  <c r="G38" i="11"/>
  <c r="F38" i="11"/>
  <c r="E38" i="11"/>
  <c r="D38" i="11"/>
  <c r="I37" i="11"/>
  <c r="H37" i="11"/>
  <c r="G37" i="11"/>
  <c r="F37" i="11"/>
  <c r="E37" i="11"/>
  <c r="D37" i="11"/>
  <c r="I36" i="11"/>
  <c r="H36" i="11"/>
  <c r="G36" i="11"/>
  <c r="F36" i="11"/>
  <c r="E36" i="11"/>
  <c r="D36" i="11"/>
  <c r="I35" i="11"/>
  <c r="H35" i="11"/>
  <c r="G35" i="11"/>
  <c r="F35" i="11"/>
  <c r="E35" i="11"/>
  <c r="D35" i="11"/>
  <c r="I34" i="11"/>
  <c r="H34" i="11"/>
  <c r="G34" i="11"/>
  <c r="F34" i="11"/>
  <c r="E34" i="11"/>
  <c r="D34" i="11"/>
  <c r="I33" i="11"/>
  <c r="H33" i="11"/>
  <c r="G33" i="11"/>
  <c r="F33" i="11"/>
  <c r="E33" i="11"/>
  <c r="D33" i="11"/>
  <c r="I32" i="11"/>
  <c r="H32" i="11"/>
  <c r="G32" i="11"/>
  <c r="F32" i="11"/>
  <c r="E32" i="11"/>
  <c r="D32" i="11"/>
  <c r="I31" i="11"/>
  <c r="H31" i="11"/>
  <c r="G31" i="11"/>
  <c r="F31" i="11"/>
  <c r="E31" i="11"/>
  <c r="D31" i="11"/>
  <c r="I30" i="11"/>
  <c r="H30" i="11"/>
  <c r="G30" i="11"/>
  <c r="F30" i="11"/>
  <c r="E30" i="11"/>
  <c r="D30" i="11"/>
  <c r="I29" i="11"/>
  <c r="H29" i="11"/>
  <c r="G29" i="11"/>
  <c r="F29" i="11"/>
  <c r="E29" i="11"/>
  <c r="D29" i="11"/>
  <c r="I28" i="11"/>
  <c r="H28" i="11"/>
  <c r="G28" i="11"/>
  <c r="F28" i="11"/>
  <c r="E28" i="11"/>
  <c r="D28" i="11"/>
  <c r="I27" i="11"/>
  <c r="H27" i="11"/>
  <c r="G27" i="11"/>
  <c r="F27" i="11"/>
  <c r="E27" i="11"/>
  <c r="D27" i="11"/>
  <c r="I26" i="11"/>
  <c r="H26" i="11"/>
  <c r="G26" i="11"/>
  <c r="F26" i="11"/>
  <c r="E26" i="11"/>
  <c r="D26" i="11"/>
  <c r="E25" i="11"/>
  <c r="F25" i="11"/>
  <c r="G25" i="11"/>
  <c r="H25" i="11"/>
  <c r="I25" i="11"/>
  <c r="D25" i="11"/>
  <c r="A19" i="37"/>
  <c r="B19" i="37"/>
  <c r="C19" i="37"/>
  <c r="D19" i="37"/>
  <c r="E19" i="37"/>
  <c r="F19" i="37"/>
  <c r="H19" i="37"/>
  <c r="A20" i="37"/>
  <c r="B20" i="37"/>
  <c r="C20" i="37"/>
  <c r="D20" i="37"/>
  <c r="E20" i="37"/>
  <c r="F20" i="37"/>
  <c r="H20" i="37"/>
  <c r="A21" i="37"/>
  <c r="B21" i="37"/>
  <c r="C21" i="37"/>
  <c r="D21" i="37"/>
  <c r="E21" i="37"/>
  <c r="F21" i="37"/>
  <c r="H21" i="37"/>
  <c r="B18" i="37"/>
  <c r="C18" i="37"/>
  <c r="D18" i="37"/>
  <c r="E18" i="37"/>
  <c r="F18" i="37"/>
  <c r="H18" i="37"/>
  <c r="A18" i="37"/>
  <c r="L23" i="84"/>
  <c r="M23" i="84"/>
  <c r="N23" i="84"/>
  <c r="O23" i="84"/>
  <c r="E49" i="94"/>
  <c r="G49" i="94"/>
  <c r="F22" i="94"/>
  <c r="F49" i="94"/>
  <c r="D36" i="30"/>
  <c r="C46" i="30"/>
  <c r="E46" i="30"/>
  <c r="E36" i="30"/>
  <c r="D49" i="94"/>
  <c r="C36" i="30"/>
  <c r="D46" i="30"/>
  <c r="O51" i="110" l="1"/>
  <c r="O7" i="110"/>
  <c r="O86" i="110"/>
  <c r="O46" i="110" s="1"/>
  <c r="O47" i="110" s="1"/>
  <c r="M20" i="94"/>
  <c r="M48" i="94" s="1"/>
  <c r="B48" i="94"/>
  <c r="D40" i="30"/>
  <c r="O48" i="110"/>
  <c r="AB7" i="110"/>
  <c r="AB8" i="110" s="1"/>
  <c r="O20" i="94"/>
  <c r="F20" i="28"/>
  <c r="Z7" i="110"/>
  <c r="C40" i="30"/>
  <c r="P48" i="94"/>
  <c r="E48" i="94"/>
  <c r="N20" i="94"/>
  <c r="L48" i="94"/>
  <c r="K48" i="94"/>
  <c r="G48" i="94"/>
  <c r="C48" i="94"/>
  <c r="Q7" i="110"/>
  <c r="G21" i="28" l="1"/>
  <c r="G23" i="94"/>
  <c r="G51" i="94" s="1"/>
  <c r="O48" i="94"/>
  <c r="G50" i="94"/>
  <c r="Q8" i="110"/>
  <c r="Q46" i="110"/>
  <c r="AA93" i="110"/>
  <c r="AA94" i="110" s="1"/>
  <c r="O93" i="110"/>
  <c r="O94" i="110" s="1"/>
  <c r="O8" i="110"/>
  <c r="F50" i="94"/>
  <c r="AB93" i="110"/>
  <c r="AB94" i="110" s="1"/>
  <c r="N48" i="94"/>
  <c r="Z8" i="110"/>
  <c r="Q93" i="110" l="1"/>
  <c r="Q94" i="110" s="1"/>
  <c r="Z93" i="110"/>
  <c r="Z94" i="110" s="1"/>
  <c r="Q47" i="110"/>
  <c r="E30" i="30" l="1"/>
  <c r="D30" i="30"/>
  <c r="K49" i="94"/>
  <c r="K50" i="94" s="1"/>
  <c r="E38" i="30" l="1"/>
  <c r="D38" i="30"/>
  <c r="E39" i="30" l="1"/>
  <c r="E44" i="30" l="1"/>
  <c r="E45" i="30" l="1"/>
  <c r="E47" i="30" l="1"/>
  <c r="E48" i="30" l="1"/>
  <c r="L22" i="94" l="1"/>
  <c r="L49" i="94" l="1"/>
  <c r="L51" i="94" l="1"/>
  <c r="L50" i="94" s="1"/>
  <c r="B20" i="28" l="1"/>
  <c r="E22" i="94" l="1"/>
  <c r="E50" i="94" s="1"/>
  <c r="E20" i="28"/>
  <c r="D22" i="94"/>
  <c r="D50" i="94" s="1"/>
  <c r="D20" i="28"/>
  <c r="B22" i="94"/>
  <c r="B50" i="94" s="1"/>
  <c r="E21" i="28" l="1"/>
  <c r="B23" i="94"/>
  <c r="B51" i="94" s="1"/>
  <c r="B21" i="28"/>
  <c r="F23" i="94"/>
  <c r="F51" i="94" s="1"/>
  <c r="F21" i="28"/>
  <c r="C31" i="30" l="1"/>
  <c r="C30" i="30" l="1"/>
  <c r="C38" i="30" l="1"/>
  <c r="C17" i="28"/>
  <c r="C39" i="30" l="1"/>
  <c r="C21" i="94"/>
  <c r="C49" i="94" s="1"/>
  <c r="D39" i="30"/>
  <c r="C20" i="28" l="1"/>
  <c r="D44" i="30"/>
  <c r="C22" i="94"/>
  <c r="C50" i="94" s="1"/>
  <c r="C44" i="30"/>
  <c r="C45" i="30" l="1"/>
  <c r="D21" i="28"/>
  <c r="D51" i="94"/>
  <c r="D45" i="30"/>
  <c r="C21" i="28"/>
  <c r="C23" i="94"/>
  <c r="C51" i="94" s="1"/>
  <c r="D47" i="30" l="1"/>
  <c r="C47" i="30"/>
  <c r="C49" i="30" l="1"/>
  <c r="C48" i="30"/>
  <c r="D48" i="30"/>
  <c r="E49" i="30"/>
  <c r="I20" i="37" l="1"/>
  <c r="I21" i="37" l="1"/>
  <c r="I19" i="37" l="1"/>
  <c r="I18" i="37"/>
  <c r="M22" i="94" l="1"/>
  <c r="M49" i="94" l="1"/>
  <c r="N22" i="94" l="1"/>
  <c r="N49" i="94" l="1"/>
  <c r="M51" i="94"/>
  <c r="M50" i="94" s="1"/>
  <c r="O22" i="94" l="1"/>
  <c r="N51" i="94"/>
  <c r="N50" i="94" s="1"/>
  <c r="O49" i="94" l="1"/>
  <c r="O51" i="94" l="1"/>
  <c r="O50" i="94" s="1"/>
  <c r="P22" i="94" l="1"/>
  <c r="P49" i="94" l="1"/>
  <c r="P51" i="94"/>
  <c r="P50" i="94" l="1"/>
</calcChain>
</file>

<file path=xl/comments1.xml><?xml version="1.0" encoding="utf-8"?>
<comments xmlns="http://schemas.openxmlformats.org/spreadsheetml/2006/main">
  <authors>
    <author>Autor</author>
  </authors>
  <commentList>
    <comment ref="B25" authorId="0" shapeId="0">
      <text>
        <r>
          <rPr>
            <sz val="9"/>
            <color indexed="81"/>
            <rFont val="Segoe UI"/>
            <family val="2"/>
            <charset val="238"/>
          </rPr>
          <t>Rozhodnutie Eurostatu zaznamenat v roku 2020, aj keď sa vzťahuje k obdobiu 2019</t>
        </r>
      </text>
    </comment>
    <comment ref="B50" authorId="0" shapeId="0">
      <text>
        <r>
          <rPr>
            <b/>
            <sz val="9"/>
            <color indexed="81"/>
            <rFont val="Segoe UI"/>
            <family val="2"/>
            <charset val="238"/>
          </rPr>
          <t>Autor:</t>
        </r>
        <r>
          <rPr>
            <sz val="9"/>
            <color indexed="81"/>
            <rFont val="Segoe UI"/>
            <family val="2"/>
            <charset val="238"/>
          </rPr>
          <t xml:space="preserve">
vrátane preddavkov inak, ktoré boli aj predtým</t>
        </r>
      </text>
    </comment>
  </commentList>
</comments>
</file>

<file path=xl/sharedStrings.xml><?xml version="1.0" encoding="utf-8"?>
<sst xmlns="http://schemas.openxmlformats.org/spreadsheetml/2006/main" count="3147" uniqueCount="2055">
  <si>
    <t>1. Saldo verejnej správy</t>
  </si>
  <si>
    <t>2. Cyklická zložka</t>
  </si>
  <si>
    <t>MFSR</t>
  </si>
  <si>
    <t>EK</t>
  </si>
  <si>
    <t>Nemecko</t>
  </si>
  <si>
    <t>Poľsko</t>
  </si>
  <si>
    <t>Maďarsko</t>
  </si>
  <si>
    <t>-</t>
  </si>
  <si>
    <t>Zdroj: MF SR</t>
  </si>
  <si>
    <t>P.č.</t>
  </si>
  <si>
    <t>Ukazovateľ</t>
  </si>
  <si>
    <t>Skutočnosť</t>
  </si>
  <si>
    <t>Prognóza</t>
  </si>
  <si>
    <t>m.j.</t>
  </si>
  <si>
    <t>HDP, bežné ceny</t>
  </si>
  <si>
    <t>mld. eur</t>
  </si>
  <si>
    <t>HDP, stále ceny</t>
  </si>
  <si>
    <t>%</t>
  </si>
  <si>
    <t xml:space="preserve">     Konečná spotreba domácností a NISD[1]</t>
  </si>
  <si>
    <t xml:space="preserve">     Konečná spotreba verejnej správy </t>
  </si>
  <si>
    <t xml:space="preserve">     Tvorba hrubého fixného kapitálu </t>
  </si>
  <si>
    <t xml:space="preserve">     Export tovarov a služieb </t>
  </si>
  <si>
    <t xml:space="preserve">     Import tovarov a služieb </t>
  </si>
  <si>
    <t>Produkčná medzera (podiel na potenciálnom produkte)</t>
  </si>
  <si>
    <t>Priem. mesačná mzda za hospodárstvo (nominálny rast)</t>
  </si>
  <si>
    <t>Priemerný rast zamestnanosti, podľa VZPS</t>
  </si>
  <si>
    <t>Priemerný rast zamestnanosti, podľa ESA95</t>
  </si>
  <si>
    <t>Priemerná miera nezamestnanosti, podľa VZPS</t>
  </si>
  <si>
    <t>Priemerná evidovaná miera nezamestnanosti</t>
  </si>
  <si>
    <t>Harmonizovaný index spotrebiteľských cien (HICP)</t>
  </si>
  <si>
    <t>Reálny rast HDP (%)</t>
  </si>
  <si>
    <t>Makrovýbor (medián)</t>
  </si>
  <si>
    <t>NBS</t>
  </si>
  <si>
    <t>OECD</t>
  </si>
  <si>
    <t>MMF</t>
  </si>
  <si>
    <t>HICP  (%)</t>
  </si>
  <si>
    <t>Bežný účet (% HDP)</t>
  </si>
  <si>
    <t>mil. eur</t>
  </si>
  <si>
    <t>% HDP</t>
  </si>
  <si>
    <t>v % HDP</t>
  </si>
  <si>
    <t>Spolu</t>
  </si>
  <si>
    <t>OS</t>
  </si>
  <si>
    <t>NPC scenár</t>
  </si>
  <si>
    <t>2. Výdavky spolu</t>
  </si>
  <si>
    <t xml:space="preserve">  Bežné výdavky</t>
  </si>
  <si>
    <t xml:space="preserve">    Kompenzácie zamestnancov</t>
  </si>
  <si>
    <t xml:space="preserve">    Medzispotreba</t>
  </si>
  <si>
    <t xml:space="preserve">    Subvencie</t>
  </si>
  <si>
    <t xml:space="preserve">    Úrokové náklady</t>
  </si>
  <si>
    <t xml:space="preserve">    Celkové sociálne transfery</t>
  </si>
  <si>
    <t xml:space="preserve">     - Naturálne sociálne transfery</t>
  </si>
  <si>
    <t xml:space="preserve">    Ostatné bežné transfery</t>
  </si>
  <si>
    <t xml:space="preserve"> Kapitálové výdavky</t>
  </si>
  <si>
    <t xml:space="preserve">    Kapitálové investície</t>
  </si>
  <si>
    <t xml:space="preserve">      - Tvorba hrubého fixného kapitálu</t>
  </si>
  <si>
    <t xml:space="preserve">    Kapitálové transfery</t>
  </si>
  <si>
    <t>1.   Celkové výdavky</t>
  </si>
  <si>
    <t>2.   Úrokové náklady</t>
  </si>
  <si>
    <t>6.   Cyklické výdavky na dávky v nezamestnanosti</t>
  </si>
  <si>
    <t xml:space="preserve">7.   Výdavky plne kryté automatickým zvýšením príjmov </t>
  </si>
  <si>
    <t>10. Zmena v príjmoch z titulu diskrečných príjmových opatrení</t>
  </si>
  <si>
    <t>p.b.</t>
  </si>
  <si>
    <t>A. Hrubý dlh verejnej správy (k 1.1.)</t>
  </si>
  <si>
    <t>B. Celková medziročná zmena hrubého dlhu VS</t>
  </si>
  <si>
    <t xml:space="preserve"> - prostriedky ŠP využité pre financovanie potrieb štátu</t>
  </si>
  <si>
    <t xml:space="preserve"> - emisný diskont</t>
  </si>
  <si>
    <t xml:space="preserve"> - diskont pri splatnosti</t>
  </si>
  <si>
    <t>z toho: NDS</t>
  </si>
  <si>
    <t>z toho: Dopravné podniky obcí</t>
  </si>
  <si>
    <t xml:space="preserve"> - ostatné</t>
  </si>
  <si>
    <t>C. Hrubý dlh verejnej správy (k 31.12.) (A+B)</t>
  </si>
  <si>
    <t>HDP</t>
  </si>
  <si>
    <t>P.2</t>
  </si>
  <si>
    <t>Investície</t>
  </si>
  <si>
    <t>Saldo verejnej správy</t>
  </si>
  <si>
    <t>Štrukturálne saldo</t>
  </si>
  <si>
    <t>Príspevky k zmene hrubého dlhu verejnej správy:</t>
  </si>
  <si>
    <t>Primárne saldo</t>
  </si>
  <si>
    <t>Úroky</t>
  </si>
  <si>
    <t>Španielsko</t>
  </si>
  <si>
    <t>Spotreba</t>
  </si>
  <si>
    <t>Zásoby a diskrepancia</t>
  </si>
  <si>
    <t>Čistý export</t>
  </si>
  <si>
    <t>Poľnohospodárstvo</t>
  </si>
  <si>
    <t>Priemysel</t>
  </si>
  <si>
    <t>Trhové služby</t>
  </si>
  <si>
    <t>Verejný sektor</t>
  </si>
  <si>
    <t>Stavebníctvo</t>
  </si>
  <si>
    <t>Hospodárstvo spolu</t>
  </si>
  <si>
    <t>Tovary</t>
  </si>
  <si>
    <t>Služby</t>
  </si>
  <si>
    <t>Celková inflácia</t>
  </si>
  <si>
    <t>Čistá inflácia</t>
  </si>
  <si>
    <t>Ceny potravín</t>
  </si>
  <si>
    <t>Regulované ceny</t>
  </si>
  <si>
    <t>Bilancia bežného účtu (podiel na HDP)</t>
  </si>
  <si>
    <t>BÚ PB</t>
  </si>
  <si>
    <t>Pot. HDP (rast, %)</t>
  </si>
  <si>
    <t>Zásoba kapitálu</t>
  </si>
  <si>
    <t>Práca</t>
  </si>
  <si>
    <t>* celková produktivita výrobných faktorov</t>
  </si>
  <si>
    <t>Zdroj: MF SR</t>
  </si>
  <si>
    <t>TFP</t>
  </si>
  <si>
    <t>Prod. Medzera</t>
  </si>
  <si>
    <t>(% pot. HDP)</t>
  </si>
  <si>
    <t xml:space="preserve">Zdroj: MF SR                                                                                                       </t>
  </si>
  <si>
    <r>
      <t>TFP</t>
    </r>
    <r>
      <rPr>
        <b/>
        <vertAlign val="superscript"/>
        <sz val="9"/>
        <color rgb="FF000000"/>
        <rFont val="Arial Narrow"/>
        <family val="2"/>
        <charset val="238"/>
      </rPr>
      <t>*</t>
    </r>
  </si>
  <si>
    <t xml:space="preserve"> </t>
  </si>
  <si>
    <t>4.   Kapitálové výdavky kryté národnými zdrojmi</t>
  </si>
  <si>
    <t>5.   Vyhladené kapitálové výdavky (nár. zdroje 4-ročný pohyblivý priemer)</t>
  </si>
  <si>
    <t>Zmeny</t>
  </si>
  <si>
    <t>Medzisúčet</t>
  </si>
  <si>
    <t>Prechod osi x</t>
  </si>
  <si>
    <t>Výplň</t>
  </si>
  <si>
    <t>Zmena</t>
  </si>
  <si>
    <t>Kompenzácie zamestnancov</t>
  </si>
  <si>
    <t>Saldo VS - rozpočet</t>
  </si>
  <si>
    <t>GDP</t>
  </si>
  <si>
    <t>Source: MoF SR</t>
  </si>
  <si>
    <t>Real GDP growth (%)</t>
  </si>
  <si>
    <t>Consumption</t>
  </si>
  <si>
    <t>Investment</t>
  </si>
  <si>
    <t>Inventories and disc.</t>
  </si>
  <si>
    <t>Net export</t>
  </si>
  <si>
    <t>Agriculture</t>
  </si>
  <si>
    <t>Industry</t>
  </si>
  <si>
    <t>Market services</t>
  </si>
  <si>
    <t>Public sector</t>
  </si>
  <si>
    <t>Construction</t>
  </si>
  <si>
    <t>Total economy</t>
  </si>
  <si>
    <t>Goods</t>
  </si>
  <si>
    <t>Services</t>
  </si>
  <si>
    <t>CAB</t>
  </si>
  <si>
    <t>Total inflation</t>
  </si>
  <si>
    <t>Net inflation</t>
  </si>
  <si>
    <t>Food prices</t>
  </si>
  <si>
    <t>Regulated prices</t>
  </si>
  <si>
    <t>No.</t>
  </si>
  <si>
    <t>Indicator</t>
  </si>
  <si>
    <t>Actual</t>
  </si>
  <si>
    <t>Forecast</t>
  </si>
  <si>
    <t>unit</t>
  </si>
  <si>
    <t>GDP, current prices</t>
  </si>
  <si>
    <t>GDP, constant prices</t>
  </si>
  <si>
    <t xml:space="preserve">     Final consumption of households and NPISH[1]</t>
  </si>
  <si>
    <t xml:space="preserve">     Final consumption of government</t>
  </si>
  <si>
    <t xml:space="preserve">     Gross fixed capital formation</t>
  </si>
  <si>
    <t xml:space="preserve">     Export of goods and services</t>
  </si>
  <si>
    <t xml:space="preserve">     Import of goods and services</t>
  </si>
  <si>
    <t>Output gap (share of pot. output)</t>
  </si>
  <si>
    <t>Average montly wage (nominal growth)</t>
  </si>
  <si>
    <t>Average employment growth, LFS</t>
  </si>
  <si>
    <t>Average employment growth, ESA</t>
  </si>
  <si>
    <t>Unemployment rate, LFS</t>
  </si>
  <si>
    <t>Unemployment rate, registered</t>
  </si>
  <si>
    <t>HICP</t>
  </si>
  <si>
    <t>Current account balance (share of GDP)</t>
  </si>
  <si>
    <t>bn. eur</t>
  </si>
  <si>
    <t>Pot. GDP (growth, %)</t>
  </si>
  <si>
    <t>Capital stock</t>
  </si>
  <si>
    <t>Labor</t>
  </si>
  <si>
    <t>Output gap</t>
  </si>
  <si>
    <t>(% pot. GDP)</t>
  </si>
  <si>
    <t>MFC (median)</t>
  </si>
  <si>
    <t>EC</t>
  </si>
  <si>
    <t>IMF</t>
  </si>
  <si>
    <t>CAB (% GDP)</t>
  </si>
  <si>
    <t>2. Cyclical component</t>
  </si>
  <si>
    <t>4. Structural balance (1-2-3)</t>
  </si>
  <si>
    <t>Consolidation effort (ESA2010, % GDP) </t>
  </si>
  <si>
    <t>General government gross debt</t>
  </si>
  <si>
    <t>Structural balance</t>
  </si>
  <si>
    <t>Net debt</t>
  </si>
  <si>
    <t>Total</t>
  </si>
  <si>
    <t>Others</t>
  </si>
  <si>
    <t xml:space="preserve">  Current expenditure</t>
  </si>
  <si>
    <t xml:space="preserve">    Compensation of employees</t>
  </si>
  <si>
    <t xml:space="preserve">   Intermediate Consumption</t>
  </si>
  <si>
    <t xml:space="preserve">    Subsidies</t>
  </si>
  <si>
    <t xml:space="preserve">    Interest</t>
  </si>
  <si>
    <t xml:space="preserve">    Total Social Transfers</t>
  </si>
  <si>
    <t xml:space="preserve">     - Social benefits other than in kind</t>
  </si>
  <si>
    <t xml:space="preserve">     - Social transfers in kind (healthcare facilities)</t>
  </si>
  <si>
    <t xml:space="preserve">    Other current transfers</t>
  </si>
  <si>
    <t>Capital expenditures</t>
  </si>
  <si>
    <t xml:space="preserve">    Capital Investment</t>
  </si>
  <si>
    <t xml:space="preserve">      - Gross fixed capital formation</t>
  </si>
  <si>
    <t xml:space="preserve">    Capital transfers</t>
  </si>
  <si>
    <t>1. GG balance</t>
  </si>
  <si>
    <t>1.   Expenditures</t>
  </si>
  <si>
    <t>2.   Interest</t>
  </si>
  <si>
    <t>4.   Capital expenditures covered by national funds</t>
  </si>
  <si>
    <t>5.   Smoothing (national funds, 4-year rolling average)</t>
  </si>
  <si>
    <t>6.   Cyclical expenditures - unemployment benefits</t>
  </si>
  <si>
    <t xml:space="preserve">7.   Expenditures covered by automatically increased revenues </t>
  </si>
  <si>
    <t>8.   Primary expenditure aggregate (1-2-3-4+5-6-7)</t>
  </si>
  <si>
    <t>9. y-o-y change of primary expenditure aggregate (8t-8t-1)</t>
  </si>
  <si>
    <t>B.  y-o-y gross debt change</t>
  </si>
  <si>
    <t xml:space="preserve"> - discount at maturity</t>
  </si>
  <si>
    <t>of which: NDS</t>
  </si>
  <si>
    <t xml:space="preserve"> - others</t>
  </si>
  <si>
    <t>v % GDP</t>
  </si>
  <si>
    <t>A. GG gross debt (as of 1.1.)</t>
  </si>
  <si>
    <t>Y-o-y change of gross debt</t>
  </si>
  <si>
    <t>Primary balance</t>
  </si>
  <si>
    <t>Interest</t>
  </si>
  <si>
    <t>Nominal GDP growth</t>
  </si>
  <si>
    <t>Stock-flow adjustment</t>
  </si>
  <si>
    <t>Source: MF SR</t>
  </si>
  <si>
    <t xml:space="preserve">Source: MoF SR                                                                                                       </t>
  </si>
  <si>
    <t xml:space="preserve">Zdroj: MF SR        </t>
  </si>
  <si>
    <t xml:space="preserve">Source: MoF SR        </t>
  </si>
  <si>
    <t>Sorce: MoF SR</t>
  </si>
  <si>
    <t xml:space="preserve">Source: MoF SR       </t>
  </si>
  <si>
    <t xml:space="preserve">Zdroj:MF SR       </t>
  </si>
  <si>
    <t>Changes</t>
  </si>
  <si>
    <t>Sum</t>
  </si>
  <si>
    <t>Crossing X-axis</t>
  </si>
  <si>
    <t>Fill</t>
  </si>
  <si>
    <t>Change</t>
  </si>
  <si>
    <t>2. Total expenditures</t>
  </si>
  <si>
    <t xml:space="preserve"> - state budget deficit (cash accounting)</t>
  </si>
  <si>
    <t xml:space="preserve"> - State Treasury funds used to finance state needs</t>
  </si>
  <si>
    <t xml:space="preserve"> - issuance discount</t>
  </si>
  <si>
    <t xml:space="preserve"> - indebtedness of other GG entities</t>
  </si>
  <si>
    <t>of which: municipal public transportation companies</t>
  </si>
  <si>
    <t>of which: municipalities</t>
  </si>
  <si>
    <t>C. Gross debt of general government (as of 31 December) (A+B)</t>
  </si>
  <si>
    <t>Gross general government debt (% GDP, as of 31.12.) </t>
  </si>
  <si>
    <t>Primárne výnosy</t>
  </si>
  <si>
    <t>Sekundárne výnosy</t>
  </si>
  <si>
    <t>Primary income</t>
  </si>
  <si>
    <t>Secondary income</t>
  </si>
  <si>
    <t>Zmena nepriamych daní</t>
  </si>
  <si>
    <t>Change in indirect taxes</t>
  </si>
  <si>
    <t>2020F</t>
  </si>
  <si>
    <t>NP</t>
  </si>
  <si>
    <t>D.1</t>
  </si>
  <si>
    <t>RVS</t>
  </si>
  <si>
    <t>Príjmy spolu</t>
  </si>
  <si>
    <t>Daňové príjmy</t>
  </si>
  <si>
    <t xml:space="preserve">     - Sociálne dávky okrem naturálnych soc. transferov</t>
  </si>
  <si>
    <t>Tax revenue</t>
  </si>
  <si>
    <t>Non-tax revenue (P.11+P.12)</t>
  </si>
  <si>
    <t>Grants and transfers (D.7R)</t>
  </si>
  <si>
    <t>3.   Výdavky kryté EU (kapitálové)</t>
  </si>
  <si>
    <t>3a. Výdavky kryté EÚ zdrojmi (celkové)</t>
  </si>
  <si>
    <t>8.   Primárny výdavkový agregát (1-2-3a-4+5-6-7)</t>
  </si>
  <si>
    <t>3.   Expenditures covered by EU funds (capital)</t>
  </si>
  <si>
    <t>3a. Expenditures covered by EU funds (total)</t>
  </si>
  <si>
    <t xml:space="preserve">
Skutočnosť</t>
  </si>
  <si>
    <t>Rozpočet</t>
  </si>
  <si>
    <t>D.2+D.5+D.91</t>
  </si>
  <si>
    <t>Dane z produkcie a dovozu</t>
  </si>
  <si>
    <t>D.2</t>
  </si>
  <si>
    <t xml:space="preserve"> - Daň z pridanej hodnoty (spolu so zdrojmi EÚ)</t>
  </si>
  <si>
    <t xml:space="preserve">D.211 </t>
  </si>
  <si>
    <t xml:space="preserve"> - Spotrebné dane</t>
  </si>
  <si>
    <t xml:space="preserve">D.2122C+D.214A </t>
  </si>
  <si>
    <t xml:space="preserve"> - Dane z majetku a iné</t>
  </si>
  <si>
    <t xml:space="preserve">D.29A </t>
  </si>
  <si>
    <t>Bežné dane z dôchodkov, majetku</t>
  </si>
  <si>
    <t>D.5</t>
  </si>
  <si>
    <t xml:space="preserve"> - Daň z príjmov fyzických osôb</t>
  </si>
  <si>
    <t xml:space="preserve">D.51A </t>
  </si>
  <si>
    <t xml:space="preserve"> - zo závislej činnosti</t>
  </si>
  <si>
    <t xml:space="preserve"> - z podnikania a inej samostatnej zár. činnosti</t>
  </si>
  <si>
    <t xml:space="preserve"> - Daň z príjmov právnických osôb</t>
  </si>
  <si>
    <t xml:space="preserve">D.51B </t>
  </si>
  <si>
    <t xml:space="preserve"> - Daň z príjmov vyberaná zrážkou - rozp. klasif.</t>
  </si>
  <si>
    <t>D.51E</t>
  </si>
  <si>
    <t>D.59A</t>
  </si>
  <si>
    <t>Dane z kapitálu</t>
  </si>
  <si>
    <t>D.91</t>
  </si>
  <si>
    <t>Príspevky na sociálne zabezpečenie</t>
  </si>
  <si>
    <t>D.61</t>
  </si>
  <si>
    <t>Skutočné príspevky na sociálne zabezpečenie</t>
  </si>
  <si>
    <t>D.611</t>
  </si>
  <si>
    <t xml:space="preserve"> - Príspevky zamestnávateľov</t>
  </si>
  <si>
    <t xml:space="preserve">D.6111 </t>
  </si>
  <si>
    <t xml:space="preserve">D.6112 </t>
  </si>
  <si>
    <t>Imputované príspevky na sociálne zabezpečenie</t>
  </si>
  <si>
    <t>D.612</t>
  </si>
  <si>
    <t>Nedaňové príjmy</t>
  </si>
  <si>
    <t>Tržby</t>
  </si>
  <si>
    <t xml:space="preserve"> - Trhová produkcia + Produkcia pre vlastné konečné použitie</t>
  </si>
  <si>
    <t>P.11+P.12</t>
  </si>
  <si>
    <t xml:space="preserve"> - Platby za ostatnú netrhovú produkciu</t>
  </si>
  <si>
    <t>P.131</t>
  </si>
  <si>
    <t>Dôchodky z majetku, z ktorých</t>
  </si>
  <si>
    <t>D.4</t>
  </si>
  <si>
    <t xml:space="preserve"> - Dividendy</t>
  </si>
  <si>
    <t xml:space="preserve"> - Úroky</t>
  </si>
  <si>
    <t>D.41</t>
  </si>
  <si>
    <t>Granty a transfery</t>
  </si>
  <si>
    <t>D.39+D.7+D.9</t>
  </si>
  <si>
    <t>z toho: z EÚ</t>
  </si>
  <si>
    <t>Ostatné subvencie ma produkciu</t>
  </si>
  <si>
    <t>D.39</t>
  </si>
  <si>
    <t>Ostatné bežné transfery</t>
  </si>
  <si>
    <t>D.7</t>
  </si>
  <si>
    <t>Kapitálové transfery</t>
  </si>
  <si>
    <t>D.9</t>
  </si>
  <si>
    <t>Výdavky spolu</t>
  </si>
  <si>
    <t>TE</t>
  </si>
  <si>
    <t>Bežné výdavky</t>
  </si>
  <si>
    <t xml:space="preserve"> - Mzdy a platy</t>
  </si>
  <si>
    <t xml:space="preserve">D.11 </t>
  </si>
  <si>
    <t xml:space="preserve"> - Sociálne príspevky zamestnávateľov</t>
  </si>
  <si>
    <t xml:space="preserve">D.12 </t>
  </si>
  <si>
    <t>Medzispotreba</t>
  </si>
  <si>
    <t>Dane</t>
  </si>
  <si>
    <t>D.29+D.5</t>
  </si>
  <si>
    <t>Iné dane z produkcie</t>
  </si>
  <si>
    <t>D.29</t>
  </si>
  <si>
    <t>Bežné dane z majetku, atď.</t>
  </si>
  <si>
    <t>Subvencie</t>
  </si>
  <si>
    <t>D.3</t>
  </si>
  <si>
    <t xml:space="preserve"> - Dotácie do poľnohospodárstva</t>
  </si>
  <si>
    <t xml:space="preserve"> - Dotácie do dopravy</t>
  </si>
  <si>
    <t xml:space="preserve"> - železničná doprava</t>
  </si>
  <si>
    <t xml:space="preserve"> - cestná doprava</t>
  </si>
  <si>
    <t xml:space="preserve"> - Ostatné</t>
  </si>
  <si>
    <t>Dôchodky z majetku</t>
  </si>
  <si>
    <t>Úrokové náklady</t>
  </si>
  <si>
    <t>Ostatné dôchodky z majetku</t>
  </si>
  <si>
    <t>Celkové sociálne transfery</t>
  </si>
  <si>
    <t>D.6</t>
  </si>
  <si>
    <t xml:space="preserve"> - Sociálne dávky okrem naturálnych soc. transferov</t>
  </si>
  <si>
    <t>D.62</t>
  </si>
  <si>
    <t xml:space="preserve"> - Aktívne opatrenia trhu práce</t>
  </si>
  <si>
    <t xml:space="preserve"> - Nemocenské dávky</t>
  </si>
  <si>
    <t xml:space="preserve"> - Dôchodkové dávky zo starobného a invalidného poistenia</t>
  </si>
  <si>
    <t xml:space="preserve"> - Dávky v nezamestnanosti</t>
  </si>
  <si>
    <t xml:space="preserve"> - Štátne sociálne dávky a podpora</t>
  </si>
  <si>
    <t xml:space="preserve"> - na prídavok na dieťa</t>
  </si>
  <si>
    <t xml:space="preserve"> - na príspevok pri narodení dieťaťa a prísp. rodičom</t>
  </si>
  <si>
    <t xml:space="preserve"> - na rodičovský príspevok</t>
  </si>
  <si>
    <t xml:space="preserve"> - na dávku v hmotnej núdzi a príspevky k dávke</t>
  </si>
  <si>
    <t xml:space="preserve"> - na peňažné príspevky na kompenzáciu</t>
  </si>
  <si>
    <t xml:space="preserve"> - Platené poistné za skupiny osôb ustanovené zákonom</t>
  </si>
  <si>
    <t xml:space="preserve"> - sociálne poistenie</t>
  </si>
  <si>
    <t xml:space="preserve"> - zdravotné poistenie</t>
  </si>
  <si>
    <t xml:space="preserve"> - Naturálne sociálne transfery (zdravotnícke zariadenia)</t>
  </si>
  <si>
    <t>z toho: Odvody do rozpočtu EÚ</t>
  </si>
  <si>
    <t>z toho: 2% z daní na verejnoprospešný účel</t>
  </si>
  <si>
    <t>Kapitálové výdavky</t>
  </si>
  <si>
    <t>Kapitálové investície</t>
  </si>
  <si>
    <t xml:space="preserve"> - Tvorba hrubého fixného kapitálu</t>
  </si>
  <si>
    <t xml:space="preserve"> - Zmena stavu zásob a nadobudnutie mínus úbytok cenností</t>
  </si>
  <si>
    <t xml:space="preserve"> - Nadobudnutie mínus úbytok nefinančných neprodukovaných aktív</t>
  </si>
  <si>
    <t>Čisté pôžičky poskytnuté / prijaté</t>
  </si>
  <si>
    <t>11. Jednorázové opatrenia na príjmovej strane</t>
  </si>
  <si>
    <t>12. Jednorázové opatrenia na výdavkovej strane</t>
  </si>
  <si>
    <t>13. Metodické úpravy</t>
  </si>
  <si>
    <t>SK</t>
  </si>
  <si>
    <t>P.51G</t>
  </si>
  <si>
    <t>% GDP</t>
  </si>
  <si>
    <t>Ostatné</t>
  </si>
  <si>
    <t>PL</t>
  </si>
  <si>
    <t>HU</t>
  </si>
  <si>
    <t>CZ</t>
  </si>
  <si>
    <t>NL</t>
  </si>
  <si>
    <t>FR</t>
  </si>
  <si>
    <t>IT</t>
  </si>
  <si>
    <t>PT</t>
  </si>
  <si>
    <t>AT</t>
  </si>
  <si>
    <t>SE</t>
  </si>
  <si>
    <t>BE</t>
  </si>
  <si>
    <t>LU</t>
  </si>
  <si>
    <t>FI</t>
  </si>
  <si>
    <t>ES</t>
  </si>
  <si>
    <t>SI</t>
  </si>
  <si>
    <t>EE</t>
  </si>
  <si>
    <t>Daňová medzera na DPH (% potenciálneho výnosu)</t>
  </si>
  <si>
    <t>10. DRM</t>
  </si>
  <si>
    <t>11. One-off revenue measures</t>
  </si>
  <si>
    <t>12. One-off expenditure measures</t>
  </si>
  <si>
    <t>13. Methodical corrections</t>
  </si>
  <si>
    <t>UK</t>
  </si>
  <si>
    <t>BG</t>
  </si>
  <si>
    <t>EL</t>
  </si>
  <si>
    <t>MT</t>
  </si>
  <si>
    <t>RO</t>
  </si>
  <si>
    <t>IE</t>
  </si>
  <si>
    <t>DE</t>
  </si>
  <si>
    <t>CY</t>
  </si>
  <si>
    <t>HR</t>
  </si>
  <si>
    <t>LT</t>
  </si>
  <si>
    <t>DK</t>
  </si>
  <si>
    <t>LV</t>
  </si>
  <si>
    <r>
      <t>9.  Medziročná zmena primárneho výdavkového agregátu (8</t>
    </r>
    <r>
      <rPr>
        <vertAlign val="subscript"/>
        <sz val="9"/>
        <color rgb="FF000000"/>
        <rFont val="Arial Narrow"/>
        <family val="2"/>
        <charset val="238"/>
      </rPr>
      <t>t</t>
    </r>
    <r>
      <rPr>
        <sz val="9"/>
        <color rgb="FF000000"/>
        <rFont val="Arial Narrow"/>
        <family val="2"/>
        <charset val="238"/>
      </rPr>
      <t>-8</t>
    </r>
    <r>
      <rPr>
        <vertAlign val="subscript"/>
        <sz val="9"/>
        <color rgb="FF000000"/>
        <rFont val="Arial Narrow"/>
        <family val="2"/>
        <charset val="238"/>
      </rPr>
      <t>t-1</t>
    </r>
    <r>
      <rPr>
        <sz val="9"/>
        <color rgb="FF000000"/>
        <rFont val="Arial Narrow"/>
        <family val="2"/>
        <charset val="238"/>
      </rPr>
      <t>)</t>
    </r>
  </si>
  <si>
    <t>Nízke riziko/ Low risk</t>
  </si>
  <si>
    <t>Stredné riziko/ Medium risk</t>
  </si>
  <si>
    <t>Vysoké riziko/ High risk</t>
  </si>
  <si>
    <r>
      <t xml:space="preserve">Hrubý dlh verejnej správy </t>
    </r>
    <r>
      <rPr>
        <sz val="9"/>
        <color rgb="FF2C9ADC"/>
        <rFont val="Arial Narrow"/>
        <family val="2"/>
        <charset val="238"/>
      </rPr>
      <t>(% HDP, stav k 31.12.)</t>
    </r>
    <r>
      <rPr>
        <b/>
        <sz val="9"/>
        <color rgb="FF2C9ADC"/>
        <rFont val="Arial Narrow"/>
        <family val="2"/>
        <charset val="238"/>
      </rPr>
      <t> </t>
    </r>
  </si>
  <si>
    <r>
      <t>Konsolidačné úsilie</t>
    </r>
    <r>
      <rPr>
        <sz val="9"/>
        <color theme="4"/>
        <rFont val="Arial Narrow"/>
        <family val="2"/>
        <charset val="238"/>
      </rPr>
      <t xml:space="preserve"> (ESA2010, % HDP) </t>
    </r>
  </si>
  <si>
    <t>No policy scenario (NPC)</t>
  </si>
  <si>
    <t>Outturn</t>
  </si>
  <si>
    <t>Budget</t>
  </si>
  <si>
    <t>NPC</t>
  </si>
  <si>
    <t>Total revenue</t>
  </si>
  <si>
    <t>P.11 + P.12 + P.131</t>
  </si>
  <si>
    <t>D.421</t>
  </si>
  <si>
    <t>P.11 + P.12 + P.131 + D.4</t>
  </si>
  <si>
    <t>D.42-45</t>
  </si>
  <si>
    <t>D.632</t>
  </si>
  <si>
    <t>P.5M</t>
  </si>
  <si>
    <t>P.51G + P.5M + NP</t>
  </si>
  <si>
    <t>P.51G + P.5M + NP + D.9</t>
  </si>
  <si>
    <t>D.1 + P.2 + D.29 + D.5 + D.3 +D.4 + D.6 + D.7</t>
  </si>
  <si>
    <t>B.9 (TR - TE)</t>
  </si>
  <si>
    <t>in % of GDP</t>
  </si>
  <si>
    <t>Total expenditure</t>
  </si>
  <si>
    <t>Net lending/borrowing</t>
  </si>
  <si>
    <t xml:space="preserve"> - in % of GDP</t>
  </si>
  <si>
    <t>Current Expenditure</t>
  </si>
  <si>
    <t>Compensation of employees</t>
  </si>
  <si>
    <t xml:space="preserve"> - Wages and salaries</t>
  </si>
  <si>
    <t xml:space="preserve"> - Employers' social security contributions</t>
  </si>
  <si>
    <t>Intermediate Consumption</t>
  </si>
  <si>
    <t>Taxes</t>
  </si>
  <si>
    <t>Other taxes on production</t>
  </si>
  <si>
    <t>Current taxes on income, wealth etc.</t>
  </si>
  <si>
    <t>Subsidies</t>
  </si>
  <si>
    <t xml:space="preserve"> - Agricultural Subsidies</t>
  </si>
  <si>
    <t xml:space="preserve"> - Transport Subsidies</t>
  </si>
  <si>
    <t xml:space="preserve"> - Railway Transport</t>
  </si>
  <si>
    <t xml:space="preserve"> - Bus transport</t>
  </si>
  <si>
    <t xml:space="preserve"> - Other</t>
  </si>
  <si>
    <t>Property Income</t>
  </si>
  <si>
    <t xml:space="preserve"> - Interest</t>
  </si>
  <si>
    <t xml:space="preserve"> - Other Property Income</t>
  </si>
  <si>
    <t>Total Social Transfers</t>
  </si>
  <si>
    <t xml:space="preserve"> - Sociálne benefits other than in kind</t>
  </si>
  <si>
    <t xml:space="preserve"> - Active Labor Market Measures</t>
  </si>
  <si>
    <t xml:space="preserve"> - Sickness benefits</t>
  </si>
  <si>
    <t xml:space="preserve"> - Retirement and disability pensions</t>
  </si>
  <si>
    <t xml:space="preserve"> - Unemployment benefits</t>
  </si>
  <si>
    <t xml:space="preserve"> - State social allowances</t>
  </si>
  <si>
    <t xml:space="preserve"> - child allowance</t>
  </si>
  <si>
    <t xml:space="preserve"> - child birth benefit</t>
  </si>
  <si>
    <t xml:space="preserve"> - parental allowance</t>
  </si>
  <si>
    <t xml:space="preserve"> - material need allowance</t>
  </si>
  <si>
    <t xml:space="preserve"> - monetary compensation of disability</t>
  </si>
  <si>
    <t xml:space="preserve"> - social insurance</t>
  </si>
  <si>
    <t xml:space="preserve"> - health insurance</t>
  </si>
  <si>
    <t xml:space="preserve"> - Social transfers in kind (healthcare facilities)</t>
  </si>
  <si>
    <t>Other current transfers</t>
  </si>
  <si>
    <t>of which: 2% of taxes for publicly beneficial purposes</t>
  </si>
  <si>
    <t>Capital Expenditure</t>
  </si>
  <si>
    <t>Capital Investment</t>
  </si>
  <si>
    <t xml:space="preserve"> - Gross fixed capital formation</t>
  </si>
  <si>
    <t xml:space="preserve"> - Increase in inventories</t>
  </si>
  <si>
    <t xml:space="preserve"> - Acquisition minus disposal of non-financial assets</t>
  </si>
  <si>
    <t>Capital transfers</t>
  </si>
  <si>
    <t>of which: EU contributions (excluding VAT own resource)</t>
  </si>
  <si>
    <t>ESA 2010 code</t>
  </si>
  <si>
    <t>Taxes on Production and Imports</t>
  </si>
  <si>
    <t xml:space="preserve"> - VAT (excl. VAT directed to the EU)</t>
  </si>
  <si>
    <t xml:space="preserve"> - Excise taxes</t>
  </si>
  <si>
    <t xml:space="preserve"> - Taxes on Land, Buildings and Other Structures</t>
  </si>
  <si>
    <t>Current Taxes on Income, Wealth etc.</t>
  </si>
  <si>
    <t xml:space="preserve"> - PIT</t>
  </si>
  <si>
    <t xml:space="preserve"> - from employment</t>
  </si>
  <si>
    <t xml:space="preserve"> - from business and other independent activity</t>
  </si>
  <si>
    <t xml:space="preserve"> - CIT</t>
  </si>
  <si>
    <t xml:space="preserve"> - Withholding Tax - budgetary classification</t>
  </si>
  <si>
    <t xml:space="preserve"> - Property Taxes and Others</t>
  </si>
  <si>
    <t>Capital taxes</t>
  </si>
  <si>
    <t>Social Security Contributions (SSC)</t>
  </si>
  <si>
    <t>Nontax revenue</t>
  </si>
  <si>
    <t>Sales</t>
  </si>
  <si>
    <t xml:space="preserve"> - Market output + Output for own final use</t>
  </si>
  <si>
    <t xml:space="preserve"> - Payments for other non-market output</t>
  </si>
  <si>
    <t>Property Income, of which</t>
  </si>
  <si>
    <t xml:space="preserve"> - Dividends</t>
  </si>
  <si>
    <t>Grants and transfers</t>
  </si>
  <si>
    <t>of which: EU</t>
  </si>
  <si>
    <t>Other Subsidies on Production</t>
  </si>
  <si>
    <t>Other Current Transfers</t>
  </si>
  <si>
    <t>Capital Transfers</t>
  </si>
  <si>
    <t>Actual Social Security Contributions</t>
  </si>
  <si>
    <t xml:space="preserve"> - Employers</t>
  </si>
  <si>
    <t xml:space="preserve"> - Employees</t>
  </si>
  <si>
    <t>Imputed SSC</t>
  </si>
  <si>
    <t xml:space="preserve"> - Insurance premiums for the specific groups of people based on the law </t>
  </si>
  <si>
    <t>Bilancia príjmov a výdavkov verejnej správy (ESA 2010, v mil. eur) / General Government Budget (ESA2010, EUR million)</t>
  </si>
  <si>
    <t>2021F</t>
  </si>
  <si>
    <t>t+2</t>
  </si>
  <si>
    <t>t-1 ex post</t>
  </si>
  <si>
    <t>in year 2009</t>
  </si>
  <si>
    <t>t+2 2012</t>
  </si>
  <si>
    <t>AWG 2018</t>
  </si>
  <si>
    <t>awg 2015</t>
  </si>
  <si>
    <t>AWG 2012</t>
  </si>
  <si>
    <t>AWG 2009</t>
  </si>
  <si>
    <t>AWG 2006</t>
  </si>
  <si>
    <t>* total factor productivity</t>
  </si>
  <si>
    <t xml:space="preserve"> - hotovostný deficit ŠR</t>
  </si>
  <si>
    <t>z toho: ŽSR + ŽSSK</t>
  </si>
  <si>
    <t>of which: Railways of the SR (ŽSR) and ŽSSK</t>
  </si>
  <si>
    <t>Oslobodenie príjmov z predaja akcií a obchodných podielov</t>
  </si>
  <si>
    <t>NPC scenario</t>
  </si>
  <si>
    <t>E</t>
  </si>
  <si>
    <t>1.Príjmy spolu</t>
  </si>
  <si>
    <t>1.Revenue total</t>
  </si>
  <si>
    <t>Social contributions</t>
  </si>
  <si>
    <t>Likvidné finančné aktíva</t>
  </si>
  <si>
    <t>Taliansko</t>
  </si>
  <si>
    <t>Saldo VS - očakávaná skutočnosť</t>
  </si>
  <si>
    <t>Hrubý dlh VS</t>
  </si>
  <si>
    <t>2022F</t>
  </si>
  <si>
    <t>Francúzsko</t>
  </si>
  <si>
    <t>Zamestnanosť</t>
  </si>
  <si>
    <t xml:space="preserve">15. Reálny rast agregátu výdavkov očisteného o príjmové opatrenia </t>
  </si>
  <si>
    <t>16. Výdavkové pravidlo (znížená referenčná miera pot. rastu HDP)</t>
  </si>
  <si>
    <t>17. Odchýlka od výdavkového pravidla (16-15)</t>
  </si>
  <si>
    <r>
      <t>14. Nominálny rast agregátu výdavkov očisteného o príjmové opatrenia ((9</t>
    </r>
    <r>
      <rPr>
        <vertAlign val="subscript"/>
        <sz val="9"/>
        <color theme="1"/>
        <rFont val="Arial Narrow"/>
        <family val="2"/>
        <charset val="238"/>
      </rPr>
      <t>t</t>
    </r>
    <r>
      <rPr>
        <sz val="9"/>
        <color theme="1"/>
        <rFont val="Arial Narrow"/>
        <family val="2"/>
        <charset val="238"/>
      </rPr>
      <t>-10</t>
    </r>
    <r>
      <rPr>
        <vertAlign val="subscript"/>
        <sz val="9"/>
        <color theme="1"/>
        <rFont val="Arial Narrow"/>
        <family val="2"/>
        <charset val="238"/>
      </rPr>
      <t>t</t>
    </r>
    <r>
      <rPr>
        <sz val="9"/>
        <color theme="1"/>
        <rFont val="Arial Narrow"/>
        <family val="2"/>
        <charset val="238"/>
      </rPr>
      <t>)/8</t>
    </r>
    <r>
      <rPr>
        <vertAlign val="subscript"/>
        <sz val="9"/>
        <color theme="1"/>
        <rFont val="Arial Narrow"/>
        <family val="2"/>
        <charset val="238"/>
      </rPr>
      <t>t-1</t>
    </r>
    <r>
      <rPr>
        <sz val="9"/>
        <color theme="1"/>
        <rFont val="Arial Narrow"/>
        <family val="2"/>
        <charset val="238"/>
      </rPr>
      <t>)</t>
    </r>
  </si>
  <si>
    <t xml:space="preserve">15. Real growth of expenditure aggreagate net of DRM </t>
  </si>
  <si>
    <t>16. Expenditure benchmark ( low reference bound)</t>
  </si>
  <si>
    <t>17. Deviation from expenditure benchmark (16-15)</t>
  </si>
  <si>
    <t>14. Nominal growth of expenditure aggregate net of DRM ((9t-10t)/8t-1)</t>
  </si>
  <si>
    <t>Jednoročná odchýlka *</t>
  </si>
  <si>
    <t>Dvojročná odchýlka *</t>
  </si>
  <si>
    <t>Deviation from expenditure benchmark *</t>
  </si>
  <si>
    <t>Two-year deviation from expenditure benchmark *</t>
  </si>
  <si>
    <t>Employment</t>
  </si>
  <si>
    <t>Malta</t>
  </si>
  <si>
    <t>Cyprus</t>
  </si>
  <si>
    <t>Znížená sadzba DPH na ubytovacie služby</t>
  </si>
  <si>
    <t>Oslobodenie rekreačných šekov od daní a odvodov</t>
  </si>
  <si>
    <t xml:space="preserve"> - z toho: príspevok SR do ESM</t>
  </si>
  <si>
    <t>Oslobodenie nepeňažného benefitu pre zamestnanca na ubytovanie</t>
  </si>
  <si>
    <t>Zdaňovanie dividend skrz 7% zrážkovú daň</t>
  </si>
  <si>
    <t>Súbor opatrení vedúci k zvýšeniu efektívnosti výberu DPH</t>
  </si>
  <si>
    <t>Zvýšenie spotrebnej dane z tabakových výrobkov</t>
  </si>
  <si>
    <t>Postupný rast odvodu do II. piliera (automaticky od 2017 o 0,25 p.b./rok)</t>
  </si>
  <si>
    <t>Zavedenie licencií na hazardné hry a iné zmeny v zdaňovaní hazardných hier</t>
  </si>
  <si>
    <t>Konsolidačné úsilie</t>
  </si>
  <si>
    <t>Dolné sankčné pásmo</t>
  </si>
  <si>
    <t>4. Štrukturálne saldo (1-2-3)</t>
  </si>
  <si>
    <t>Lowest sanction threshold</t>
  </si>
  <si>
    <t>Other</t>
  </si>
  <si>
    <t>Stravovanie na školách zadarmo</t>
  </si>
  <si>
    <t>Tabuľky / Tables</t>
  </si>
  <si>
    <t>TABLE 1 - Forecast of selected indicators of the Slovak economy for 2019 to 2022</t>
  </si>
  <si>
    <t>5. Konsolidačné úsilie</t>
  </si>
  <si>
    <t>5. Consolidation effort</t>
  </si>
  <si>
    <t xml:space="preserve"> - zadlženie ostatných subjektov VS</t>
  </si>
  <si>
    <t>z toho: Samospráva (obce a VÚC)</t>
  </si>
  <si>
    <t xml:space="preserve"> - of which SR contribution to ESM</t>
  </si>
  <si>
    <t>Consolidation effort</t>
  </si>
  <si>
    <t>General government balance</t>
  </si>
  <si>
    <t>Vývoj v roku 2020</t>
  </si>
  <si>
    <t>Headline balance - Budget 2020</t>
  </si>
  <si>
    <t>RWI/ISL-Container-Throughput-Index</t>
  </si>
  <si>
    <t>2023F</t>
  </si>
  <si>
    <t>Other factors</t>
  </si>
  <si>
    <t>TABUĽKA 1 - Prognóza vybraných indikátorov vývoja ekonomiky SR pre roky 2020 až 2023</t>
  </si>
  <si>
    <t>(real growth, %)</t>
  </si>
  <si>
    <t>(reálny rast, %)</t>
  </si>
  <si>
    <t>Produkčná medzera</t>
  </si>
  <si>
    <t>Pot. produkt</t>
  </si>
  <si>
    <t>Pot. output</t>
  </si>
  <si>
    <t>Reálne HDP</t>
  </si>
  <si>
    <t>Súkromná spotreba</t>
  </si>
  <si>
    <t>Reálne investície</t>
  </si>
  <si>
    <t>Reálny export</t>
  </si>
  <si>
    <t>Nominálne mzdy</t>
  </si>
  <si>
    <t>Spotrebné ceny</t>
  </si>
  <si>
    <t>Vládna spotreba</t>
  </si>
  <si>
    <t>Celková zamestnanosť</t>
  </si>
  <si>
    <t>Real GDP</t>
  </si>
  <si>
    <t>Consumer prices</t>
  </si>
  <si>
    <t>Private consumption</t>
  </si>
  <si>
    <t>Public consumption</t>
  </si>
  <si>
    <t>Real investment</t>
  </si>
  <si>
    <t>Real export</t>
  </si>
  <si>
    <t>Total employment</t>
  </si>
  <si>
    <t>Nominal wages</t>
  </si>
  <si>
    <t>Vstupné údaje</t>
  </si>
  <si>
    <t>Input data</t>
  </si>
  <si>
    <t>Samospráva</t>
  </si>
  <si>
    <t>Fondy sociálneho zabezpečenia</t>
  </si>
  <si>
    <t>Potrebné opatr. na dosiahnutie cieľa</t>
  </si>
  <si>
    <t>Measures to obtain the target</t>
  </si>
  <si>
    <t>Saldo VS bez dodatočných opatrení</t>
  </si>
  <si>
    <t>Aktual Jozef 22.4 2020</t>
  </si>
  <si>
    <t>Aktual Jozef 22.4 2020 aj celú minulosť</t>
  </si>
  <si>
    <t>Saldo verejnej správy (rozpočtové ciele)</t>
  </si>
  <si>
    <t>Odpustenie platby odvodov pre zavreté prevádzky</t>
  </si>
  <si>
    <t>Vyššie prevádzkové náklady Sociálnej poisťovne</t>
  </si>
  <si>
    <t xml:space="preserve"> - toho EU fondy</t>
  </si>
  <si>
    <t>4. Čisté pôžičky poskytnuté / prijaté po dodatočných opatreniach</t>
  </si>
  <si>
    <t>5. Čisté pôžičky poskytnuté / prijaté bez dodatočných opatrení</t>
  </si>
  <si>
    <t>3. Dodatočné opatrenia vlády na dosiahnutie cieľov (4-5)</t>
  </si>
  <si>
    <t xml:space="preserve"> - Daň z nehnuteľnosti a iné</t>
  </si>
  <si>
    <t xml:space="preserve"> - Osobitný odvod vybraných fin. inštitúcii</t>
  </si>
  <si>
    <t xml:space="preserve"> - Odvod z hazardných hier</t>
  </si>
  <si>
    <t xml:space="preserve"> - Daň z motorových vozidiel</t>
  </si>
  <si>
    <t>EKRK 192</t>
  </si>
  <si>
    <t>EKRK 292008 T0900 D.214F</t>
  </si>
  <si>
    <t>EKRK 134002 ŠR T9 D.29B</t>
  </si>
  <si>
    <t>EKRK 229006</t>
  </si>
  <si>
    <t>reziduál D.2</t>
  </si>
  <si>
    <t xml:space="preserve"> - Poplatok za obchodovanie z emisnými kvótami</t>
  </si>
  <si>
    <t xml:space="preserve">          - Osobitný odvod z podnikania v regul. odvetiach</t>
  </si>
  <si>
    <t xml:space="preserve"> - Príspevky domácností</t>
  </si>
  <si>
    <t>Transfery NO, cirkvi, súkr. školám a pod.</t>
  </si>
  <si>
    <t>Vyššie nemocenské a dávky v nezamestnanosti (zreálnenie rizík)</t>
  </si>
  <si>
    <t>Daňová medzera podľa EK</t>
  </si>
  <si>
    <t>Luxembursko</t>
  </si>
  <si>
    <t>Švédsko</t>
  </si>
  <si>
    <t>Slovinsko</t>
  </si>
  <si>
    <t>Holandsko</t>
  </si>
  <si>
    <t>Estónsko</t>
  </si>
  <si>
    <t>Chorvátsko</t>
  </si>
  <si>
    <t>Dánsko</t>
  </si>
  <si>
    <t>Rakúsko</t>
  </si>
  <si>
    <t>Portugalsko</t>
  </si>
  <si>
    <t>Belgicko</t>
  </si>
  <si>
    <t>Bulharsko</t>
  </si>
  <si>
    <t>Írsko</t>
  </si>
  <si>
    <t>Lotyšsko</t>
  </si>
  <si>
    <t>Slovensko</t>
  </si>
  <si>
    <t>Litva</t>
  </si>
  <si>
    <t>Grécko</t>
  </si>
  <si>
    <t>Rumunsko</t>
  </si>
  <si>
    <t>Ostatné vplyvy</t>
  </si>
  <si>
    <t>Saldo VS - skutočnosť</t>
  </si>
  <si>
    <t>GRAF 12 - Plnenie schváleného rozpočtu - rozdiely na hlavných položkách (ESA 2010), príspevky v mil. eur</t>
  </si>
  <si>
    <t>Higher unemployment benefits due to COVID 19</t>
  </si>
  <si>
    <t>Underestimation of defense spending</t>
  </si>
  <si>
    <t>Reassessment of revenues from e-cash registers and nanomarkers</t>
  </si>
  <si>
    <t>Higher operating costs of the Social Insurance Agency</t>
  </si>
  <si>
    <t>Loss of revenues due to COVID 19</t>
  </si>
  <si>
    <t>Higher sickness and unemployment benefits</t>
  </si>
  <si>
    <t>Higher expenditures on co - financing of european funds</t>
  </si>
  <si>
    <t>2019 S</t>
  </si>
  <si>
    <t>2022 PS</t>
  </si>
  <si>
    <t>2023 PS</t>
  </si>
  <si>
    <t>Popis opatrenia</t>
  </si>
  <si>
    <t>Zvýšenie odpočtu výdavkov na vedu a výskum</t>
  </si>
  <si>
    <t>Zvýšenie hranice platenia preddavkov (z 2500 na 5000 eur)</t>
  </si>
  <si>
    <t>Odpočet daňovej straty pre ostatné firmy (max. do 50 % ZD počas 5 rokov)</t>
  </si>
  <si>
    <t>Ľubovoľná doba odpisov pre mikropodniky</t>
  </si>
  <si>
    <t>Zvýšenie nezdaniteľnej časti základu dane na 21-násobok životného minima</t>
  </si>
  <si>
    <t>Znížená sadzba DPH na ďalšie potraviny</t>
  </si>
  <si>
    <t>Opatrenia na podporu mobility práce</t>
  </si>
  <si>
    <t>Možnosť započítania doteraz neuplatnenej daňovej straty za roky 2015-2018</t>
  </si>
  <si>
    <t>- zmena záruk SR v EFSF</t>
  </si>
  <si>
    <t>Spolu príjmové</t>
  </si>
  <si>
    <t>Novela zákona o sociálnom poistení – spomalenie rastu dôchodkového veku</t>
  </si>
  <si>
    <t>Zvýšenie rodičovského príspevku</t>
  </si>
  <si>
    <t>Zmena systému odmeňovania príslušníkov ozbrojených síl</t>
  </si>
  <si>
    <t>Minimálna výška vyplácaných dôchodkov</t>
  </si>
  <si>
    <t>Povinné predprimárne vzdelávanie v materských školách</t>
  </si>
  <si>
    <t>Fond na podporu športu</t>
  </si>
  <si>
    <t>Platba za dostupnosť D4/R7</t>
  </si>
  <si>
    <t>Zriadenie ambulancií rýchlej zdravotnej starostlivosti</t>
  </si>
  <si>
    <t>Spolu výdavkové</t>
  </si>
  <si>
    <t>Metodologická zmena</t>
  </si>
  <si>
    <t>(1)</t>
  </si>
  <si>
    <t>(1)+(2)</t>
  </si>
  <si>
    <t>(1)+(2)+(3)</t>
  </si>
  <si>
    <t>(1)+(2)+(3)+(4)</t>
  </si>
  <si>
    <t>Pôvodá projekcia</t>
  </si>
  <si>
    <t>Methodological change</t>
  </si>
  <si>
    <t>Former projection</t>
  </si>
  <si>
    <t>GRAF 23 - Dopady dôchodkových opatrení na výdavky na dôchodky (v % HDP)</t>
  </si>
  <si>
    <t>FIGURE 23 - Effect of pension measures on pension expenditures (in % of GDP)</t>
  </si>
  <si>
    <t>Zdroj: IFP</t>
  </si>
  <si>
    <t>Source: IFP</t>
  </si>
  <si>
    <t>Zamestnanosť v základnej prognóze a scenároch (index 2019=100)</t>
  </si>
  <si>
    <t>Employment in baseline forecast and scenarios (index 2019=100)</t>
  </si>
  <si>
    <t>HDP v základnej prognóze a scenároch (index 2019=100)</t>
  </si>
  <si>
    <t>GDP in baseline forecast and scenarios (index 2019=100)</t>
  </si>
  <si>
    <t>4. sankčné pásmo</t>
  </si>
  <si>
    <t>3. sankčné pásmo</t>
  </si>
  <si>
    <t>2. sankčné pásmo</t>
  </si>
  <si>
    <t>Borders / Threshold</t>
  </si>
  <si>
    <t>List of measures</t>
  </si>
  <si>
    <t>Suspension of tax audits and tax proceedings</t>
  </si>
  <si>
    <r>
      <t xml:space="preserve">Plánované konsolidačné úsilie </t>
    </r>
    <r>
      <rPr>
        <sz val="9"/>
        <color theme="4"/>
        <rFont val="Arial Narrow"/>
        <family val="2"/>
        <charset val="238"/>
      </rPr>
      <t>(% HDP)</t>
    </r>
  </si>
  <si>
    <r>
      <t xml:space="preserve">Hrubý dlh verejnej správy </t>
    </r>
    <r>
      <rPr>
        <sz val="9"/>
        <color theme="4"/>
        <rFont val="Arial Narrow"/>
        <family val="2"/>
        <charset val="238"/>
      </rPr>
      <t>(% HDP)</t>
    </r>
  </si>
  <si>
    <t>Consolidation effort (% GDP)</t>
  </si>
  <si>
    <t>Gross general government debt (% GDP)</t>
  </si>
  <si>
    <t>Recreational vouchers</t>
  </si>
  <si>
    <t>Taxation of dividends - 7% rate</t>
  </si>
  <si>
    <t>Exemption from income taxation from the sale of ownership shares</t>
  </si>
  <si>
    <t>Change of VAT collection efficiency</t>
  </si>
  <si>
    <t>Lower VAT rate for accommodation services</t>
  </si>
  <si>
    <t>Measures related to tobacco products</t>
  </si>
  <si>
    <t>Tax settlement from social contributions</t>
  </si>
  <si>
    <t>Fully-funded pension pillar (II. pension pillar)</t>
  </si>
  <si>
    <t>Measures to promote labor mobility</t>
  </si>
  <si>
    <t>General pardon on social and health contributions (closed business)</t>
  </si>
  <si>
    <t xml:space="preserve">Non-cash benefit for employees for transport (100 euro)
</t>
  </si>
  <si>
    <t xml:space="preserve">Reduced VAT rate for other foodstuffs
</t>
  </si>
  <si>
    <t xml:space="preserve">15 % rate of corporate income tax for companies with turnover up to 100 th., 21% for others
</t>
  </si>
  <si>
    <t xml:space="preserve">Increase of the non-taxable part of the tax base to 21 times of the subsistence minimum
</t>
  </si>
  <si>
    <t xml:space="preserve">Individual volume of depreciation of assets for microcompanies
</t>
  </si>
  <si>
    <t xml:space="preserve">Carry-forward tax losses for other non-microcompanies (max. 50 % tax base in 5 years)
</t>
  </si>
  <si>
    <t xml:space="preserve">Increase in the limit for advance payments (from 2 500 to 5 000 EUR)
</t>
  </si>
  <si>
    <t>Changes in the R&amp;D allowance</t>
  </si>
  <si>
    <t>Special levy rate in regulated sectors</t>
  </si>
  <si>
    <t>Insurance taxation related measures</t>
  </si>
  <si>
    <t>2020 development</t>
  </si>
  <si>
    <t>áno</t>
  </si>
  <si>
    <t>vysoké</t>
  </si>
  <si>
    <t>S2 Indikátor (% HDP)</t>
  </si>
  <si>
    <t>Revenue total</t>
  </si>
  <si>
    <t>Expenditure total</t>
  </si>
  <si>
    <t>Increased parental allowance</t>
  </si>
  <si>
    <t>Štrukturálne primárne saldo/ Primary structural balance</t>
  </si>
  <si>
    <t>Postupná konsolidácia / Consolidation horizon</t>
  </si>
  <si>
    <t>Vplyv II. piliera na P a V strane / 2nd pillar</t>
  </si>
  <si>
    <t>Výsledná Hodnota S1 / S1 outcome</t>
  </si>
  <si>
    <t>Riziko udržateľnosti / Sustainability assessment</t>
  </si>
  <si>
    <t>S1 Indikátor (% HDP) / S1 Indicator (% GDP)</t>
  </si>
  <si>
    <t>Zdroj: MF SR / Source: MoF</t>
  </si>
  <si>
    <t>z toho: / of which:</t>
  </si>
  <si>
    <t xml:space="preserve">  Počiatočná rozpočtová pozícia / Initial budgetary position</t>
  </si>
  <si>
    <t xml:space="preserve">  Náklady odkladu konsolidácie / Cost of delaying adjustment</t>
  </si>
  <si>
    <t xml:space="preserve">  Požadovaná úroveň dlhu v koncovom roku / Debt requirement</t>
  </si>
  <si>
    <t xml:space="preserve">  Dlhodobé výdavky (náklady starnutia) / Long-term care expenditure</t>
  </si>
  <si>
    <t xml:space="preserve">  Výpadok príjmov kvôli druhému pilieru / Second pillar</t>
  </si>
  <si>
    <t>Východiskový rok (t0) / Baseline (t0)</t>
  </si>
  <si>
    <t>DLH (t1) / Debt (t1)</t>
  </si>
  <si>
    <t>3. Additional measures (required)</t>
  </si>
  <si>
    <t>4. Net lending/borrowing (additional measures included)</t>
  </si>
  <si>
    <t>5. Net lending/borrowing (no additional measures)</t>
  </si>
  <si>
    <t xml:space="preserve"> - of which EU funds</t>
  </si>
  <si>
    <t>2024F</t>
  </si>
  <si>
    <t>Zdroj: MF SR (marec 2021), Výbor pre makroekonomické prognózy (marec 2021), NBS (marec 2021), EK (február 2021), OECD (december 2020) a MMF (október 2020).</t>
  </si>
  <si>
    <t>Source: MoF SR (March 2021), Macroeconomic committee (March 2021), NBS (March 2021), EC (February 2021), OECD (December 2020) a MMF (October 2020).</t>
  </si>
  <si>
    <t>S&amp;P</t>
  </si>
  <si>
    <t>Eurostoxx 50</t>
  </si>
  <si>
    <t>DAX</t>
  </si>
  <si>
    <t>Shanghai Composite</t>
  </si>
  <si>
    <t>Kompozitný PMI indikátor</t>
  </si>
  <si>
    <t>PMI priemysel</t>
  </si>
  <si>
    <t>PMI služby</t>
  </si>
  <si>
    <t>hranica rastu</t>
  </si>
  <si>
    <t>Composite PMI indicator</t>
  </si>
  <si>
    <t>PMI industry</t>
  </si>
  <si>
    <t>PMI services</t>
  </si>
  <si>
    <t>threshold</t>
  </si>
  <si>
    <t>HICP (CPI ak nie je dostupné) (%)</t>
  </si>
  <si>
    <t>Feb 2021</t>
  </si>
  <si>
    <t>Vstupné dáta</t>
  </si>
  <si>
    <t>Graf 26</t>
  </si>
  <si>
    <t xml:space="preserve">Figure </t>
  </si>
  <si>
    <t>SK - nominal values</t>
  </si>
  <si>
    <t>Priemer eurozóny (19 krajín)</t>
  </si>
  <si>
    <t>Average of Eurozone</t>
  </si>
  <si>
    <t>Priemer EÚ (27 krajín)</t>
  </si>
  <si>
    <t xml:space="preserve">Average of EU </t>
  </si>
  <si>
    <t>V3</t>
  </si>
  <si>
    <t>CR</t>
  </si>
  <si>
    <t>Daňová medzera podľa FRSR</t>
  </si>
  <si>
    <t>European Commission</t>
  </si>
  <si>
    <t>Tax and Benefits</t>
  </si>
  <si>
    <t>Country</t>
  </si>
  <si>
    <t>Family Types</t>
  </si>
  <si>
    <t>% earning</t>
  </si>
  <si>
    <t>Single</t>
  </si>
  <si>
    <t>Česká republika</t>
  </si>
  <si>
    <t>na</t>
  </si>
  <si>
    <t>Fínsko</t>
  </si>
  <si>
    <t>EÚ</t>
  </si>
  <si>
    <t xml:space="preserve">Zdroj: EK, Taxation Trends in the EU 2020 </t>
  </si>
  <si>
    <t>Last update :</t>
  </si>
  <si>
    <t>2019 vs. 2012</t>
  </si>
  <si>
    <t>Ireland</t>
  </si>
  <si>
    <t>Romania</t>
  </si>
  <si>
    <t>Hungary</t>
  </si>
  <si>
    <t>Belgium</t>
  </si>
  <si>
    <t>Italy</t>
  </si>
  <si>
    <t>Finland</t>
  </si>
  <si>
    <t>Slovenia</t>
  </si>
  <si>
    <t>Denmark</t>
  </si>
  <si>
    <t>Austria</t>
  </si>
  <si>
    <t>France</t>
  </si>
  <si>
    <t>Sweden</t>
  </si>
  <si>
    <t>European Union</t>
  </si>
  <si>
    <t>Luxembourg</t>
  </si>
  <si>
    <t>United Kingdom</t>
  </si>
  <si>
    <t>Estonia</t>
  </si>
  <si>
    <t>Germany</t>
  </si>
  <si>
    <t>Latvia</t>
  </si>
  <si>
    <t>Spain</t>
  </si>
  <si>
    <t>Czech Republic</t>
  </si>
  <si>
    <t>Greece</t>
  </si>
  <si>
    <t>Croatia</t>
  </si>
  <si>
    <t>Portugal</t>
  </si>
  <si>
    <t>Poland</t>
  </si>
  <si>
    <t>Netherlands</t>
  </si>
  <si>
    <t>Lithuania</t>
  </si>
  <si>
    <t>Bulgaria</t>
  </si>
  <si>
    <t>Slovakia</t>
  </si>
  <si>
    <t>- odvody do rozpočtu EÚ</t>
  </si>
  <si>
    <t>1. Štrukturálne saldo</t>
  </si>
  <si>
    <t>2. Úrokové náklady</t>
  </si>
  <si>
    <t xml:space="preserve">Rozpočet centrálnej vlády </t>
  </si>
  <si>
    <t>2009-20</t>
  </si>
  <si>
    <t>2010-20</t>
  </si>
  <si>
    <t/>
  </si>
  <si>
    <t>2020</t>
  </si>
  <si>
    <t>Euro area - 19 countries  (from 2015)</t>
  </si>
  <si>
    <t>Czechia</t>
  </si>
  <si>
    <t>Prognóza feb 2021</t>
  </si>
  <si>
    <t>Prognóza mar 2021</t>
  </si>
  <si>
    <t>Rizikový scenár k mar 2021</t>
  </si>
  <si>
    <t>Mar 2021</t>
  </si>
  <si>
    <t>Risk scenario for Mar 2021</t>
  </si>
  <si>
    <t>EK (ref. úroveň dlhu - 60 % HDP)</t>
  </si>
  <si>
    <t>Estimate</t>
  </si>
  <si>
    <t>NRVS</t>
  </si>
  <si>
    <t>NRVS-NPC</t>
  </si>
  <si>
    <t>Nešpecifikované opatrenia</t>
  </si>
  <si>
    <t>SK - GDP (marec)</t>
  </si>
  <si>
    <t>SK - GDP (march)</t>
  </si>
  <si>
    <t>2021R</t>
  </si>
  <si>
    <t>2022R</t>
  </si>
  <si>
    <t>2023R</t>
  </si>
  <si>
    <t>2024R</t>
  </si>
  <si>
    <t>Program stability 21-24</t>
  </si>
  <si>
    <t xml:space="preserve">   Investície </t>
  </si>
  <si>
    <t xml:space="preserve">   Kompenzácie </t>
  </si>
  <si>
    <t xml:space="preserve">   Medzispotreba </t>
  </si>
  <si>
    <t>p.m. Výdakvy z RRP, z toho:</t>
  </si>
  <si>
    <t>Total receipts from taxes and social contributions (including imputed social contributions) after deduction of amounts assessed but unlikely to be collected</t>
  </si>
  <si>
    <t>Data extracted on 29/04/2021 13:57:29 from [ESTAT]</t>
  </si>
  <si>
    <t>Main national accounts tax aggregates [GOV_10A_TAXAG$DEFAULTVIEW]</t>
  </si>
  <si>
    <t>22/04/2021 11:00</t>
  </si>
  <si>
    <t>EU</t>
  </si>
  <si>
    <t>Nové pásma (čistý dlh)</t>
  </si>
  <si>
    <t>2. pásmo</t>
  </si>
  <si>
    <t>3. pásmo</t>
  </si>
  <si>
    <t>4. pásmo</t>
  </si>
  <si>
    <t>New thresholds (net debt)</t>
  </si>
  <si>
    <t>1. pásmo</t>
  </si>
  <si>
    <t>50 % HDP
a viac</t>
  </si>
  <si>
    <t>(5) vláda spojí hlasovanie o opatreniach na zníženie dlhu v NR SR s hlasovaním o dôvere vláde</t>
  </si>
  <si>
    <t>(2) návrh rozpočtu verejnej správy s aspoň vyrovnaným štrukturálnym saldom (len pre 4. sankčné pásmo)</t>
  </si>
  <si>
    <t>45 % HDP
a viac</t>
  </si>
  <si>
    <t>(4) obce a VÚC sú povinné na nasledujúci rok schváliť vyrovnaný alebo prebytkový rozpočet bez finančných operácií</t>
  </si>
  <si>
    <t>40 % HDP
a viac</t>
  </si>
  <si>
    <t>(3) nie je možné poskytovať finančné prostriedky z rezervy predsedu vlády a z rezervy vlády</t>
  </si>
  <si>
    <t>35 % HDP
a viac</t>
  </si>
  <si>
    <t>(1) MF SR zasiela NR SR písomné zdôvodnenie výšky dlhu vrátane opatrení na nápravu + stanovisko RRZ</t>
  </si>
  <si>
    <t>35 % GDP and higher</t>
  </si>
  <si>
    <t>40 % GDP
and higher</t>
  </si>
  <si>
    <t>45 % GDP
and higher</t>
  </si>
  <si>
    <t>50 % GDP
and higher</t>
  </si>
  <si>
    <t>(1) MoF of the SR sending reasoning letter to parliament including reduction measures + CBR statement</t>
  </si>
  <si>
    <t>(3) not possible to disburse financial funds from reserves of the prime minister and the Government</t>
  </si>
  <si>
    <t>1st band threshold</t>
  </si>
  <si>
    <t>2nd band threshold</t>
  </si>
  <si>
    <t>3rd band threshold</t>
  </si>
  <si>
    <t>4th band threshold</t>
  </si>
  <si>
    <t>(4) municipalities and regional governments are obliged to approve a balanced or a surplus budget for the following year</t>
  </si>
  <si>
    <t>(2) the Government submits structurally balanced budget or budget with structural surplus (only for 4th band)</t>
  </si>
  <si>
    <t>(5) vote of debt reduction measures in parliament along with a vote of confidence in the Government</t>
  </si>
  <si>
    <t>Konsolidácia po finančnej kríze 2009</t>
  </si>
  <si>
    <t>Predpokladaná konsolidácia po COVID-19</t>
  </si>
  <si>
    <t>Post-financial crisis consolidation (2009)</t>
  </si>
  <si>
    <t>Expected post-COVID-19 consolidation</t>
  </si>
  <si>
    <t>Distribúcia rozvinutých krajín s dlhom nad 60 % HDP (vertikálna os)</t>
  </si>
  <si>
    <t>Bin</t>
  </si>
  <si>
    <t>Frequency</t>
  </si>
  <si>
    <t>Category</t>
  </si>
  <si>
    <t>Percent of sample</t>
  </si>
  <si>
    <t>pod -6 p.b.</t>
  </si>
  <si>
    <t>-6 až -5 p.b.</t>
  </si>
  <si>
    <t>-5 až -4 p.b.</t>
  </si>
  <si>
    <t>x</t>
  </si>
  <si>
    <t>-4 až -3 p.b.</t>
  </si>
  <si>
    <t>y</t>
  </si>
  <si>
    <t>-3 až -2 p.b.</t>
  </si>
  <si>
    <t>-2 až -1 p.b.</t>
  </si>
  <si>
    <t>-1 až 0 p.b.</t>
  </si>
  <si>
    <t>0 až 1 p.b.</t>
  </si>
  <si>
    <t>1 až 2 p.b.</t>
  </si>
  <si>
    <t>2 až 3 p.b.</t>
  </si>
  <si>
    <t>3 až 4 p.b.</t>
  </si>
  <si>
    <t>4 až 5 p.b.</t>
  </si>
  <si>
    <t>5 až 6 p.b.</t>
  </si>
  <si>
    <t>6 a viac p.b.</t>
  </si>
  <si>
    <t>Frekvencia</t>
  </si>
  <si>
    <t>Kategória</t>
  </si>
  <si>
    <t>Percento vzorky</t>
  </si>
  <si>
    <t>Distribution of countries with debt level above 60 pp. of GDP(vertical axis)</t>
  </si>
  <si>
    <t>below -6 pp.</t>
  </si>
  <si>
    <t>above 6 pp.</t>
  </si>
  <si>
    <t>-6 to -5 pp.</t>
  </si>
  <si>
    <t>-5 to -4 pp.</t>
  </si>
  <si>
    <t>-4 to -3 pp.</t>
  </si>
  <si>
    <t>-3 to -2 pp.</t>
  </si>
  <si>
    <t>-2 to -1 pp.</t>
  </si>
  <si>
    <t>-1 to 0 pp.</t>
  </si>
  <si>
    <t>0 to 1 pp.</t>
  </si>
  <si>
    <t>1 to 2 pp.</t>
  </si>
  <si>
    <t>2 to 3 pp.</t>
  </si>
  <si>
    <t>3 to 4 pp.</t>
  </si>
  <si>
    <t>4 to 5 pp.</t>
  </si>
  <si>
    <t>5 to 6 pp.</t>
  </si>
  <si>
    <t>Vyhodená obrana z NPC</t>
  </si>
  <si>
    <t>Spolu opatrenia 1 až 4B (Kurzarbeit)</t>
  </si>
  <si>
    <t xml:space="preserve">Kurzarbeit pre materské školy </t>
  </si>
  <si>
    <t xml:space="preserve">Kurzarbeit pre základné umelecké školy </t>
  </si>
  <si>
    <t>Podpora podnikania v cestovnom ruchu a gastro</t>
  </si>
  <si>
    <t>Podpora podnikania v oblasti kultúry a kreatívneho priemyslu</t>
  </si>
  <si>
    <t>Preplácanie nájmu</t>
  </si>
  <si>
    <t xml:space="preserve">Podpora uchádzačov o zamestnanie </t>
  </si>
  <si>
    <t xml:space="preserve">SOS príspevok </t>
  </si>
  <si>
    <t>Rodičovský príspevok (predĺženie počas obdobia mimoriadneho stavu)</t>
  </si>
  <si>
    <t>Dávka v nezamestnanosti (predĺženie obdobia poberania)</t>
  </si>
  <si>
    <t>Nemocenské (PN) - dávky vyplatené nad úrovňou minulého roka</t>
  </si>
  <si>
    <t>Ošetrovné (OČR) - dávky vyplatené nad úrovňou minulého roka</t>
  </si>
  <si>
    <t>Odpustenie sociálnych odvodov za apríl</t>
  </si>
  <si>
    <t xml:space="preserve">Odpočet firemných strát z rokov 2015-18 </t>
  </si>
  <si>
    <t>Nesplatenie časti odložených odvodov</t>
  </si>
  <si>
    <t xml:space="preserve">Nulová daň z pridanej hodnoty na respirátory FFP2/3 </t>
  </si>
  <si>
    <t>Odmeny pracovníkom v zdravotníctve</t>
  </si>
  <si>
    <t>Platba doktorom špecielistom</t>
  </si>
  <si>
    <t>Zvýšené výdavky - ventilátory a iné</t>
  </si>
  <si>
    <t>Výdavky na testovanie</t>
  </si>
  <si>
    <t>Náklady na lieky a vakcínáciu</t>
  </si>
  <si>
    <t>Zariadenie a iné výdavky ZZ</t>
  </si>
  <si>
    <t>Tvorba pohotovostných zásob (mimo testov)</t>
  </si>
  <si>
    <t>Odmeny pracovníkom v prvej línii (mimo MZ)</t>
  </si>
  <si>
    <t>Tovary a služby súvisiace s COVID-19 (dezinfekcia, iné)</t>
  </si>
  <si>
    <t>Dotačné schémy rôznym sektorom / subjektom</t>
  </si>
  <si>
    <t>Opatrenia hospodárskej mobilizácie</t>
  </si>
  <si>
    <t>Vklad do základného imania Slovenskej záručnej a rozvojovej banky</t>
  </si>
  <si>
    <t>Vklad do základného imania Letových prevádzkových služieb</t>
  </si>
  <si>
    <t xml:space="preserve">Ostatné </t>
  </si>
  <si>
    <t>Financovanie z EU zdrojov</t>
  </si>
  <si>
    <t>Dodatočná rezerva v roku na COVID</t>
  </si>
  <si>
    <t>Platba DPH koncesionára stavby D4/R7</t>
  </si>
  <si>
    <t>Payment of VAT by the construction  D4 / R7</t>
  </si>
  <si>
    <t>Vysporiadanie rizikovej záruky pre Kubu</t>
  </si>
  <si>
    <t>Settlement of risk guarantee for Cuba</t>
  </si>
  <si>
    <t xml:space="preserve">Spolu  </t>
  </si>
  <si>
    <t>Kompenzácie, z toho:</t>
  </si>
  <si>
    <t xml:space="preserve">   rezerva na riešenie vplyvov legislatívnych zmien</t>
  </si>
  <si>
    <t xml:space="preserve">   vplyv nulovej valorizácie na ŠR</t>
  </si>
  <si>
    <t xml:space="preserve">   nižší rast výdavkov pri obciach a ostatných subjektoch (najmä PO štátu, VVŠ, ŽSR, NDS)</t>
  </si>
  <si>
    <t>Medzispotreba, z toho:</t>
  </si>
  <si>
    <t>ESA2010</t>
  </si>
  <si>
    <t xml:space="preserve">   rezerva na vplyv pandémie (dobeh preplácania výdavkov z roku 2021)</t>
  </si>
  <si>
    <t xml:space="preserve">   rezerva na prostriedky EÚ a odvody EÚ </t>
  </si>
  <si>
    <t xml:space="preserve">   rezerva na realizáciu súdnych a exekučných rozhodnutí</t>
  </si>
  <si>
    <t xml:space="preserve">   opravy a údržba ciest I. triedy</t>
  </si>
  <si>
    <t xml:space="preserve">   vývoj na ŠR bez rezerv (najmä výdavky MO a MV)</t>
  </si>
  <si>
    <t xml:space="preserve">   nižší rast výdavkov na obciach, VÚC a OSVS bez rezerv (NDS, ŽSSK a RTVS)</t>
  </si>
  <si>
    <t>D.3P</t>
  </si>
  <si>
    <t>Celkové sociálne transfery, z toho:</t>
  </si>
  <si>
    <t>D.6P</t>
  </si>
  <si>
    <t xml:space="preserve">   Naturálne sociálne transfery</t>
  </si>
  <si>
    <t>Ostatné bežné transfery, z toho:</t>
  </si>
  <si>
    <t>D.7p</t>
  </si>
  <si>
    <t xml:space="preserve">   rezerva na riešenie krízových situácií mimo času vojny</t>
  </si>
  <si>
    <t>Kapitálové výdavky, z toho:</t>
  </si>
  <si>
    <t>P.5L</t>
  </si>
  <si>
    <t xml:space="preserve">   tvorba hrubého fixného kapitálu, z toho:</t>
  </si>
  <si>
    <t>P.51g</t>
  </si>
  <si>
    <t xml:space="preserve">      investície zo ŠR</t>
  </si>
  <si>
    <t xml:space="preserve">      investície obcí, VÚC a OSVS</t>
  </si>
  <si>
    <t>Spolu výdavky</t>
  </si>
  <si>
    <t xml:space="preserve">Pozn.: (+) zvýšenie príjmov a zníženie výdavkov </t>
  </si>
  <si>
    <t>Intermediate consumption, of which:</t>
  </si>
  <si>
    <t xml:space="preserve">   gross fixed capital formation, of which:</t>
  </si>
  <si>
    <t xml:space="preserve">Note: (+) means inceased revenue and reduced expenditures </t>
  </si>
  <si>
    <t>Capital expenditure, of which:</t>
  </si>
  <si>
    <t>Other current transfers, of which:</t>
  </si>
  <si>
    <t>Total social transfers, of which:</t>
  </si>
  <si>
    <t>Subsidies:</t>
  </si>
  <si>
    <t xml:space="preserve">   reserve to cover expenditures related to new legislative changes</t>
  </si>
  <si>
    <t xml:space="preserve">   social transfers in kind (healthcare facilities)</t>
  </si>
  <si>
    <t>country</t>
  </si>
  <si>
    <t>code</t>
  </si>
  <si>
    <t>2019 F</t>
  </si>
  <si>
    <t>EU averige</t>
  </si>
  <si>
    <t>EU gap</t>
  </si>
  <si>
    <t>EU VTTL</t>
  </si>
  <si>
    <t>Graf</t>
  </si>
  <si>
    <t>krajina</t>
  </si>
  <si>
    <t>gap</t>
  </si>
  <si>
    <t>Zdvojnásobenie daňového bonusu pre rodičov detí do 15 rokov</t>
  </si>
  <si>
    <t>Valorizácia miezd o 10% v roku 2020 (vplyv oproti nulovému rastu)</t>
  </si>
  <si>
    <t>Novela zákona o kompenzácií ZŤP – navýšenie PP na kompenzáciu ZŤP a PP na opatrovanie z roku 2019 - od júla 2020</t>
  </si>
  <si>
    <t>Príspevok na výchovu a vzdelávanie detí v materských školách</t>
  </si>
  <si>
    <t>Rezerva na realizáciu súdnych a exekučných rozhodnutí</t>
  </si>
  <si>
    <t>Rezerva na riešenie vplyvov nových právnych predpisov</t>
  </si>
  <si>
    <t>Rezerva na riešenie vplyvov legislatívnych zmien</t>
  </si>
  <si>
    <t>Postupné zníženie počtu policajtov na priemer EÚ</t>
  </si>
  <si>
    <t>Optimalizácia počtu pedagogických a nepedagogických pracovníkov VVŠ</t>
  </si>
  <si>
    <t>Zlepšenie ohodnotenia zamestnancov ÚVZ SR a RÚVZ</t>
  </si>
  <si>
    <t>Zvýšenie prostriedkov na údržbu a opravy ciest 1. triedy v správe Slovenskej správy ciest</t>
  </si>
  <si>
    <t>Viazanie transferu ŽSSK - zníženie výdavkov na tovary a služby</t>
  </si>
  <si>
    <t>Audit ŽSR - zníženie výdavkov na tovary a služby</t>
  </si>
  <si>
    <t>Podpora regionálneho školstva, vedy a výskumu</t>
  </si>
  <si>
    <t>Úprava vianočných dôchodkov/Zavedenie 13. dôchodku</t>
  </si>
  <si>
    <t>Skorší odchod do dôchodku pre osoby, ktoré vychovali deti (ročníky 57 a 58)</t>
  </si>
  <si>
    <t>Zmrazenie rastu výšky minimálnych dôchodkov</t>
  </si>
  <si>
    <t>Zavedenie novej tehotenskej dávky</t>
  </si>
  <si>
    <t>Zvýšenie finančného príspevku v zariadeniach sociálnych služieb</t>
  </si>
  <si>
    <t>Navýšenie peňažných príspevkov na opatrovanie ZŤP - od júla 2019</t>
  </si>
  <si>
    <t>Zvýšenie príspevok na náhradné výživné</t>
  </si>
  <si>
    <t>Zrušenie doplatkov za lieky pre deti, dôchodcov a ZŤP z roku 2020</t>
  </si>
  <si>
    <t>Príspevok na nevyhnutné prevádzkové náklady pre vybrané zdravotnícke zariadenia</t>
  </si>
  <si>
    <t>Kurzarbeit pre materské školy</t>
  </si>
  <si>
    <t>Kurzarbeit pre základné umelecké školy</t>
  </si>
  <si>
    <t>Podpora uchádzačov o zamestnanie</t>
  </si>
  <si>
    <t>SOS príspevok</t>
  </si>
  <si>
    <t>Platba doktorom špecialistom</t>
  </si>
  <si>
    <t>Náklady na lieky a vakcináciu</t>
  </si>
  <si>
    <t>Dodatočná rezerva na COVID v roku 2021</t>
  </si>
  <si>
    <t>Support for regional education, science and research</t>
  </si>
  <si>
    <t>Adjustment of Christmas pensions / Introduction of the 13th pension</t>
  </si>
  <si>
    <t xml:space="preserve">Abolition of co-payments for medicines for children, pensioners and disabled people </t>
  </si>
  <si>
    <t>Kurzarbeit for kindergartens (for the first wave)</t>
  </si>
  <si>
    <t>Kurzarbeit for elementary art schools (for the first wave)</t>
  </si>
  <si>
    <t>Rent repayment</t>
  </si>
  <si>
    <t>Increased expenditures (ventilators, etc.)</t>
  </si>
  <si>
    <t>Testing expenses</t>
  </si>
  <si>
    <t>Medicine and vaccination</t>
  </si>
  <si>
    <t>Goods and services related to COVID</t>
  </si>
  <si>
    <t>Economic mobilization measures</t>
  </si>
  <si>
    <t>Additional reserve in 2021</t>
  </si>
  <si>
    <t>Zmrazenie mzdového balíka vyplácaného zo štátneho rozpočtu</t>
  </si>
  <si>
    <t>GRAF 16 – Plánovaný vývoj štrukturálneho salda do roku 2028 v porovnaní s konsolidáciou po predošlej kríze (% HDP)</t>
  </si>
  <si>
    <t>FIGURE 16 – Expected development of structural balance until 2028 in comparison to previous consolidation after financial crisis (% of GDP)</t>
  </si>
  <si>
    <t>Výpadok daňovo odvodových príjmov spojený s COVID-19</t>
  </si>
  <si>
    <t>Opatrenia proti COVID-19  (vplyv ŠR a spolufinancovania)</t>
  </si>
  <si>
    <t>Výpadok vybraných nedaňových príjmov</t>
  </si>
  <si>
    <t>Vyššie dávky v nezamestnanosti (automatický stabilizátor)</t>
  </si>
  <si>
    <t>Nadhodnotené vybrané nedaňové príjmy</t>
  </si>
  <si>
    <t>Dofinancovanie výdavkov na obranu</t>
  </si>
  <si>
    <t>Dofinancovanie výdavkov na IT a bežnú prevádzku (MV, MF, MS)</t>
  </si>
  <si>
    <t>EÚ korekcie</t>
  </si>
  <si>
    <t>Nerealizovanie výnosu z e-kasy a nanomarkerov</t>
  </si>
  <si>
    <t>Vyššie výdavky na spolufinancovanie za ŠR (nesúvisiace s COVID-19)</t>
  </si>
  <si>
    <t>Výdavky spojené s dotovaním zelenej energie</t>
  </si>
  <si>
    <t>Vyšie dôchodcovské dávky zo starobného a invalidného poistenia</t>
  </si>
  <si>
    <t>Prenesenie časti kapitálových výdavkov ŠR do ďalšieho roka</t>
  </si>
  <si>
    <t>DPH z ukončeného PPP projektu</t>
  </si>
  <si>
    <t>Vyššie dane z nehnuteľností - kompetencia obcí</t>
  </si>
  <si>
    <t>Zdvojnásobenie vianočného príspevku pre dôchodcov</t>
  </si>
  <si>
    <t>Zrušenie bankového odvodu od 2. polroku 2020</t>
  </si>
  <si>
    <t>Nižšia daň z mot. vozidiel</t>
  </si>
  <si>
    <t>Náklady so zavedením Ministerstva pre regionálny rozvoj a investície</t>
  </si>
  <si>
    <t>Headline balance - Final 2020</t>
  </si>
  <si>
    <t>Oher</t>
  </si>
  <si>
    <t>Measures taken in fight COVID 19</t>
  </si>
  <si>
    <t>Vyšší vplyv prijatých opatrení v boji s pandémiou COVID-19</t>
  </si>
  <si>
    <t>Rezerva na COVID-19</t>
  </si>
  <si>
    <t>Vyššie výdavky NDS, ŽSR a ZSSK nekryté zdrojmi EÚ</t>
  </si>
  <si>
    <t>Vyššie výdavky SP na dôchodky a dávky v nezamestnanosti</t>
  </si>
  <si>
    <t>Čistý vplyv korekcií EU a vyšší odvod do EU</t>
  </si>
  <si>
    <t>Nižšie výdavky na spolufinancovanie (mimo COVID-19)</t>
  </si>
  <si>
    <t>Nižšie akruálne výdavky na vojenskú techniku</t>
  </si>
  <si>
    <t>Nižšie výdavky SP na nemocenské a úrazové dávky</t>
  </si>
  <si>
    <t>Vyššie daňovo-odvodové príjmy</t>
  </si>
  <si>
    <t>Vývoj v roku 2021</t>
  </si>
  <si>
    <t>GRAF 13 - Plnenie schváleného rozpočtu - rozdiely na hlavných položkách (ESA 2010), príspevky v mil. eur</t>
  </si>
  <si>
    <t>2021 development</t>
  </si>
  <si>
    <t>Headline balance - Estimate 2021</t>
  </si>
  <si>
    <t>Headline balance - Budget 2021</t>
  </si>
  <si>
    <t>Higher impact of measures taken in fight COVID 19</t>
  </si>
  <si>
    <t>Net impact of EU corrections and higher levy on EU</t>
  </si>
  <si>
    <t>Lower co-financing expenditure (excluding COVID-19)</t>
  </si>
  <si>
    <t>Lower accrual expenses for military equipment</t>
  </si>
  <si>
    <t>Higher tax revenues</t>
  </si>
  <si>
    <t>Reserve for COVID-19 measures</t>
  </si>
  <si>
    <t>Higher expenditures of NDS, ŽSR and ZSSK not covered by EU founds</t>
  </si>
  <si>
    <t>Higher expenditures on pensions and unemployment benefits</t>
  </si>
  <si>
    <t>Lower expenditures on sickness and accident benefits</t>
  </si>
  <si>
    <t>Lower tax on mothor vehlices</t>
  </si>
  <si>
    <t>Costs associated with the establisment of Ministry of Investment and Regional defelopment</t>
  </si>
  <si>
    <t>Cancellation of bank levy from the second half of 2020</t>
  </si>
  <si>
    <t>Doubling the Christmas allowance for pensioners</t>
  </si>
  <si>
    <t>Settlment of risk garantee for Cuba</t>
  </si>
  <si>
    <t>EU corection</t>
  </si>
  <si>
    <t>Higher expenditures on IT and current operation of several ministries</t>
  </si>
  <si>
    <t>Decline of several non-tax revenues</t>
  </si>
  <si>
    <t>Overestimated several non-tax revenues</t>
  </si>
  <si>
    <t>Expenditures related to green energy subsidies</t>
  </si>
  <si>
    <t>Higher pension benefits from old-age and disability insurance</t>
  </si>
  <si>
    <t>VAT from the completed PPP project</t>
  </si>
  <si>
    <t>Higher real estate taxes - the competence of municipalities</t>
  </si>
  <si>
    <t>Carryover of part of the capital expenditures to the next year</t>
  </si>
  <si>
    <t>Priama pomoc s vplyvom na deficit</t>
  </si>
  <si>
    <t>Ostatné opatrenia bez vplyvu na deficit</t>
  </si>
  <si>
    <t xml:space="preserve">Sociálna pomoc </t>
  </si>
  <si>
    <t xml:space="preserve">Odklad daní a odvodov </t>
  </si>
  <si>
    <t xml:space="preserve">Bankové garancie </t>
  </si>
  <si>
    <t>Financovanie z EÚ fondov</t>
  </si>
  <si>
    <t>Odložené splátky</t>
  </si>
  <si>
    <t>Transfery v rámci verejnej správy</t>
  </si>
  <si>
    <t>Podpora udržania zamestnanosti</t>
  </si>
  <si>
    <t>Odpustenie daní a odvodov</t>
  </si>
  <si>
    <t>Zvýšené výdavky v zdravotníctve</t>
  </si>
  <si>
    <t>Iné opatrenia</t>
  </si>
  <si>
    <t>Nešpecifikovaná rezerva</t>
  </si>
  <si>
    <t>Support for maintaining employment</t>
  </si>
  <si>
    <t>Social help</t>
  </si>
  <si>
    <t>Increased healthcare spending</t>
  </si>
  <si>
    <t>Other measures</t>
  </si>
  <si>
    <t>Bank guarantees</t>
  </si>
  <si>
    <t>EU funding</t>
  </si>
  <si>
    <t>Transfers within public administration</t>
  </si>
  <si>
    <t>Additional reserve</t>
  </si>
  <si>
    <t>Deferral of taxes and levies</t>
  </si>
  <si>
    <t>Deferred payments of bank loans</t>
  </si>
  <si>
    <t>Direct aids with impact on deficit</t>
  </si>
  <si>
    <t>Other measures without impact on deficit</t>
  </si>
  <si>
    <t>GRAF 14 – Súhrn opatrení prijatých v boji proti koronavírusu (odhad do konca roka, v % HDP)</t>
  </si>
  <si>
    <t>Local government</t>
  </si>
  <si>
    <t>Central government</t>
  </si>
  <si>
    <t>Social funds</t>
  </si>
  <si>
    <t>General government balance (budgetary targets)</t>
  </si>
  <si>
    <t>GG without additional measures</t>
  </si>
  <si>
    <t>GRAF 15 - Nominálne saldá podľa subsektorov (v % HDP)</t>
  </si>
  <si>
    <t>Figure 15 - Nominal balance according subsectors (% GDP)</t>
  </si>
  <si>
    <t>p. m. Štrukturálne saldo bez zarátania COVID opatrení do jednorazových vplyvov</t>
  </si>
  <si>
    <t xml:space="preserve">p.m. Štrukturálne saldo bez prijatých opatrení </t>
  </si>
  <si>
    <t>2020 S</t>
  </si>
  <si>
    <t>2021 OS</t>
  </si>
  <si>
    <t>2024 PS</t>
  </si>
  <si>
    <t>p. m. Structural balance excluding COVID measures in one-off effects</t>
  </si>
  <si>
    <t>* Includes the impact of COVID-19 related measures</t>
  </si>
  <si>
    <t>p.m. Structural balance without additional measures</t>
  </si>
  <si>
    <t>TABLE 8 - Consolidation effort (ESA2010, % GDP) </t>
  </si>
  <si>
    <r>
      <t>TABUĽKA 8 - Konsolidačné úsilie</t>
    </r>
    <r>
      <rPr>
        <sz val="9"/>
        <color theme="4"/>
        <rFont val="Arial Narrow"/>
        <family val="2"/>
        <charset val="238"/>
      </rPr>
      <t xml:space="preserve"> (ESA2010, % HDP) </t>
    </r>
  </si>
  <si>
    <t>TABUĽKA 9 – Výpočet fiškálnej pozície (v % HDP)</t>
  </si>
  <si>
    <t>3. COVID-19 opatrenia</t>
  </si>
  <si>
    <t>4. Vplyvy vzťahov s EÚ (mimo RRP), z toho:</t>
  </si>
  <si>
    <t>- príjmy z III. a IV. programového rozpočtu EÚ</t>
  </si>
  <si>
    <r>
      <t>5. Plán obno</t>
    </r>
    <r>
      <rPr>
        <b/>
        <sz val="9"/>
        <color rgb="FF000000"/>
        <rFont val="Arial Narrow"/>
        <family val="2"/>
        <charset val="238"/>
      </rPr>
      <t>v</t>
    </r>
    <r>
      <rPr>
        <sz val="9"/>
        <color rgb="FF000000"/>
        <rFont val="Arial Narrow"/>
        <family val="2"/>
        <charset val="238"/>
      </rPr>
      <t>y a odolnosti SR</t>
    </r>
  </si>
  <si>
    <t>6. Upravené štrukturálne saldo (1-2-3-4-5)</t>
  </si>
  <si>
    <r>
      <t>7. Fiškálna pozícia (fiškálny impulz) (6</t>
    </r>
    <r>
      <rPr>
        <b/>
        <vertAlign val="subscript"/>
        <sz val="9"/>
        <color rgb="FF000000"/>
        <rFont val="Arial Narrow"/>
        <family val="2"/>
        <charset val="238"/>
      </rPr>
      <t>t</t>
    </r>
    <r>
      <rPr>
        <b/>
        <sz val="9"/>
        <color rgb="FF000000"/>
        <rFont val="Arial Narrow"/>
        <family val="2"/>
        <charset val="238"/>
      </rPr>
      <t xml:space="preserve"> – 6</t>
    </r>
    <r>
      <rPr>
        <b/>
        <vertAlign val="subscript"/>
        <sz val="9"/>
        <color rgb="FF000000"/>
        <rFont val="Arial Narrow"/>
        <family val="2"/>
        <charset val="238"/>
      </rPr>
      <t>t-1</t>
    </r>
    <r>
      <rPr>
        <b/>
        <sz val="9"/>
        <color rgb="FF000000"/>
        <rFont val="Arial Narrow"/>
        <family val="2"/>
        <charset val="238"/>
      </rPr>
      <t>)</t>
    </r>
  </si>
  <si>
    <t>Štrukturálny deficit v roku 2020</t>
  </si>
  <si>
    <t>Opatrenia vlády</t>
  </si>
  <si>
    <t>Externé vplyvy</t>
  </si>
  <si>
    <t>Štrukturálny deficit v roku 2021</t>
  </si>
  <si>
    <t>Vyššie výdavky  VZP</t>
  </si>
  <si>
    <t>Vyšie kapitálové výdavky ťahané ŠR</t>
  </si>
  <si>
    <t>Bežné výdavky samospráv</t>
  </si>
  <si>
    <t>Structural deficit in 2020</t>
  </si>
  <si>
    <t>Government measures</t>
  </si>
  <si>
    <t>External influences</t>
  </si>
  <si>
    <t>Higher VZP expenditures</t>
  </si>
  <si>
    <t>Current expenditures of local governments</t>
  </si>
  <si>
    <t>Structural deficit in 2021</t>
  </si>
  <si>
    <t>Higher capital expenditures drawn by the central government budget</t>
  </si>
  <si>
    <t>GRAF 18 – Faktory vedúce k nárastu štrukturálneho deficitu medzi rokmi 2020 a 2021 v % HDP</t>
  </si>
  <si>
    <r>
      <t xml:space="preserve">TABUĽKA 10 - Scenár nezmenených politík </t>
    </r>
    <r>
      <rPr>
        <sz val="9"/>
        <color rgb="FF2C9ADC"/>
        <rFont val="Arial Narrow"/>
        <family val="2"/>
        <charset val="238"/>
      </rPr>
      <t>(ESA2010, % HDP)</t>
    </r>
  </si>
  <si>
    <t>TABLE 10 - No-policy-change scenario and general government balance (ESA2010, % of GDP)</t>
  </si>
  <si>
    <t>F</t>
  </si>
  <si>
    <t>Budet - NPC</t>
  </si>
  <si>
    <t>Budget targets</t>
  </si>
  <si>
    <t>p.m. RRP expenditure, of which:</t>
  </si>
  <si>
    <t xml:space="preserve">    Investments</t>
  </si>
  <si>
    <t xml:space="preserve">    Compensation</t>
  </si>
  <si>
    <t xml:space="preserve">    Intermediate consumption</t>
  </si>
  <si>
    <t>EKRK</t>
  </si>
  <si>
    <t>ESA</t>
  </si>
  <si>
    <t>v mil.</t>
  </si>
  <si>
    <t>Priama pomoc spolu</t>
  </si>
  <si>
    <t>D.3p</t>
  </si>
  <si>
    <t>Sociálna pomoc (vrátane pandemických OČR a PN)</t>
  </si>
  <si>
    <t>Rodičovský príspevok (predĺženie obdobia poberania)</t>
  </si>
  <si>
    <t>Nemocenské (PN) - dávky vyplatené nad úrovňou roka 2019 (indexované)</t>
  </si>
  <si>
    <t>Ošetrovné (OČR) - dávky vyplatené nad úrovňou roka 2019 (indexované)</t>
  </si>
  <si>
    <t>D.51B</t>
  </si>
  <si>
    <t>610, 620</t>
  </si>
  <si>
    <t>D.99</t>
  </si>
  <si>
    <t>630, 710</t>
  </si>
  <si>
    <t>P.2, P.51</t>
  </si>
  <si>
    <t>Dodatočná rezerva v roku 2021</t>
  </si>
  <si>
    <t>Priama pomoc spolu bez EU fondov</t>
  </si>
  <si>
    <t>p.m. Odklad daní a odvodov (bez vplyvu na deficit)</t>
  </si>
  <si>
    <t>Odklad daňového priznania DPPO</t>
  </si>
  <si>
    <t>Posun platenia preddavkov DPPO/DPFO pri pokles tržieb o 40 %</t>
  </si>
  <si>
    <t>Odklad zdravotných odvodov za marec</t>
  </si>
  <si>
    <t>Odklad sociálnych odvodov za marec, máj, jún, júl (vplyv v roku 2020)</t>
  </si>
  <si>
    <t>Presun termín splatenia odložených odvodov z 2020 na jún 2021</t>
  </si>
  <si>
    <t>Odklad soc. odvodov za december do júna 2021</t>
  </si>
  <si>
    <t>Odklad soc. odvodov za 2021 (január, február, marec) do júna 2021</t>
  </si>
  <si>
    <t xml:space="preserve">SZRB - zazmluvnená schéma de minimis </t>
  </si>
  <si>
    <t>Eximbanka -  zazmluvnená schéma de minimis</t>
  </si>
  <si>
    <t>SIH - zazmluvnená schéma de minimis</t>
  </si>
  <si>
    <t xml:space="preserve">Veľká schéma </t>
  </si>
  <si>
    <t>p.m. Odložené splátky (opatrenie bankového sektora)</t>
  </si>
  <si>
    <t xml:space="preserve">p.m. Transfery v rámci verejnej správy </t>
  </si>
  <si>
    <t>Transfery ŽSR, ŽSSK a NDS</t>
  </si>
  <si>
    <t>Návratná fin. výpomoc obciam a mestám</t>
  </si>
  <si>
    <t>Vklad do Všeobecnej zdrav. poisťovne</t>
  </si>
  <si>
    <t>Transfer Sociálna poisťovňa</t>
  </si>
  <si>
    <t>Rôzne zvýšené bežné transfery pre OSVS</t>
  </si>
  <si>
    <t>Všetky opatrenia spolu</t>
  </si>
  <si>
    <t>**Vplyv PN a OČR je vyčíslený cez nárast dávok oproti roku 2019, pri indexovaní bázky pre výpočet na rok 2021. Teda sú započítané aj niektoré PN a OČR, ktoré neboli klasifikované ako pandemické.</t>
  </si>
  <si>
    <t>Total measures 1 to 4B (Kurzarbeit)</t>
  </si>
  <si>
    <t>Kurzarbeit for kindergartens</t>
  </si>
  <si>
    <t>Kurzarbeit for elementary art schools</t>
  </si>
  <si>
    <t>Business support in tourism and gastronomy</t>
  </si>
  <si>
    <t>Entrepreneurship support in the field of culture and creative industries</t>
  </si>
  <si>
    <t>Support for jobseekers</t>
  </si>
  <si>
    <t>Parental allowance (extension of the period of receipt)</t>
  </si>
  <si>
    <t>Unemployment benefit (extension of the acquisition period)</t>
  </si>
  <si>
    <t>Sickness (PN) - benefits paid above the level of 2019 (indexed)</t>
  </si>
  <si>
    <t>Nursing allowances (OČR) - benefits paid above the level of 2019 (indexed)</t>
  </si>
  <si>
    <t>Waiver of social security contributions for April</t>
  </si>
  <si>
    <t>Deduction of company losses from 2015-18</t>
  </si>
  <si>
    <t>Non - payment of part of deferred levies</t>
  </si>
  <si>
    <t>Remuneration of health care workers</t>
  </si>
  <si>
    <t>Increased expenses - fans and others</t>
  </si>
  <si>
    <t>Drug and vaccine costs</t>
  </si>
  <si>
    <t>Creation of emergency stocks (excluding tests)</t>
  </si>
  <si>
    <t>Remuneration of employees in the first line (outside the Ministry of Health)</t>
  </si>
  <si>
    <t>Goods and services related to COVID-19 (disinfection, other)</t>
  </si>
  <si>
    <t>Subsidy schemes for various sectors / entities</t>
  </si>
  <si>
    <t>p.m. Deferment of taxes and levies (without impact on the deficit)</t>
  </si>
  <si>
    <t>Postponement of DPPO tax return</t>
  </si>
  <si>
    <t>Postponement of health contributions for March</t>
  </si>
  <si>
    <t>Postponement of social security contributions for March, May, June, July (impact in 2020)</t>
  </si>
  <si>
    <t>Postponement of the deferred payment date from 2020 to June 2021</t>
  </si>
  <si>
    <t>SZRB - contracted de minimis scheme</t>
  </si>
  <si>
    <t>Eximbanka - contracted de minimis scheme</t>
  </si>
  <si>
    <t>SIH - contracted de minimis scheme</t>
  </si>
  <si>
    <t>Great scheme</t>
  </si>
  <si>
    <t>p.m. Deferred installments (banking sector measure)</t>
  </si>
  <si>
    <t>p.m. Transfers within public administration</t>
  </si>
  <si>
    <t>All measures together</t>
  </si>
  <si>
    <t>** The impact of PN and OČR is quantified through the increase in benefits compared to 2019, when indexing the basis for the calculation for 2021. Thus, some PN and OČR, which were not classified as pandemic, are also included.</t>
  </si>
  <si>
    <t>Direct support together</t>
  </si>
  <si>
    <t>First aid allowance</t>
  </si>
  <si>
    <t>Remission of taxes and levies</t>
  </si>
  <si>
    <t>Zero VAT on FFP2 / 3 respirators</t>
  </si>
  <si>
    <t>Payment to a medical specialists</t>
  </si>
  <si>
    <t>Equipment and other expenses of medical facilities</t>
  </si>
  <si>
    <t>Direct support together without EU funds</t>
  </si>
  <si>
    <t>Contribution to the capital of the Slovak Guarantee and Development Bank</t>
  </si>
  <si>
    <t>Contribution to the capital of Air Traffic Services</t>
  </si>
  <si>
    <t>Deferral of income tax advance payments in case of a decrease in revenues exceeding 40%</t>
  </si>
  <si>
    <t>Postponement of soc. security constributions for December to June 2021</t>
  </si>
  <si>
    <t>Postponement of soc. security contributions for 2021 (January, February, March) until June 2021</t>
  </si>
  <si>
    <t>p. m. Bankové záruky (bez priameho vplyvu na deficit)</t>
  </si>
  <si>
    <t>p. m. Bank guarantees (without direct effect on the deficit)</t>
  </si>
  <si>
    <t>Contribution to General Health insurance company</t>
  </si>
  <si>
    <t>Transfer to Social Insurance company</t>
  </si>
  <si>
    <t>Transfers to ŽSR, ŽSSK and NDS</t>
  </si>
  <si>
    <t>Various increased current transfers for other public administration entities</t>
  </si>
  <si>
    <t>Returnable fin. assistance to municipalities</t>
  </si>
  <si>
    <t>mil.</t>
  </si>
  <si>
    <t>Spolu / Total</t>
  </si>
  <si>
    <t>Tabuľka 34 - Zoznam opatrení prijatých boji proti pandémii COVID 19, vplyv na deficit ESA 2010 (2021 je odhad do konca roka)</t>
  </si>
  <si>
    <t>Table 34 - List of measures taken to combat the COVID 19 pandemic, impact on the ESA 2010 deficit (2021 is an estimate by the end of the year)</t>
  </si>
  <si>
    <t>Tabuľka 35: Zoznam jednorazových opatrení v roku 2020 / TABLE 345 - One-off measures</t>
  </si>
  <si>
    <t>TABUĽKA 36 -  Výpočet plnenia výdavkového pravidla (ESA 2010)</t>
  </si>
  <si>
    <r>
      <t xml:space="preserve">TABLE 36 - Expenditure benchmark </t>
    </r>
    <r>
      <rPr>
        <sz val="9"/>
        <color rgb="FF2C9ADC"/>
        <rFont val="Arial Narrow"/>
        <family val="2"/>
        <charset val="238"/>
      </rPr>
      <t>(ESA 2010)</t>
    </r>
  </si>
  <si>
    <t xml:space="preserve">* Odchýlky v roku 2019 vychádzajú zo „zafreezovaných“ hodnôt z posledného hodnotenia Európskej komisie.  </t>
  </si>
  <si>
    <t>** V roku 2022 a 2023 sú nešpecifikované opatrenia potrebné na dosiahnutie rozpočtových cieľov rozdelené nasledovne: polovica potrebných opatrení je imputovaná na bežných výdavkoch a polovica je imputovaná cez príjmové opatrenia – DRM.</t>
  </si>
  <si>
    <t>Zavedenie 13. a 14. platu (zavedenie od 2018, legislatívne zmeny od 2019), zrušenie od 2021</t>
  </si>
  <si>
    <t>Ročné zúčtovanie sociálneho poistenia</t>
  </si>
  <si>
    <t>Zavedenie OOP a následné zmeny (zmena uplatňovania OOP, zrušenie OOP pre zamestnávateľa, zavedenie OOP pre dôchodcov)</t>
  </si>
  <si>
    <t>Neživotné poistenie – zavedenie odvodu a nahradenie daňou z poistného</t>
  </si>
  <si>
    <t>Zdvojnásobenie sadzby osobitného odvodu v regulovaných odvetviach, a následné zníženie</t>
  </si>
  <si>
    <t>Navýšenie bankového odvodu a jeho zrušenie od 2. pol 2020</t>
  </si>
  <si>
    <t>15 % sadzba DPPO pre firmy s obratom do 100 tis. Eur, následná úprava do 49,79 tisíc eur</t>
  </si>
  <si>
    <t>Znížená sadzba SZČO na 15% pre obrat do 100 tis. eur, následné úprava do 49,79 tisíc eur</t>
  </si>
  <si>
    <t>Zavedenie paušálu na nepeň. benefit pre zamestnanca na dopravu (100 eur mesačne)</t>
  </si>
  <si>
    <t>Zmena sadzieb daní z nehnuteľností na úrovni VZN</t>
  </si>
  <si>
    <t>Prerušenie daňových kontrol a daňových konaní, okrem kontrol s výsledkom vracania peňazí</t>
  </si>
  <si>
    <t>Oprava základu dane DPH pri dodaní tovaru alebo služby</t>
  </si>
  <si>
    <t>Zrušenie oslobodenia od DPH pri zásielkach do 22 eur z 3. krajín</t>
  </si>
  <si>
    <t>Zmeny v zdaňovaní motorových vozidiel</t>
  </si>
  <si>
    <t>Presun termínu splatenia odkladov SP</t>
  </si>
  <si>
    <t>Dočasné oslobodenie respirátorov FFP2 a FFP3 od DPH</t>
  </si>
  <si>
    <r>
      <t xml:space="preserve">TABUĽKA 37 - Diskrečné opatrenia </t>
    </r>
    <r>
      <rPr>
        <sz val="9"/>
        <color rgb="FF2C9ADC"/>
        <rFont val="Arial Narrow"/>
        <family val="2"/>
        <charset val="238"/>
      </rPr>
      <t>(mil. eur, ESA2010)</t>
    </r>
  </si>
  <si>
    <r>
      <t xml:space="preserve">Table 37 - DRM </t>
    </r>
    <r>
      <rPr>
        <sz val="9"/>
        <color rgb="FF2C9ADC"/>
        <rFont val="Arial Narrow"/>
        <family val="2"/>
        <charset val="238"/>
      </rPr>
      <t>(mil. eur, ESA2010)</t>
    </r>
  </si>
  <si>
    <t>15 % sadzba DPPO pre firmy s obratom do 100-tis. eur, následná úprava do 49,79 tis. eur.</t>
  </si>
  <si>
    <t>Znížená sadzba SZČO na 15% pre obrat do 100-tis. eur, následná úprava do 49,79 tis. eur.</t>
  </si>
  <si>
    <t>Special levy in banking sector and his abolition in mid 2020</t>
  </si>
  <si>
    <t>Health insurance contribution allowance for low-paid workers</t>
  </si>
  <si>
    <t>Tax relief for employees for accomodation (60 eur monthly)</t>
  </si>
  <si>
    <t>Changes of tax rates of Property taxes</t>
  </si>
  <si>
    <t>Possibility to include losses from 2014 (loss-carry forward) already in the current 2019 tax returns</t>
  </si>
  <si>
    <t>Correction of the VAT base on the supply of goods or services</t>
  </si>
  <si>
    <t>Abolition of the VAT exemption for shipments up to 22 euros from third countries</t>
  </si>
  <si>
    <t>Changes in motor vehicle taxation</t>
  </si>
  <si>
    <t>Deferred social insurance contributions payments</t>
  </si>
  <si>
    <t xml:space="preserve">Temporary exemption of respirators FFP2 and FFP3 from VAT </t>
  </si>
  <si>
    <t>Introduction/amendment/abolition of 13th and 14th salary</t>
  </si>
  <si>
    <t>Personal income tax (business) reduced to 15% with turnover up to EUR 100 th, correction to EUR 49,79 th</t>
  </si>
  <si>
    <t>Introduction of gambling licenses and other changes</t>
  </si>
  <si>
    <t>TABUĽKA 44 - Zoznam opatrení vplývajúcich na saldo verejnej správy v rokoch 2020 až 2023 / TABLE 44 - List of measures affecting the general government balance in the years 2020 to 2023</t>
  </si>
  <si>
    <t xml:space="preserve">Príjmové opatrenie - PS 2020 </t>
  </si>
  <si>
    <t xml:space="preserve">Revenue measures - SCP 2020 </t>
  </si>
  <si>
    <t>Expenditure measure - SCP 2020</t>
  </si>
  <si>
    <t>Výdavkové opatrenie - PS 2020</t>
  </si>
  <si>
    <t>GRAF 49 - Nové pásma dlhovej brzdy oproti vývoju dlhu v scenári nezmenených politík (% HDP)</t>
  </si>
  <si>
    <t>FIGURE 49 - New debt threshold bands and debt development in no-policy change scenario (% of GDP)</t>
  </si>
  <si>
    <t>Hrubý dlh (% HDP)</t>
  </si>
  <si>
    <t>Gross debt (% of HDP)</t>
  </si>
  <si>
    <t>Čistý dlh (% HDP)</t>
  </si>
  <si>
    <t>Net debt (% of GDP)</t>
  </si>
  <si>
    <t>Liquid financial assets (% of GDP)</t>
  </si>
  <si>
    <t>Likvidné finančné aktíva (% HDP)</t>
  </si>
  <si>
    <t>Pozn.: Scenár nezmenených politík (NPC) – scenár vývoja dlhu bez dodatočných konsolidačných opatrení a s vplyvom starnutia populácie.</t>
  </si>
  <si>
    <t>Note: No-policy change scenario (NPC) – .</t>
  </si>
  <si>
    <t>GRAF 17 – 6-ročná konsolidácia cyklicky očisteného primárneho salda (1990-2019)</t>
  </si>
  <si>
    <t>FIGURE 17 – 6-year consolidation of cyclically-adjusted primary balance (1990-2019)</t>
  </si>
  <si>
    <t>GRAF 48 - Nové pásma a sankcie dlhovej brzdy viažuce sa na čistý dlh</t>
  </si>
  <si>
    <t>FIGURE 48 - New debt band thresholds and sanctions of debt brake based on net debt</t>
  </si>
  <si>
    <t>GRAF 22 – Objem priamych fiškálnych stimulov počas globálnej finančnej krízy a pandémie COVID-19 (% HDP)</t>
  </si>
  <si>
    <t>GFC</t>
  </si>
  <si>
    <t>COVID-19</t>
  </si>
  <si>
    <t>SR</t>
  </si>
  <si>
    <t>FIGURE 22 – Direct fiscal stimulus measures during Global Financial Crisis and COVID-19 pandemic (% of GDP)</t>
  </si>
  <si>
    <t>GRAF 23 – Medziročná zmena priemyselnej produkcie (priemer 2015 = 100)</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</si>
  <si>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</si>
  <si>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</si>
  <si>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</si>
  <si>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</si>
  <si>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</si>
  <si>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</si>
  <si>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</si>
  <si>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</si>
  <si>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</si>
  <si>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</si>
  <si>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</si>
  <si>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</si>
  <si>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</si>
  <si>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</si>
  <si>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</si>
  <si>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</si>
  <si>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</si>
  <si>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</si>
  <si>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</si>
  <si>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</si>
  <si>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</si>
  <si>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</si>
  <si>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</si>
  <si>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</si>
  <si>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</si>
  <si>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</si>
  <si>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</si>
  <si>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</si>
  <si>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</si>
  <si>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</si>
  <si>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</si>
  <si>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</si>
  <si>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</si>
  <si>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</si>
  <si>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</si>
  <si>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</si>
  <si>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</si>
  <si>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</si>
  <si>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</si>
  <si>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</si>
  <si>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</si>
  <si>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</si>
  <si>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</si>
  <si>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</si>
  <si>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</si>
  <si>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</si>
  <si>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</si>
  <si>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</si>
  <si>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</si>
  <si>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</si>
  <si>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</si>
  <si>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</si>
  <si>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</si>
  <si>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</si>
  <si>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</si>
  <si>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</si>
  <si>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</si>
  <si>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USA</t>
  </si>
  <si>
    <t>Eurozóna</t>
  </si>
  <si>
    <t>Euro Area</t>
  </si>
  <si>
    <t>EÚ27</t>
  </si>
  <si>
    <t>EU27</t>
  </si>
  <si>
    <t>GRAF 24 – Verejný dlh v predkrízovom období (% HDP)</t>
  </si>
  <si>
    <t>Year</t>
  </si>
  <si>
    <t>FIGURE 24 – Public debt in pre-crisis period (% of GDP)</t>
  </si>
  <si>
    <t>10-Y Bond yields</t>
  </si>
  <si>
    <t>GRAF 25 – Výnos 10-ročných vládnych dlhopisov vybraných krajín EÚ27 a SR (%)</t>
  </si>
  <si>
    <t>FIGURE 25 – 10-year government bonds yield in selected countries of the EU27 and SR (%)</t>
  </si>
  <si>
    <t>GRAF 26 – Príspevky k medziročnej zmene deficitu VS v 2009 a 2020 (% HDP)</t>
  </si>
  <si>
    <t>Príspevky k zmene deficitu</t>
  </si>
  <si>
    <t>Decomposition of deficit change</t>
  </si>
  <si>
    <t>Zmena deficitu VS</t>
  </si>
  <si>
    <t>GG Deficit change</t>
  </si>
  <si>
    <t>Cyklická zložka</t>
  </si>
  <si>
    <t>Cyclical component</t>
  </si>
  <si>
    <t>Jednorazové efekty</t>
  </si>
  <si>
    <t>One-off effects</t>
  </si>
  <si>
    <t>Protikrízové opatrenia</t>
  </si>
  <si>
    <t>Fiscal stimulus measures</t>
  </si>
  <si>
    <t>Ostatné faktory</t>
  </si>
  <si>
    <t>FIGURE 26 – Decomposition of annual change in deficit of general government (% of GDP)</t>
  </si>
  <si>
    <t>GRAF 27 – Príspevky k zmene hrubého dlhu VS (% HDP)</t>
  </si>
  <si>
    <t>Decomposition of debt change</t>
  </si>
  <si>
    <t>Zmena hrubého dlhu VS</t>
  </si>
  <si>
    <t>Gross debt change</t>
  </si>
  <si>
    <t>Interest expenditures</t>
  </si>
  <si>
    <t>Zosúladenie dlh a deficitu (bez hotovosti VS)</t>
  </si>
  <si>
    <t>Zmena nominálneho HDP</t>
  </si>
  <si>
    <t>Nominal GDP change</t>
  </si>
  <si>
    <t>Zmena hotovosti VS</t>
  </si>
  <si>
    <t>Liquidity of GG change</t>
  </si>
  <si>
    <t>FIGURE 27 – Decomposition of gross debt change (% of GDP)</t>
  </si>
  <si>
    <t>GRAF 28 - Objem pomoci verzus pokles zamestnanosti (% HDP, p. b.)</t>
  </si>
  <si>
    <t>Objem pomoci (% HDP)</t>
  </si>
  <si>
    <t>Pokles zamestnanosti (p. b.)</t>
  </si>
  <si>
    <t>Fiscal stimulus (% of GDP)</t>
  </si>
  <si>
    <t>Decline of employment (p.p.)</t>
  </si>
  <si>
    <t>FIGURE 28 - Fiscal stimulus versus decline of employment (% of GDP, p.p.)</t>
  </si>
  <si>
    <t>FIGURE 23 – Annual change of industrial production (average 2015 = 100)</t>
  </si>
  <si>
    <t>TABLE 9 – Fiscal position calculation (% of GDP)</t>
  </si>
  <si>
    <t>1. Structural balance</t>
  </si>
  <si>
    <t>2. Interest expenditures</t>
  </si>
  <si>
    <t>3. COVID-19 measures</t>
  </si>
  <si>
    <t>4. EU relations impact (w/o RRP funding), incl.:</t>
  </si>
  <si>
    <t>Poznámka: Fiškálna pozícia so znamienkom mínus vyjadruje fiškálnu expanziu, so znamienkom plus vyjadruje fiškálnu reštrikciu.</t>
  </si>
  <si>
    <t>- revenues from 2nd and 3rd programming framework of the EU</t>
  </si>
  <si>
    <t>- contributions to the EU budget</t>
  </si>
  <si>
    <t>5. Recovery and Resilience Plan of the SR</t>
  </si>
  <si>
    <t>6. Adjusted structural balance (1-2-3-4-5)</t>
  </si>
  <si>
    <r>
      <t>7. Fiscal position (fiscal impulse) (6</t>
    </r>
    <r>
      <rPr>
        <b/>
        <vertAlign val="subscript"/>
        <sz val="9"/>
        <color rgb="FF000000"/>
        <rFont val="Arial Narrow"/>
        <family val="2"/>
        <charset val="238"/>
      </rPr>
      <t>t</t>
    </r>
    <r>
      <rPr>
        <b/>
        <sz val="9"/>
        <color rgb="FF000000"/>
        <rFont val="Arial Narrow"/>
        <family val="2"/>
        <charset val="238"/>
      </rPr>
      <t xml:space="preserve"> – 6</t>
    </r>
    <r>
      <rPr>
        <b/>
        <vertAlign val="subscript"/>
        <sz val="9"/>
        <color rgb="FF000000"/>
        <rFont val="Arial Narrow"/>
        <family val="2"/>
        <charset val="238"/>
      </rPr>
      <t>t-1</t>
    </r>
    <r>
      <rPr>
        <b/>
        <sz val="9"/>
        <color rgb="FF000000"/>
        <rFont val="Arial Narrow"/>
        <family val="2"/>
        <charset val="238"/>
      </rPr>
      <t>)</t>
    </r>
  </si>
  <si>
    <t>Note: Fiscal position with negative sign explains fiscal expansion, positive sign explains fiscal contraction.</t>
  </si>
  <si>
    <t>Zdroj: MMF</t>
  </si>
  <si>
    <t>Source: IMF</t>
  </si>
  <si>
    <t>Zdroj: MMF, EK</t>
  </si>
  <si>
    <t>Source: IMF, EC</t>
  </si>
  <si>
    <t>Zdroj: OECD</t>
  </si>
  <si>
    <t>Source: OECD</t>
  </si>
  <si>
    <t>Zdroj: EK</t>
  </si>
  <si>
    <t>Source: EC</t>
  </si>
  <si>
    <t>Zdroj: ECB</t>
  </si>
  <si>
    <t>Source: ECB</t>
  </si>
  <si>
    <t>Čistý dlh VS</t>
  </si>
  <si>
    <t>4. sanction threshold</t>
  </si>
  <si>
    <t>3. sanction threshold</t>
  </si>
  <si>
    <t>2. sanction threshold</t>
  </si>
  <si>
    <t>LFA</t>
  </si>
  <si>
    <t>Sankčné pásma (hrubý dlh)</t>
  </si>
  <si>
    <t>Debt break rule (gross debt)</t>
  </si>
  <si>
    <t>Maastrichtská hranica</t>
  </si>
  <si>
    <t>Liquid financial assests</t>
  </si>
  <si>
    <t>Maastricht criterion</t>
  </si>
  <si>
    <t>Sanction threshold (gross debt)</t>
  </si>
  <si>
    <t>GRAF 19 - Hrubý a čistý dlh verejnej správy (% HDP)</t>
  </si>
  <si>
    <t xml:space="preserve">Figure 19 - General government gross and net debt (% of GDP) </t>
  </si>
  <si>
    <t>2013-2019</t>
  </si>
  <si>
    <t>Nominálny rast HDP</t>
  </si>
  <si>
    <t>GRAF 20 - Príspevky k medziročnej zmene hrubého dlhu VS (p. b. HDP)</t>
  </si>
  <si>
    <t>Figure 20 - Contributions of factors to the debt change (% of GDP)</t>
  </si>
  <si>
    <t>Currency and deposits</t>
  </si>
  <si>
    <t>Graf 21 - Rizikové scenáre hrubého dlhu VS (% HDP)</t>
  </si>
  <si>
    <t>2021</t>
  </si>
  <si>
    <t>2022</t>
  </si>
  <si>
    <t>2023</t>
  </si>
  <si>
    <t>2024</t>
  </si>
  <si>
    <t>Základný scenár</t>
  </si>
  <si>
    <t>Rizikový scenár</t>
  </si>
  <si>
    <t>Scenár bez konsolidácie</t>
  </si>
  <si>
    <t>Baseline</t>
  </si>
  <si>
    <t>Risk scenario</t>
  </si>
  <si>
    <t>No-consolidation scenario</t>
  </si>
  <si>
    <t>Figure 21 - Gross debt risk scenarios (% HDP)</t>
  </si>
  <si>
    <t>EC (ref. value of debt at 60 % of GDP)</t>
  </si>
  <si>
    <t>Stability Programme 21 - 24</t>
  </si>
  <si>
    <t>Low risk</t>
  </si>
  <si>
    <t>Medium risk</t>
  </si>
  <si>
    <t>High risk</t>
  </si>
  <si>
    <t>Threshold</t>
  </si>
  <si>
    <t>Nízke rizik</t>
  </si>
  <si>
    <t>Stredné riziko</t>
  </si>
  <si>
    <t>Vysoké riziko</t>
  </si>
  <si>
    <t>Hranica</t>
  </si>
  <si>
    <t>Figure 29 – Medium-term sustainability S1 (EC, % of GDP)</t>
  </si>
  <si>
    <t>FIGURE 30 - Long-term sustainability S2 (EC, % of GDP)</t>
  </si>
  <si>
    <t>GRAF 30 - Dlhodobá udržateľnosť S2 (EK, % HDP)</t>
  </si>
  <si>
    <t>GRAF 29 – Strednodobá udržateľnosť S1 (EK, % HDP)</t>
  </si>
  <si>
    <t xml:space="preserve">S2 indikátor </t>
  </si>
  <si>
    <t>– ex post odhad</t>
  </si>
  <si>
    <t>(predkrízová hodnota)</t>
  </si>
  <si>
    <t xml:space="preserve">S2 Indikátor </t>
  </si>
  <si>
    <t>S2 Indikátor</t>
  </si>
  <si>
    <t>(2024, po plánovanej konsolidácii)</t>
  </si>
  <si>
    <t>Celková hodnota S2</t>
  </si>
  <si>
    <t>z toho:</t>
  </si>
  <si>
    <t xml:space="preserve">  Počiatočná rozpočtová pozícia štrukturálneho salda a dlhu</t>
  </si>
  <si>
    <t xml:space="preserve">  Výdavky na penzie</t>
  </si>
  <si>
    <t xml:space="preserve">  Zdravotná starostlivosť</t>
  </si>
  <si>
    <t xml:space="preserve">  Dlhodobá starostlivosť</t>
  </si>
  <si>
    <t xml:space="preserve">  Výdavky na vzdelanie </t>
  </si>
  <si>
    <t xml:space="preserve">  Ostatné</t>
  </si>
  <si>
    <t>(2024, aj po dôchodkovej reforme v RRP)</t>
  </si>
  <si>
    <t>Initial budgetary position</t>
  </si>
  <si>
    <t>Pension expenditures</t>
  </si>
  <si>
    <t>Health care expenditure</t>
  </si>
  <si>
    <t>Long-term care expenditure</t>
  </si>
  <si>
    <t>Education expenditure</t>
  </si>
  <si>
    <t>GRAF 31 – Faktory vedúce k zhoršeniu indikátora S2 po koronakríze (% HDP)</t>
  </si>
  <si>
    <t>Ex-post simulácia predkrízovej hodnoty S2</t>
  </si>
  <si>
    <t xml:space="preserve">Vplyv nekrytých titulov v rozpočte na rok 2020 </t>
  </si>
  <si>
    <t>Vplyv pandémie</t>
  </si>
  <si>
    <t>Vplyv nových politík z roku 2020</t>
  </si>
  <si>
    <t>Aktualizácia makroekonomických predpokladov</t>
  </si>
  <si>
    <t>Dôchodkové opatrenia prijaté po voľbách 2020</t>
  </si>
  <si>
    <t>Program stability 2021 - 2024</t>
  </si>
  <si>
    <t>Ex-post simulation of pre-crisis S2</t>
  </si>
  <si>
    <t>Items not included in Budget for 2020</t>
  </si>
  <si>
    <t>Pandemic</t>
  </si>
  <si>
    <t>Macroeconomic assumptions</t>
  </si>
  <si>
    <t>New policies adopted in 2020</t>
  </si>
  <si>
    <t>Stability Programme 2021-2024</t>
  </si>
  <si>
    <t>Pension legislation adopted by new government</t>
  </si>
  <si>
    <t>Figure 31 – Deterioration of S2 sustainability after crisis (% HDP)</t>
  </si>
  <si>
    <t>Indikátor S2</t>
  </si>
  <si>
    <t>Nízke rizikko</t>
  </si>
  <si>
    <t>Indikátor S2 (po reforme dôchodkov)</t>
  </si>
  <si>
    <t>S2 sustainability</t>
  </si>
  <si>
    <t>S2 sustainability (adopted reform)</t>
  </si>
  <si>
    <t>GRAF 32 - Vývoj S2 do roku 2028 (% HDP)</t>
  </si>
  <si>
    <t xml:space="preserve">Figure 32 - S2 sustainability forecast (% of GDP) </t>
  </si>
  <si>
    <t>spolu</t>
  </si>
  <si>
    <t>Plán obnovy spolu</t>
  </si>
  <si>
    <t>Kompenzácie</t>
  </si>
  <si>
    <t>GRAF 1 – Štruktúra tvorby hrubého fixného kapitálu (b.c., mld. eur)</t>
  </si>
  <si>
    <t>Total RRP</t>
  </si>
  <si>
    <t>Investments</t>
  </si>
  <si>
    <t>Compensations</t>
  </si>
  <si>
    <t>Intermediary consumption</t>
  </si>
  <si>
    <t>total</t>
  </si>
  <si>
    <t>zdroj: MF SR</t>
  </si>
  <si>
    <t>source: MoF SR</t>
  </si>
  <si>
    <t>RRP</t>
  </si>
  <si>
    <t>Fondy EÚ</t>
  </si>
  <si>
    <t>EU funds</t>
  </si>
  <si>
    <t>FIGURE 1 – Gross fixed capital formation (c.p., bil. eur)</t>
  </si>
  <si>
    <t>Zmena hodnoty jednotlivých premenných oproti vývoju bez plánu obnovy (v %)</t>
  </si>
  <si>
    <t>TABLE 3 –Recovery and resilience plan impact on macro forecast</t>
  </si>
  <si>
    <t>Real investments</t>
  </si>
  <si>
    <t>Change of individual variable compared to no-recovery plan scenario (%)</t>
  </si>
  <si>
    <t>GRAF 2 - Príspevky k rastu HDP (p. b.)</t>
  </si>
  <si>
    <t xml:space="preserve">GRAF 3 – Príspevky k rastu zamestnanosti (p. b.) </t>
  </si>
  <si>
    <t>FIGURE 2 - Contributions to GDP growth (pp)</t>
  </si>
  <si>
    <t>FIGURE 3 – Contributions to employment growth (pp)</t>
  </si>
  <si>
    <t>GRAF 4 - Externé nerovnováhy - zložky salda bežného účtu platobnej bilancie (% HDP)</t>
  </si>
  <si>
    <t>GRAF 5 - Štruktúra spotrebiteľskej inflácie –medziročné príspevky zložiek k CPI (v p. b.)</t>
  </si>
  <si>
    <t>FIGURE 4 - External imbalances - CAB components (% of GDP)</t>
  </si>
  <si>
    <t>FIGURE 5 - Structure of consumer inflation - contributions of components (pp)</t>
  </si>
  <si>
    <t>GRAF 6 - Akciovým indexom sa posledný polrok darilo (10. jan 2020 = 100)</t>
  </si>
  <si>
    <t>FIGURE 6 - Stock indices have flourished in the past six months  (10. jan 2020 = 100)</t>
  </si>
  <si>
    <t>GRAF 7 - Ekonomika eurozóny sa nachádza v dvojrýchlostnom režime (PMI index)</t>
  </si>
  <si>
    <t>FIGURE 7 - The Eurozone economy is in a two-speed mode (PMI index)</t>
  </si>
  <si>
    <t>GRAF 8- Príspevky výrobných faktorov k rastu potenciálneho produktu (p. b.) - prístup MF SR</t>
  </si>
  <si>
    <t>FIGURE 8 - Contribution of production factors to potential growth (pp) – MoF SR approach</t>
  </si>
  <si>
    <t>TABLE 4 - Contribution of production factors to potential growth (pp) – MoF SR approach</t>
  </si>
  <si>
    <t>TABUĽKA 4 - Príspevky výrobných faktorov k rastu potenciálneho produktu - prístup MF SR</t>
  </si>
  <si>
    <t xml:space="preserve">GRAF 9 - Produkčná medzera (% pot. HDP) - prístup MF SR       </t>
  </si>
  <si>
    <t>TABUĽKA 5 - Vývoj produkčnej medzery - prístup MF SR</t>
  </si>
  <si>
    <t>TABLE 5 - Output gap  - MoF SR approach</t>
  </si>
  <si>
    <t>FIGURE 9 - Output gap (% pot. GDP) - MoF SR approach</t>
  </si>
  <si>
    <t>TABUĽKA 6 - Porovnanie prognóz slovenskej ekonomiky MF SR a ostatných inštitúcií</t>
  </si>
  <si>
    <t>TABLE 6 - Comparisons of forecasts of MFSR and other institutions</t>
  </si>
  <si>
    <t>GRAF 10 – HDP v základnej prognóze a scenároch (index 2019=100)</t>
  </si>
  <si>
    <t>FIGURE 10 – GDP in baseline forecast and scenarios (index 2019=100)</t>
  </si>
  <si>
    <t>FIGURE 11 – Employment in baseline forecast and scenarios (index 2019=100)</t>
  </si>
  <si>
    <t>GRAF 11 – Zamestnanosť v základnej prognóze a scenároch (index 2019=100)</t>
  </si>
  <si>
    <t xml:space="preserve">TABUĽKA 7 - Rizikový scenár 3-týždňového uzavretia ekonomiky na prelome 1. a 2. kvartálu </t>
  </si>
  <si>
    <t>TABLE 7 - Risk scenario of a 3-week lockdown at turn of 1st and 2nd quarters</t>
  </si>
  <si>
    <t>Kumulatívna zmena hodnoty jednotlivých premenných oproti prognóze</t>
  </si>
  <si>
    <t>Cumulative change of variables compared to the forecast</t>
  </si>
  <si>
    <t>FIGURE 12 - Analytical breakdown of 2020 outturn (ESA 2010, mil. eur)</t>
  </si>
  <si>
    <t>FIGURE 13 - Analytical breakdown of 2021 actual estimate (ESA 2010, mil. eur)</t>
  </si>
  <si>
    <t>Figure 14 - Summary of measures taken to combat coronavirus (estimated by the end of the year, in% of GDP)</t>
  </si>
  <si>
    <t>Figure 18 - Factors leading to an increase in the structural deficit between 2020 and 2021 in% of GDP</t>
  </si>
  <si>
    <t>TABUĽKA 11  - Výdavkové opatrenia zahrnuté v návrhu rozpočtu verejnej správy (ESA 2010, porovnanie voči NPC)</t>
  </si>
  <si>
    <t>Table 11  - Expenditure measures included in the draft GG budget (ESA 2010, comparison against the NPC scenario)</t>
  </si>
  <si>
    <t>TABUĽKA 12 – Porovnanie predchádzajúcej a aktualizovanej prognózy</t>
  </si>
  <si>
    <t xml:space="preserve">ESA kód </t>
  </si>
  <si>
    <t>Predchádzajúca aktualizácia*</t>
  </si>
  <si>
    <t>Skutočnosť a súčasná aktualizácia</t>
  </si>
  <si>
    <t>Rozdiel</t>
  </si>
  <si>
    <t>Saldo verejnej správy (% HDP)</t>
  </si>
  <si>
    <t>EDP B.9</t>
  </si>
  <si>
    <t> -</t>
  </si>
  <si>
    <t>Hrubý dlh verejnej správy (% HDP)</t>
  </si>
  <si>
    <t>Pozn.: * Program stability SR na roky 2020 až 2023</t>
  </si>
  <si>
    <t>Previous update</t>
  </si>
  <si>
    <t>Outcome and current update</t>
  </si>
  <si>
    <t>Difference</t>
  </si>
  <si>
    <t>Note.: * Stability Programme for 2020 - 2023</t>
  </si>
  <si>
    <t>TABLE 12 – Comparison of the previous and updated forecasts</t>
  </si>
  <si>
    <t>GRAF 43 – Zmena daňového zaťaženia 2019 vs. 2012 (% zmena daňového zaťaženia v pomere k HDP)</t>
  </si>
  <si>
    <t>FIGURE 43 - Change in the tax burden 2019 vs. 2012 (% change in tax burden in relation to GDP)</t>
  </si>
  <si>
    <t>GRAF 44 – Porovnanie medzery DPH v EÚ (v % celkových DPH záväzkov, 2018)</t>
  </si>
  <si>
    <t>FIGURE 44 - Comparison of the VAT gap in the EU (% of total VAT liabilities, 2018)</t>
  </si>
  <si>
    <t xml:space="preserve"> VAT gap according to MoF</t>
  </si>
  <si>
    <t xml:space="preserve"> VAT gap according to EC</t>
  </si>
  <si>
    <t>GRAF 45 - Daňová medzera na DPH (% potenciálneho výnosu)</t>
  </si>
  <si>
    <t>Figure 45 - VAT gap (% of potential yield)</t>
  </si>
  <si>
    <t>TABUĽKA 14 – Výdavky verejnej správy podľa klasifikácie COFOG</t>
  </si>
  <si>
    <r>
      <t>Funkcie</t>
    </r>
    <r>
      <rPr>
        <sz val="9"/>
        <color rgb="FF000000"/>
        <rFont val="Arial Narrow"/>
        <family val="2"/>
        <charset val="238"/>
      </rPr>
      <t> </t>
    </r>
  </si>
  <si>
    <t xml:space="preserve">COFOG </t>
  </si>
  <si>
    <r>
      <t>kód</t>
    </r>
    <r>
      <rPr>
        <sz val="9"/>
        <color rgb="FF000000"/>
        <rFont val="Arial Narrow"/>
        <family val="2"/>
        <charset val="238"/>
      </rPr>
      <t> </t>
    </r>
  </si>
  <si>
    <t>FR RVS SK (2022)</t>
  </si>
  <si>
    <t>FR RVS SK (2023)</t>
  </si>
  <si>
    <t>FR RVS SK (2024)</t>
  </si>
  <si>
    <t>EA 19        (2019)</t>
  </si>
  <si>
    <t>1. Všeobecné verejné služby</t>
  </si>
  <si>
    <t>2. Obrana</t>
  </si>
  <si>
    <t>3. Verejný poriadok a bezpečnosť</t>
  </si>
  <si>
    <t>4. Ekonomická oblasť</t>
  </si>
  <si>
    <t>5. Ochrana životného prostredia</t>
  </si>
  <si>
    <t>6. Bývanie a občianska vybavenosť</t>
  </si>
  <si>
    <t>8. Rekreácia, kultúra a náboženstvo</t>
  </si>
  <si>
    <t>9. Vzdelávanie</t>
  </si>
  <si>
    <t>10. Sociálne zabezpečenie</t>
  </si>
  <si>
    <t>Celkové výdavky</t>
  </si>
  <si>
    <t>7. Zdravotníctvo</t>
  </si>
  <si>
    <t>V3 (2019)</t>
  </si>
  <si>
    <t>SK (2019)</t>
  </si>
  <si>
    <t>TABLE 14 – COFOG</t>
  </si>
  <si>
    <t>1. General public services</t>
  </si>
  <si>
    <t>2. Defence</t>
  </si>
  <si>
    <t>3. Public order and safety</t>
  </si>
  <si>
    <t>4. Economic affairs</t>
  </si>
  <si>
    <t>5. Environmental protection</t>
  </si>
  <si>
    <t>6. Housing and community amenities</t>
  </si>
  <si>
    <t>7. Health</t>
  </si>
  <si>
    <t>8. Recreation, culture and religion</t>
  </si>
  <si>
    <t>9. Education</t>
  </si>
  <si>
    <t xml:space="preserve">Total expenditure </t>
  </si>
  <si>
    <t>code </t>
  </si>
  <si>
    <t>% of GDP</t>
  </si>
  <si>
    <t>TABUĽKA 15 – Sumár hodnotených projektov nad 1 mil. eur od roku 2020 (mil. eur)</t>
  </si>
  <si>
    <t>TABLE 15 - Summary of evaluated projects over 1 mil. EUR from 2020 (million EUR)</t>
  </si>
  <si>
    <t>Oblasť a veľkosť projektu</t>
  </si>
  <si>
    <t>SPOLU</t>
  </si>
  <si>
    <t>Projekty nad 40 mil. eur (10 mil. eur pre investície v IT)</t>
  </si>
  <si>
    <t>z toho IT</t>
  </si>
  <si>
    <t>z toho doprava</t>
  </si>
  <si>
    <t>z toho obrana</t>
  </si>
  <si>
    <t>Projekty nad 1 mil. eur (pod 40 mil. eur / 10 mil. eur IT)</t>
  </si>
  <si>
    <t>z toho ostatné</t>
  </si>
  <si>
    <t>Počet projektov</t>
  </si>
  <si>
    <t>Hodnota projektov</t>
  </si>
  <si>
    <t>Project</t>
  </si>
  <si>
    <t>No of projects</t>
  </si>
  <si>
    <t>Value of projects</t>
  </si>
  <si>
    <t>transportation</t>
  </si>
  <si>
    <t>defense</t>
  </si>
  <si>
    <t>Projects over 40 mil. eur (10 mil. eur for IT)</t>
  </si>
  <si>
    <t>Projects over 1 mil. eur (below 40 mil. eur / 10 mil. eur IT)</t>
  </si>
  <si>
    <t>Číslo</t>
  </si>
  <si>
    <t xml:space="preserve">Názov komponentu </t>
  </si>
  <si>
    <t>Zelená ekonomika</t>
  </si>
  <si>
    <t>2 301</t>
  </si>
  <si>
    <t>Obnoviteľné zdroje energie a energetická infraštruktúra</t>
  </si>
  <si>
    <t xml:space="preserve">Obnova budov </t>
  </si>
  <si>
    <t>Udržateľná doprava</t>
  </si>
  <si>
    <t>Dekarbonizácia priemyslu</t>
  </si>
  <si>
    <t xml:space="preserve">Adaptácia na zmenu klímy </t>
  </si>
  <si>
    <t>Vzdelávanie</t>
  </si>
  <si>
    <t>Dostupnosť, rozvoj a kvalita inkluzívneho vzdelávania na všetkých stupňoch</t>
  </si>
  <si>
    <t xml:space="preserve">Vzdelávanie pre 21. storočie </t>
  </si>
  <si>
    <t xml:space="preserve">Zvýšenie výkonnosti slovenských vysokých škôl </t>
  </si>
  <si>
    <t>Veda, výskum, inovácie</t>
  </si>
  <si>
    <t xml:space="preserve">Efektívnejšie riadenie a posilnenie financovania vedy, výskumu a inovácií </t>
  </si>
  <si>
    <t>Lákanie a udržanie talentov</t>
  </si>
  <si>
    <t>Zdravie</t>
  </si>
  <si>
    <t>Moderná a dostupná zdravotná starostlivosť</t>
  </si>
  <si>
    <t>Humánna, moderná a dostupná starostlivosť o duševné zdravie</t>
  </si>
  <si>
    <t xml:space="preserve">Dostupná a kvalitná dlhodobá sociálno-zdravotná starostlivosť </t>
  </si>
  <si>
    <t>Efektívna verejná správa a digitalizácia</t>
  </si>
  <si>
    <t>Zlepšenie podnikateľského prostredia</t>
  </si>
  <si>
    <t>Reforma justície</t>
  </si>
  <si>
    <t>Boj proti korupcii a praniu špinavých peňazí, bezpečnosť a ochrana obyvateľstva</t>
  </si>
  <si>
    <t>Digitálne Slovensko (štát v mobile, kybernetická bezpečnosť, rýchly internet pre každého, digitálna ekonomika)</t>
  </si>
  <si>
    <t>Zdravé, udržateľné a konkurencieschopné verejné financie</t>
  </si>
  <si>
    <t>Celkový súčet</t>
  </si>
  <si>
    <t>Alokácia v mil. eur</t>
  </si>
  <si>
    <t>TABUĽKA 16 – Alokácia prostriedkov z plánu obnovy podľa komponentov v piatich kľúčových oblastiach verejných politik</t>
  </si>
  <si>
    <t>283*</t>
  </si>
  <si>
    <t>TABLE  38 - Contributions to gross debt (mil. eur)</t>
  </si>
  <si>
    <t>TABUĽKA 38 - Príspevky na zmenu hrubého dlhu verejnej správy (mil. eur)</t>
  </si>
  <si>
    <t>TABUĽKA 41 - Predpoklady MF SR pre výpočet indikátora udržateľnosti S2 / S2 baseline assumptions</t>
  </si>
  <si>
    <t>Výsledná Hodnota S2 / S2 outcome</t>
  </si>
  <si>
    <t>OS 2021 /  A 2021</t>
  </si>
  <si>
    <t>R 2024 - s reformou / reform adopted</t>
  </si>
  <si>
    <t>R 2024 - bez reformy / no reform</t>
  </si>
  <si>
    <t>TABUĽKA 39 - Predpoklady MF SR pre výpočet indikátora udržateľnosti S1 / TABLE 19 - S1 baseline assumptions</t>
  </si>
  <si>
    <t>TABUĽKA 40 - Rozbor indikátora udržateľnosti S1 / S1 Breakdown</t>
  </si>
  <si>
    <t>TABUĽKA 42 - Rozbor indikátora udržateľnosti S2 / TABLE 22 - S2 Breakdown</t>
  </si>
  <si>
    <t>OS 2021 / A2021</t>
  </si>
  <si>
    <t>OS 2021 / A 2021</t>
  </si>
  <si>
    <t>2025 - 2029</t>
  </si>
  <si>
    <t>2022 - 2026</t>
  </si>
  <si>
    <t>2010</t>
  </si>
  <si>
    <t>2011</t>
  </si>
  <si>
    <t>2012</t>
  </si>
  <si>
    <t>2013</t>
  </si>
  <si>
    <t>2014</t>
  </si>
  <si>
    <t>2015</t>
  </si>
  <si>
    <t>2016</t>
  </si>
  <si>
    <t>2017</t>
  </si>
  <si>
    <t>2018</t>
  </si>
  <si>
    <t>2019</t>
  </si>
  <si>
    <t>3. Jednorazové efekty*</t>
  </si>
  <si>
    <t>3. One-off effects*</t>
  </si>
  <si>
    <t>GRAF 46 – Vývoj výdavkov VS (% HDP)</t>
  </si>
  <si>
    <t>v mld. eur (bežné ceny)</t>
  </si>
  <si>
    <t>HDP, eur</t>
  </si>
  <si>
    <t>GDP, Euro</t>
  </si>
  <si>
    <t>Verejné výdavky (RVS), eur</t>
  </si>
  <si>
    <t>Public expenditures (GGB), Euro</t>
  </si>
  <si>
    <t>Podiel verejných výdavkov na HDP (v %)</t>
  </si>
  <si>
    <t>% VV</t>
  </si>
  <si>
    <t>in progress</t>
  </si>
  <si>
    <t>reviewed</t>
  </si>
  <si>
    <t>not reviewed</t>
  </si>
  <si>
    <t>Osobné výdavky</t>
  </si>
  <si>
    <t>ostatné</t>
  </si>
  <si>
    <t>% HDP (pravá os)</t>
  </si>
  <si>
    <t>v priebehu</t>
  </si>
  <si>
    <t>Výdavky posúdené revíziou výdavkov, v mil. eur</t>
  </si>
  <si>
    <t>neposúdené</t>
  </si>
  <si>
    <t>posúdené</t>
  </si>
  <si>
    <t>Zamestnanost a odmeňovanie</t>
  </si>
  <si>
    <t>Wage bill</t>
  </si>
  <si>
    <t>Ohrozené skupiny</t>
  </si>
  <si>
    <t>Groups at risk of poverty</t>
  </si>
  <si>
    <t>Vnútro</t>
  </si>
  <si>
    <t>Interior</t>
  </si>
  <si>
    <t>Obrana</t>
  </si>
  <si>
    <t>Defence</t>
  </si>
  <si>
    <t>Kultúra</t>
  </si>
  <si>
    <t>Culture</t>
  </si>
  <si>
    <t>IT 2.0</t>
  </si>
  <si>
    <t>Compensation</t>
  </si>
  <si>
    <t>% GDP (right axis)</t>
  </si>
  <si>
    <t>Dôchodky</t>
  </si>
  <si>
    <t>Zdravotníctvo</t>
  </si>
  <si>
    <t>Dlhodobá starostlivosť</t>
  </si>
  <si>
    <t>Projekcia 2020</t>
  </si>
  <si>
    <t>Nevysvetlený vplyv</t>
  </si>
  <si>
    <t>Demografické projekcie</t>
  </si>
  <si>
    <t>Rast HDP</t>
  </si>
  <si>
    <t>Ďalšie efekty (reformy)</t>
  </si>
  <si>
    <t>Pokrytie</t>
  </si>
  <si>
    <t>Vekovo-nákladové profily</t>
  </si>
  <si>
    <t>Efekty spolu</t>
  </si>
  <si>
    <t>Dlhodobá starostlivosť Projekcia 2021</t>
  </si>
  <si>
    <t>Dlhodobá starostlivosť Projekcia 2020</t>
  </si>
  <si>
    <t>Projekcia 2021</t>
  </si>
  <si>
    <t>Zmena makroekonomických a demografických predpokladov</t>
  </si>
  <si>
    <t>Legislatívne zmeny</t>
  </si>
  <si>
    <t>Zmena vianočného príspevku na 13. dôchodok</t>
  </si>
  <si>
    <t>Nížší dôchodkový vek matiek</t>
  </si>
  <si>
    <t>Zmrazenie minimálnych dôchodkov</t>
  </si>
  <si>
    <t>Rast DV so SDŽ</t>
  </si>
  <si>
    <t>Kompenzácia rodičovstva</t>
  </si>
  <si>
    <t>Asignácia</t>
  </si>
  <si>
    <t>Automatický vstup do II. piliera*</t>
  </si>
  <si>
    <t>Odchod z TP po 40 rokoch</t>
  </si>
  <si>
    <t>Kumulatív</t>
  </si>
  <si>
    <t>DV so SDŽ</t>
  </si>
  <si>
    <t>Rodičovstvo</t>
  </si>
  <si>
    <t>Auto. vstup II.p*</t>
  </si>
  <si>
    <t>40 rokov</t>
  </si>
  <si>
    <t>Interakcia opatrení</t>
  </si>
  <si>
    <t>Celkovo</t>
  </si>
  <si>
    <t>Pensions</t>
  </si>
  <si>
    <t>Healthcare</t>
  </si>
  <si>
    <t>Long-term care</t>
  </si>
  <si>
    <t>Education</t>
  </si>
  <si>
    <t>Projection 2020</t>
  </si>
  <si>
    <t>Projection 2021</t>
  </si>
  <si>
    <t>GRAF 33 – Vývoj výdavkov citlivých na starnutie obyvateľstva (v % HDP)</t>
  </si>
  <si>
    <t>FIGURE 33 – Projection of expenditures sensitive to ageing (in % GDP)</t>
  </si>
  <si>
    <t>GRAF 34 – Porovnanie výdavkov na dôchodky medzi projekciami 2020 a 2021 (v % HDP)</t>
  </si>
  <si>
    <t>FIGURE 34 – Comparison of pension expenditures between the 2020 and 2021 projections (in % GDP)</t>
  </si>
  <si>
    <t>Legislative changes</t>
  </si>
  <si>
    <t>Change in macroeconomic and demographic assumptions</t>
  </si>
  <si>
    <t>Change from the Christmas bonus to 13th pension</t>
  </si>
  <si>
    <t>Lower retirement age for mothers</t>
  </si>
  <si>
    <t>Freezing minimum pensions</t>
  </si>
  <si>
    <t>GRAF 35 – Dekompozícia rozdielu vo výdavkoch na dôchodky medzi jednotlivými projekciami (v % HDP)</t>
  </si>
  <si>
    <t>GRAF 36 – Dopady dôchodkových opatrení z roku 2020 na výdavky dôchodkového systému (v % HDP)</t>
  </si>
  <si>
    <t>FIGURE 35 – Decomposition of the difference in pension expenditure between projections (in % GDP)</t>
  </si>
  <si>
    <t>FIGURE 36 – Effects of legislative changes in year 2020 on pension expenditures (in % GDP)</t>
  </si>
  <si>
    <t>Unexplained effect</t>
  </si>
  <si>
    <t>Demographic projections</t>
  </si>
  <si>
    <t>GDP growth</t>
  </si>
  <si>
    <t>Other effects (reforms)</t>
  </si>
  <si>
    <t>Coverage</t>
  </si>
  <si>
    <t>Age-cost profiles</t>
  </si>
  <si>
    <t>Overall</t>
  </si>
  <si>
    <t>GRAF 37 – Rozklad hlavných komponentov zvyšujúcich výdavky na dlhodobú starostlivosť medzi dvoma kolami projekcií* (v % HDP)</t>
  </si>
  <si>
    <t>FIGURE 37 – Decomposition of the main components increasing expenditures between rounds of projections (in % GDP)</t>
  </si>
  <si>
    <t>Long-term care projection 2020</t>
  </si>
  <si>
    <t>Long-term care projection 2021</t>
  </si>
  <si>
    <t>GRAF 38 – Porovnanie rastu výdavkov na dlhodobú starostlivosť medzi rokmi 2019 – 2070 (v % HDP)</t>
  </si>
  <si>
    <t>FIGURE 38 – Comparison of the expenditures on long-term care between 2019 and 2070 (in % GDP)</t>
  </si>
  <si>
    <t>SRA linked to LE</t>
  </si>
  <si>
    <t>Parenthood compensation</t>
  </si>
  <si>
    <t>Parental bonus</t>
  </si>
  <si>
    <t>Automatic II. pillar entry*</t>
  </si>
  <si>
    <t>Labor market exit after 40 years</t>
  </si>
  <si>
    <t>GRAF 39 – Vplyv opatrení na výdavky citlivé na starnutie, porovnanie so súčasným nastavením (% HDP)</t>
  </si>
  <si>
    <t>FIGURE 39 – Effects of measures on expeditures sensitive to ageing, comparison with current setting (% GDP)</t>
  </si>
  <si>
    <t>Interaction term</t>
  </si>
  <si>
    <t>GRAF 40 – Zmena S2 pri zavedení jednotlivých opatrení (v p. b. HDP)</t>
  </si>
  <si>
    <t>FIGURE 40 – Change in S2 due to introduction of individual measures (in p. p. GDP)</t>
  </si>
  <si>
    <t>GRAF 41 – Kumulatívny vplyv zavedenia všetkých diskutovaných opatrení* na výdavky citlivé na starnutie (v % HDP)</t>
  </si>
  <si>
    <t>FIGURE 41 – Cumulative effect of introducing all of the discussed measures* on ageing sensitive expenditures (in % GDP)</t>
  </si>
  <si>
    <t>GRAF 1 – Štruktúra tvorby hrubého fixného kapitálu (b.c., mld. eur) / FIGURE 1 – Gross fixed capital formation (c.p., bil. eur)</t>
  </si>
  <si>
    <t>GRAF 17 – 6-ročná konsolidácia cyklicky očisteného primárneho salda (1990-2019) / FIGURE 17 – 6-year consolidation of cyclically-adjusted primary balance (1990-2019)</t>
  </si>
  <si>
    <t>GRAF 22 – Objem priamych fiškálnych stimulov počas globálnej finančnej krízy a pandémie COVID-19 (% HDP) / FIGURE 22 – Direct fiscal stimulus measures during Global Financial Crisis and COVID-19 pandemic (% of GDP)</t>
  </si>
  <si>
    <t>GRAF 23 – Medziročná zmena priemyselnej produkcie (priemer 2015 = 100) / FIGURE 23 – Annual change of industrial production (average 2015 = 100)</t>
  </si>
  <si>
    <t>GRAF 24 – Verejný dlh v predkrízovom období (% HDP) / FIGURE 24 – Public debt in pre-crisis period (% of GDP)</t>
  </si>
  <si>
    <t>GRAF 25 – Výnos 10-ročných vládnych dlhopisov vybraných krajín EÚ27 a SR (%) / FIGURE 25 – 10-year government bonds yield in selected countries of the EU27 and SR (%)</t>
  </si>
  <si>
    <t>GRAF 26 – Príspevky k medziročnej zmene deficitu VS v 2009 a 2020 (% HDP) / FIGURE 26 – Decomposition of annual change in deficit of general government (% of GDP)</t>
  </si>
  <si>
    <t>GRAF 27 – Príspevky k zmene hrubého dlhu VS (% HDP) / FIGURE 27 – Decomposition of gross debt change (% of GDP)</t>
  </si>
  <si>
    <t>GRAF 33 – Vývoj výdavkov citlivých na starnutie obyvateľstva (v % HDP) /FIGURE 33 – Projection of expenditures sensitive to ageing (in % GDP)</t>
  </si>
  <si>
    <t>GRAF 34 – Porovnanie výdavkov na dôchodky medzi projekciami 2020 a 2021 (v % HDP) / FIGURE 34 – Comparison of pension expenditures between the 2020 and 2021 projections (in % GDP)</t>
  </si>
  <si>
    <t>GRAF 35 – Dekompozícia rozdielu vo výdavkoch na dôchodky medzi jednotlivými projekciami (v % HDP) / FIGURE 35 – Decomposition of the difference in pension expenditure between projections (in % GDP)</t>
  </si>
  <si>
    <t>GRAF 36 – Dopady dôchodkových opatrení z roku 2020 na výdavky dôchodkového systému (v % HDP) / FIGURE 36 – Effects of legislative changes in year 2020 on pension expenditures (in % GDP)</t>
  </si>
  <si>
    <t>GRAF 37 – Rozklad hlavných komponentov zvyšujúcich výdavky na dlhodobú starostlivosť medzi dvoma kolami projekcií* (v % HDP) / FIGURE 37 – Decomposition of the main components increasing expenditures between rounds of projections (in % GDP)</t>
  </si>
  <si>
    <t>GRAF 38 – Porovnanie rastu výdavkov na dlhodobú starostlivosť medzi rokmi 2019 – 2070 (v % HDP) / FIGURE 38 – Comparison of the expenditures on long-term care between 2019 and 2070 (in % GDP)</t>
  </si>
  <si>
    <t>GRAF 39 – Vplyv opatrení na výdavky citlivé na starnutie, porovnanie so súčasným nastavením (% HDP) / FIGURE 39 – Effects of measures on expeditures sensitive to ageing, comparison with current setting (% GDP)</t>
  </si>
  <si>
    <t>GRAF 40 – Zmena S2 pri zavedení jednotlivých opatrení (v p. b. HDP) / FIGURE 40 – Change in S2 due to introduction of individual measures (in p. p. GDP)</t>
  </si>
  <si>
    <t>GRAF 41 – Kumulatívny vplyv zavedenia všetkých diskutovaných opatrení* na výdavky citlivé na starnutie (v % HDP) / FIGURE 41 – Cumulative effect of introducing all of the discussed measures* on ageing sensitive expenditures (in % GDP)</t>
  </si>
  <si>
    <t>Tab 9 – Výpočet fiškálnej pozície (v % HDP) / TABLE 9 – Fiscal position calculation (% of GDP)</t>
  </si>
  <si>
    <t>Tab 12 – Porovnanie predchádzajúcej a aktualizovanej prognózy / TABLE 12 – Comparison of the previous and updated forecasts</t>
  </si>
  <si>
    <t>Tab 14 – Výdavky verejnej správy podľa klasifikácie COFOG / TABLE 14 – COFOG</t>
  </si>
  <si>
    <t>TABUĽKA 2 – Predpoklady realizácie výdavkov z Plánu obnovy a odolnosti SR z prognózy (mil. eur)</t>
  </si>
  <si>
    <t>TABUĽKA 3 – Vplyvy realizácie Plánu obnovy a odolnosti SR zahrnuté v prognóze</t>
  </si>
  <si>
    <r>
      <t>* Zahŕňa aj vplyv opatrení spojených s COVID-19</t>
    </r>
    <r>
      <rPr>
        <i/>
        <sz val="9"/>
        <color rgb="FF000000"/>
        <rFont val="Arial Narrow"/>
        <family val="2"/>
        <charset val="238"/>
      </rPr>
      <t xml:space="preserve">                                                                                                                                                   </t>
    </r>
  </si>
  <si>
    <r>
      <t>TABUĽKA 13</t>
    </r>
    <r>
      <rPr>
        <sz val="9"/>
        <color rgb="FF2C9ADC"/>
        <rFont val="Arial Narrow"/>
        <family val="2"/>
        <charset val="238"/>
      </rPr>
      <t xml:space="preserve"> </t>
    </r>
    <r>
      <rPr>
        <b/>
        <sz val="9"/>
        <color rgb="FF2C9ADC"/>
        <rFont val="Arial Narrow"/>
        <family val="2"/>
        <charset val="238"/>
      </rPr>
      <t>– Rozklad indikátoru S2 v roku 2021 a 2024 (% HDP)</t>
    </r>
  </si>
  <si>
    <r>
      <t>Table 13</t>
    </r>
    <r>
      <rPr>
        <sz val="9"/>
        <color rgb="FF2C9ADC"/>
        <rFont val="Arial Narrow"/>
        <family val="2"/>
        <charset val="238"/>
      </rPr>
      <t xml:space="preserve"> </t>
    </r>
    <r>
      <rPr>
        <b/>
        <sz val="9"/>
        <color rgb="FF2C9ADC"/>
        <rFont val="Arial Narrow"/>
        <family val="2"/>
        <charset val="238"/>
      </rPr>
      <t>– S2 breakdown in 2021 a 2024 (% HDP)</t>
    </r>
  </si>
  <si>
    <r>
      <t xml:space="preserve">(2) návrh rozpočtu verejnej správy so zmenou štrukturálneho salda aspoň o hodnotu </t>
    </r>
    <r>
      <rPr>
        <b/>
        <sz val="9"/>
        <color theme="0"/>
        <rFont val="Arial Narrow"/>
        <family val="2"/>
        <charset val="238"/>
      </rPr>
      <t>+1,0 %</t>
    </r>
    <r>
      <rPr>
        <sz val="9"/>
        <color theme="0"/>
        <rFont val="Arial Narrow"/>
        <family val="2"/>
        <charset val="238"/>
      </rPr>
      <t xml:space="preserve"> HDP (len pre  3. sankčné pásmo)</t>
    </r>
  </si>
  <si>
    <r>
      <t xml:space="preserve">(2) návrh rozpočtu verejnej správy so zmenou štrukturálneho salda aspoň o hodnotu </t>
    </r>
    <r>
      <rPr>
        <b/>
        <sz val="9"/>
        <color theme="1"/>
        <rFont val="Arial Narrow"/>
        <family val="2"/>
        <charset val="238"/>
      </rPr>
      <t>+0,75</t>
    </r>
    <r>
      <rPr>
        <sz val="9"/>
        <color theme="1"/>
        <rFont val="Arial Narrow"/>
        <family val="2"/>
        <charset val="238"/>
      </rPr>
      <t xml:space="preserve"> % HDP (len pre  2. sankčné pásmo)</t>
    </r>
  </si>
  <si>
    <r>
      <t xml:space="preserve">(2) návrh rozpočtu verejnej správy so zmenou štrukturálneho salda aspoň o hodnotu </t>
    </r>
    <r>
      <rPr>
        <b/>
        <sz val="9"/>
        <color theme="1"/>
        <rFont val="Arial Narrow"/>
        <family val="2"/>
        <charset val="238"/>
      </rPr>
      <t>+0,5 %</t>
    </r>
    <r>
      <rPr>
        <sz val="9"/>
        <color theme="1"/>
        <rFont val="Arial Narrow"/>
        <family val="2"/>
        <charset val="238"/>
      </rPr>
      <t xml:space="preserve"> HDP (len pre 1. sankčné pásmo)</t>
    </r>
  </si>
  <si>
    <r>
      <t xml:space="preserve">(2) draft of the general government budget with structural balance reduction at least </t>
    </r>
    <r>
      <rPr>
        <b/>
        <sz val="9"/>
        <color theme="0"/>
        <rFont val="Arial Narrow"/>
        <family val="2"/>
        <charset val="238"/>
      </rPr>
      <t>+1,0</t>
    </r>
    <r>
      <rPr>
        <sz val="9"/>
        <color theme="0"/>
        <rFont val="Arial Narrow"/>
        <family val="2"/>
        <charset val="238"/>
      </rPr>
      <t xml:space="preserve"> % of GDP (only for 3rd band)</t>
    </r>
  </si>
  <si>
    <r>
      <t xml:space="preserve">(2) draft of the general government budget with structural balance reduction at least </t>
    </r>
    <r>
      <rPr>
        <b/>
        <sz val="9"/>
        <color theme="1"/>
        <rFont val="Arial Narrow"/>
        <family val="2"/>
        <charset val="238"/>
      </rPr>
      <t>+0,75</t>
    </r>
    <r>
      <rPr>
        <sz val="9"/>
        <color theme="1"/>
        <rFont val="Arial Narrow"/>
        <family val="2"/>
        <charset val="238"/>
      </rPr>
      <t xml:space="preserve"> % of GDP (only for 2nd band)</t>
    </r>
  </si>
  <si>
    <r>
      <t xml:space="preserve">(2) draft of the general government budget with structural balance reduction at least </t>
    </r>
    <r>
      <rPr>
        <b/>
        <sz val="9"/>
        <color theme="1"/>
        <rFont val="Arial Narrow"/>
        <family val="2"/>
        <charset val="238"/>
      </rPr>
      <t>+0,5</t>
    </r>
    <r>
      <rPr>
        <sz val="9"/>
        <color theme="1"/>
        <rFont val="Arial Narrow"/>
        <family val="2"/>
        <charset val="238"/>
      </rPr>
      <t xml:space="preserve"> % of GDP (only for 1st band)</t>
    </r>
  </si>
  <si>
    <r>
      <t>Východiskový rok (t</t>
    </r>
    <r>
      <rPr>
        <b/>
        <vertAlign val="subscript"/>
        <sz val="9"/>
        <color rgb="FF000000"/>
        <rFont val="Arial Narrow"/>
        <family val="2"/>
        <charset val="238"/>
      </rPr>
      <t>0</t>
    </r>
    <r>
      <rPr>
        <b/>
        <sz val="9"/>
        <color rgb="FF000000"/>
        <rFont val="Arial Narrow"/>
        <family val="2"/>
        <charset val="238"/>
      </rPr>
      <t>) / Baseline (t0)</t>
    </r>
  </si>
  <si>
    <r>
      <t>DLH (t</t>
    </r>
    <r>
      <rPr>
        <b/>
        <vertAlign val="subscript"/>
        <sz val="9"/>
        <color rgb="FF000000"/>
        <rFont val="Arial Narrow"/>
        <family val="2"/>
        <charset val="238"/>
      </rPr>
      <t>0</t>
    </r>
    <r>
      <rPr>
        <b/>
        <sz val="9"/>
        <color rgb="FF000000"/>
        <rFont val="Arial Narrow"/>
        <family val="2"/>
        <charset val="238"/>
      </rPr>
      <t>) / Debt (t0)</t>
    </r>
  </si>
  <si>
    <r>
      <t>Koncový rok (t</t>
    </r>
    <r>
      <rPr>
        <b/>
        <vertAlign val="subscript"/>
        <sz val="9"/>
        <color rgb="FF000000"/>
        <rFont val="Arial Narrow"/>
        <family val="2"/>
        <charset val="238"/>
      </rPr>
      <t>1</t>
    </r>
    <r>
      <rPr>
        <b/>
        <sz val="9"/>
        <color rgb="FF000000"/>
        <rFont val="Arial Narrow"/>
        <family val="2"/>
        <charset val="238"/>
      </rPr>
      <t>) / End year (t)</t>
    </r>
  </si>
  <si>
    <r>
      <t>DLH (t</t>
    </r>
    <r>
      <rPr>
        <b/>
        <vertAlign val="subscript"/>
        <sz val="9"/>
        <color rgb="FF000000"/>
        <rFont val="Arial Narrow"/>
        <family val="2"/>
        <charset val="238"/>
      </rPr>
      <t>1</t>
    </r>
    <r>
      <rPr>
        <b/>
        <sz val="9"/>
        <color rgb="FF000000"/>
        <rFont val="Arial Narrow"/>
        <family val="2"/>
        <charset val="238"/>
      </rPr>
      <t>) / Debt (t1)</t>
    </r>
  </si>
  <si>
    <t>GRAF 16 – Plánovaný vývoj štrukturálneho salda do roku 2028 v porovnaní s konsolidáciou po predošlej kríze (% HDP) / FIGURE 16 – Expected development of structural balance until 2028 in comparison to previous consolidation after financial crisis (% of GDP</t>
  </si>
  <si>
    <t>Renewable energy sources and energy infrastructure</t>
  </si>
  <si>
    <t>TABLE 16 – Target areas of reforms and investment in RRP</t>
  </si>
  <si>
    <t>Compent</t>
  </si>
  <si>
    <t>Resources</t>
  </si>
  <si>
    <t>Green economy</t>
  </si>
  <si>
    <t>Science, research, innovation</t>
  </si>
  <si>
    <t>Health</t>
  </si>
  <si>
    <t>Effective public administration</t>
  </si>
  <si>
    <t>Building renovation</t>
  </si>
  <si>
    <t>Sustainable transport</t>
  </si>
  <si>
    <t>Decarbonisation of industry</t>
  </si>
  <si>
    <t>Climate change adaptation</t>
  </si>
  <si>
    <t>Availability, development and quality of inclusive
education</t>
  </si>
  <si>
    <t>Education for the 21st century</t>
  </si>
  <si>
    <t>Improvement of universities’ performance</t>
  </si>
  <si>
    <t>Efektívnejšie riadenie a posilnenie financovania vedy, výskumu a inovácií Effective management, higher financing for science,
research, innovation and digital economy</t>
  </si>
  <si>
    <t>Attraction and retention of talents</t>
  </si>
  <si>
    <t>Modern and accessible healthcare</t>
  </si>
  <si>
    <t>Mental healthcare</t>
  </si>
  <si>
    <t>Improved business environment</t>
  </si>
  <si>
    <t>Judicial system reform</t>
  </si>
  <si>
    <t>Anti-corruption and anti-money laundering measures,
safety and security of inhabitants</t>
  </si>
  <si>
    <t>Digital Slovakia</t>
  </si>
  <si>
    <t>Sound public finance</t>
  </si>
  <si>
    <t>GRAF 31 – Faktory vedúce k zhoršeniu indikátora S2 po koronakríze (% HDP) / FIGURE 31 – Deterioration of S2 sustainability after crisis (% HDP)</t>
  </si>
  <si>
    <t>GRAF 2 – Príspevky k rastu HDP/ FIGURE 2 – Contributions to GDP growth</t>
  </si>
  <si>
    <t>GRAF 3 – Príspevky k rastu zamestnanosti / FIGURE 3 – Contributions to employment growth</t>
  </si>
  <si>
    <t>GRAF 4 – Zložky salda bežného účtu platobnej bilancie / FIGURE 4 – CAB components</t>
  </si>
  <si>
    <t>GRAF 5 – Štruktúra spotrebiteľskej inflácie – medziročné príspevky zložiek k CPI / FIGURE 5 – Structure of consumer inflation – contributions of components</t>
  </si>
  <si>
    <t>GRAF 6 – Akciovým indexom sa posledný polrok darilo (10. jan 2020 = 100) /FIGURE 6 – Stock indices have flourished in the past six months  (10. jan 2020 = 100)</t>
  </si>
  <si>
    <t>GRAF 7 – Ekonomika eurozóny sa nachádza v dvojrýchlostnom režime (PMI index) / FIGURE 7 – The Eurozone economy is in a two-speed mode (PMI index)</t>
  </si>
  <si>
    <t>GRAF 8 – Príspevky výrobných faktorov k rastu potenciálneho produktu / FIGURE 8 – Contribution of production factors to potential growth</t>
  </si>
  <si>
    <t>GRAF 9 – Produkčná medzera  / FIGURE 9 – Output gap</t>
  </si>
  <si>
    <t>GRAF 10 – HDP v základnej prognóze a scenároch / FIGURE 10 – GDP in baseline forecast and scenarios</t>
  </si>
  <si>
    <t xml:space="preserve">GRAF 11 – Zamestnanosť v základnej prognóze a scenároch / FIGURE 11 – Employment in baseline forecast and scenarios </t>
  </si>
  <si>
    <t>GRAF 12 – Opis vývoja salda VS na základe hlavných príjmových a výdavkových položiek v roku 2020 / FIGURE 12 – Analytical description of GG balance development in 2020</t>
  </si>
  <si>
    <t>GRAF 13 – Plnenie schváleného rozpočtu – rozdiely na hlavných položkách / FIGURE 13 – Analytical description of GG balance development in 2021</t>
  </si>
  <si>
    <t>GRAF 14 – Súhrn opatrení prijatých v boji proti koronavírusu (odhad do konca roka, v % HDP) /FIGURE 14 – Summary of measures taken to combat coronavirus (estimated by the end of the year, in% of GDP)</t>
  </si>
  <si>
    <t>GRAF 15 – Nominálne saldá podľa subsektorov v porovnaní s rozpočtovými cieľmi / FIGURE 15 – Nominal balance according subsectors</t>
  </si>
  <si>
    <t>GRAF 18 – Faktory vedúce k nárastu štrukturálneho deficitu medzi rokmi 2020 a 2021 v % HDP / FIGURE 18 – Factors leading to an increase in the structural deficit between 2020 and 2021 in% of GDP</t>
  </si>
  <si>
    <t>GRAF 19 – Hrubý a čistý dlh verejnej správy / FIGURE 19 – GG gross and nett debt</t>
  </si>
  <si>
    <t>GRAF 20 – Príspevky faktorov k zmene hubého dlhu VS / FIGURE 20 – Contributions of factors to the gross debt change</t>
  </si>
  <si>
    <t>GRAF 21 – Rizikové scenáre hrubého dlhu VS (% HDP) / FIGURE 21 – Gross debt risk scenarios (% HDP)</t>
  </si>
  <si>
    <t>GRAF 28 – Objem pomoci verzus pokles zamestnanosti (% HDP, p. b.) / FIGURE 28 – Fiscal stimulus versus decline of employment (% of GDP, p.p.)</t>
  </si>
  <si>
    <t>GRAF 29 – Strednodobá udržateľnosť S1 / FIGURE 29 – Medium-term sustainability S1</t>
  </si>
  <si>
    <t>GRAF 30 – Dlhodobá udržateľnosť S2 / FIGURE 30 – Long-term sustainability S2</t>
  </si>
  <si>
    <t xml:space="preserve">GRAF 32 – Vývoj S2 do roku 2028 (% HDP) / FIGURE 32 – S2 sustainability forecast (% of GDP) </t>
  </si>
  <si>
    <t>GRAF 42 – Porovnanie vývoja príjmov VS (% HDP) / FIGURE 42 – Comparison of revenues ( % GDP)</t>
  </si>
  <si>
    <t>GRAF 43 – Zmena daňového zaťaženia 2019 vs. 2012 (% zmena daňového zaťaženia v pomere k HDP) / FIGURE 43 – Change in the tax burden 2019 vs. 2012 (% change in tax burden in relation to GDP)</t>
  </si>
  <si>
    <t>GRAF 44 – Porovnanie medzery DPH v EÚ (v % celkových DPH záväzkov, 2018) / FIGURE 44 – Comparison of the VAT gap in the EU (% of total VAT liabilities, 2018)</t>
  </si>
  <si>
    <t>GRAF 45 – Daňová medzera na DPH / FIGURE 45 – VAT gap</t>
  </si>
  <si>
    <t>GRAF 46 – Vývoj výdavkov VS (% HDP) / FIGURE 46 – Total GG expenditure (% GDP)</t>
  </si>
  <si>
    <t>GRAF 47 – Výdavky posúdené revíziou výdavkov od 2020 (v mil. eur a % HDP) / FIGURE 47 – Expenditures revised since 2020 (in mil. euro and % GDP)</t>
  </si>
  <si>
    <t>GRAF 48 – Nové pásma a sankcie dlhovej brzdy viažuce sa na čistý dlh / FIGURE 48 – New debt band thresholds and sanctions of debt brake based on net debt</t>
  </si>
  <si>
    <t>GRAF 49 – Nové pásma dlhovej brzdy oproti vývoju dlhu v scenári nezmenených politík (% HDP) / FIGURE 49 – New debt threshold bands and debt development in no-policy change scenario (% of GDP)</t>
  </si>
  <si>
    <t>Tab 1 – Prognóza vybraných indikátorov vývoja ekonomiky SR pre roky 2021 až 2024 / TABLE 1 – Forecast of selected indicators of the Slovak economy for 2021 to 2024</t>
  </si>
  <si>
    <t>Tab 3 – Vplyvy realizácie Plánu obnovy a odolnosti SR zahrnuté v prognóze / TABLE 3 – Recovery and resilience plan impact on macro forecast</t>
  </si>
  <si>
    <t>Tab 4 – Príspevky výrobných faktorov k rastu potenciálneho produktu – prístup MF SR /TABLE 4 – Contribution of production factors to potential growth (pp) – MoF SR approach</t>
  </si>
  <si>
    <t>Tab 5 – Vývoj produkčnej medzery / TABLE 5 – Output gap</t>
  </si>
  <si>
    <t>Tab 6 – Porovnanie prognóz slovenskej ekonomiky MF SR a ostatných inštitúcií / TABLE 6 – Comparisons of forecasts of MFSR and other institutions</t>
  </si>
  <si>
    <t>Tab 7 – Rizikový scenár 3-týždňového uzavretia ekonomiky na prelome 1. a 2. kvartálu / TABLE 7 – Risk scenario of a 3-week lockdown at turn of 1st and 2nd quarters</t>
  </si>
  <si>
    <t>Tab 8 – Konsolidačné úsilie / TABLE 8 – Consolidation effort</t>
  </si>
  <si>
    <t>Tab 10 – Scenár nezmenených politík (ESA2010, % HDP) / TABLE 10 – No-policy-change scenario and general government balance (ESA2010, % of GDP)</t>
  </si>
  <si>
    <t>Tab 13 – Rozklad S2 / TABLE 13 – S2 breakdown</t>
  </si>
  <si>
    <t>Tab 15 – Sumár hodnotených projektov nad 1 mil. eur od roku 2020 (mil. eur) / TABLE 15 – Summary of evaluated projects over 1 mil. EUR from 2020 (million EUR)</t>
  </si>
  <si>
    <t>Tab 34 – Zoznam opatrení prijatých v boji prodi koronavírusu / TABLE 34 – List of measures taken to combat coronavirus</t>
  </si>
  <si>
    <t>Tab 35 – Zoznam jednorazových opatrení / TABLE 35 – One-off measures</t>
  </si>
  <si>
    <t>Tab 36 – Výpočet plnenia výdavkového pravidla / TABLE 36 – Expenditure benchmark</t>
  </si>
  <si>
    <t>Tab 37 – Diskrečné opatrenia / TABLE 37 – DRM</t>
  </si>
  <si>
    <t>Tab 38 – Hotovostné vplyvy na zmenu hrubého dlhu verejnej správy / TABLE  38 – Contributions to gross debt</t>
  </si>
  <si>
    <t>Tab 39 – Predpoklady MF SR pre výpočet indikátora udržateľnosti S1 / TABLE 39 – S1 baseline assumptions</t>
  </si>
  <si>
    <t>Tab 40 – Rozbor indikátora udržateľnosti S1 / TABLE 40 – S1 Breakdown</t>
  </si>
  <si>
    <t>Tab 41 – Predpoklady MF SR pre výpočet indikátora udržateľnosti S2 / TABLE 41 – S2 baseline assumptions</t>
  </si>
  <si>
    <t>Tab 42 – Rozbor indikátora udržateľnosti S2 / TABLE 42 – S2 Breakdown</t>
  </si>
  <si>
    <t>Tab 44 – Zoznam opatrení vplývajúcich na saldo verejnej správy  / TABLE 44 – List of measures affecting the general government balance</t>
  </si>
  <si>
    <t>Datové údaje – Program stability Slovenskej republiky na roky 2021 až 2024 / Content – Stability Programme of the Slovak Republic for 2021 to 2024</t>
  </si>
  <si>
    <t>GRAFY / FIGURES</t>
  </si>
  <si>
    <t>Table 2 – Expected expenditures covered by Recovery and resilience plan of SR (mil. eur)</t>
  </si>
  <si>
    <t>Tab 2 – Predpoklady realizácie výdavkov z Plánu obnovy a odolnosti SR z prognózy (mil. eur) / TABLE 2 – Expected expenditures covered by Recovery and resilience plan of SR (mil. eur)</t>
  </si>
  <si>
    <t>Tab 11 – Výdavkové opatrenia zahrnuté v návrhu rozpočtu verejnej správy (ESA 2010, porovnanie voči NPC) / TABLE 11 – Expenditure measures included in the draft GG budget (ESA 2010, comparison against the NPC scenario)</t>
  </si>
  <si>
    <t>Tab 16 – Alokácia prostriedkov z plánu obnovy podľa komponentov v piatich kľúčových oblastiach verejných politik / TABLE 16 – Target areas of reforms and investment in RRP</t>
  </si>
  <si>
    <t>FIGURE 47 - Expenditures revised since 2020 (in mil. euro and % GDP)</t>
  </si>
  <si>
    <t>GRAF 47 - Výdavky posúdené revíziou výdavkov od 2020 (v mil. eur a % HDP)</t>
  </si>
  <si>
    <t>GRAF 42 – Porovnanie vývoja príjmov VS (% HDP)</t>
  </si>
  <si>
    <t>Figure 42 – Comparison of revenues ( % GDP)</t>
  </si>
  <si>
    <t>* Deviations in 2019 based on "freezing" values from the latest EC assessment.</t>
  </si>
  <si>
    <t>Unspecified measures</t>
  </si>
  <si>
    <t>** In 2022 and 2023 unspecified measures needed to reach the targeted balance divided as follows: half of the measures needed is imputed into current expenditures and the other half into disretionary revenue measures (DRM).</t>
  </si>
  <si>
    <t>Opatrenia</t>
  </si>
  <si>
    <t>Predpoklady</t>
  </si>
  <si>
    <t>Dôchodkový vek sa každoročne automaticky zvyšuje medziročným rozdielom 5-ročného kĺzavého priemeru strednej dĺžky života bez rozlíšenia pohlavia[1], zaokrúhleným na celé mesiace. Po dosiahnutí dôchodkového stropu podľa čl. 39 ústavy prechádzajú matky na všeobecný dôchodkový vek.</t>
  </si>
  <si>
    <t>Kompenzované sú nižšie odvody z dôvodu poberania rodičovskej dovolenky a na ich základe získaného nižšieho dôchodku. Poistné platené štátom počas rodičovskej dovolenky bude namiesto zo 60 % priemernej mzdy, platené zo 100 % priemernej mzdy. Predpokladá sa vyšší odvod do II. piliera, rovnako zo 100 % priemernej mzdy namiesto 60 %. Dôchodky sa zvýšia súčasným matkám poberajúcim starobný dôchodok a matkám, ktorým bude starobný dôchodok priznaný v budúcnosti.</t>
  </si>
  <si>
    <t>Rodičovský bonus - asignácia</t>
  </si>
  <si>
    <t>Príplatok sa predpokladá vo výške odvodu dieťaťa do rezervného fondu solidarity (4,75 % hrubej mzdy). Ten sa vypláca buď v plnej výške jednému žijúcemu rodičovi poberajúcemu starobný dôchodok alebo sa rozdelí medzi oboch rodičov, ak sú obaja nažive a poberajú starobný dôchodok.</t>
  </si>
  <si>
    <t>Skorší odchod z trhu práce po 40 odpracovaných rokoch</t>
  </si>
  <si>
    <t>HDP je upravené o pokles jednotlivcov z pracovnej sily, ktorí sa rozhodnú odísť z pracovného trhu skôr. Vďaka aktuárnemu princípu by celkový objem výdavkov na dôchodky nemala táto zmena výraznejšie ovplyvniť. Kalkulácia zároveň predpokladá už zavedené naviazanie rastu dôchodkového veku na rast strednej dĺžky života*.</t>
  </si>
  <si>
    <t>Automatický vstup do II. piliera</t>
  </si>
  <si>
    <t xml:space="preserve">Podiel participácie v II. pilieri skonverguje do roku 2060 na 95 %. </t>
  </si>
  <si>
    <t>* Ide teda o dodatočný vplyv k zavedeniu rastu DV so SDŽ a nie oproti súčasnému nastaveniu. Oproti súčasnému nastaveniu by bol efekt nižší, nakoľko by túto možnosť mohlo využiť menej ľudí. Z dôvodu rastúceho podielu času stráveného vzdelaním a nemeniacemu sa DV (z dôvodu stropu), budú pracovné kariéry kratšie, preto 40 odpracovaných rokov dosiahne stále menej ľudí.</t>
  </si>
  <si>
    <t>TABUĽKA 43 – Predpoklady výpočtu vplyvu plánovaných opatrení</t>
  </si>
  <si>
    <t>Tab 43 – Predpoklady výpočtu vplyvu plánovaných opatrení</t>
  </si>
  <si>
    <t>TABLE 43 – Assumptions for calculating the impact of the planned reforms</t>
  </si>
  <si>
    <t>Reforms</t>
  </si>
  <si>
    <t>Assumptions</t>
  </si>
  <si>
    <t>Linking retirement age to life expectancy</t>
  </si>
  <si>
    <t>The retirement age is automatically increased every year by the year-on-year difference of the 5-year moving average of average life expectancy without distinction of sex.[1], rounded to whole months. After reaching the pension cap according to Art. 39 of the Contitution of the Slovak Republic, mothers transition to general retirement age.</t>
  </si>
  <si>
    <t>Parental compensation</t>
  </si>
  <si>
    <t>Lower contributions due to taking parental leave and the lower pension obtained on the basis of them are compensated. Contributions paid by the state during parental leave will be paid from 100 % of the average wage instead of the current 60 % of the average wage. A higher contribution to second pillar is assumed in the same way, paid from 100 % of the average wage instead of 60 %. Pensions will increase for current mothers receiving old-age pensions and for mothers who will be granted old-age pensions in the future.</t>
  </si>
  <si>
    <t>Parental bonus - assignation</t>
  </si>
  <si>
    <t>The bonus is assumed to be on the level of the child's contribution to the reserve fund of solidarity (4.75 % of gross wage). It is paid either in full amount to one living parent receiving the old-age pension or is split between the two parents if they are both alive and receiving the old-age pension.</t>
  </si>
  <si>
    <t>Earlier exit from the labor market after working 40 years</t>
  </si>
  <si>
    <t>GDP is adjusted for the individuals from the labor force who decide to leave the labor market earlier. Thanks to the actuarial principle, the overall volume of pension expenditure should not be significantly affected by this change. At the same time, the calculation assumes the already established linking retirement age to life expectancy*.</t>
  </si>
  <si>
    <t>Automatic entry to II. pillar</t>
  </si>
  <si>
    <t xml:space="preserve">The share of participation in II. pillar will converge to 95 % by 2060. </t>
  </si>
  <si>
    <t>* This is therefore an additional effect to the linking of retirement age to life expectancy and not to the current setting. Compared to the current setting, the effect would be lower, as fewer people could use this option. Due to the growing share of time spent in education and the unchanged retirement age (due to the cap), working careers will be shorter, so fewer and fewer people will reach 40 years of working career..</t>
  </si>
  <si>
    <t>Compensation, of which:</t>
  </si>
  <si>
    <t xml:space="preserve">   freezing of the size of wage package paid from the SB</t>
  </si>
  <si>
    <t xml:space="preserve">   a lower growth of expenditures for municipalities and other entities (in particular state legal entities, public universities, ŽSR, NDS)</t>
  </si>
  <si>
    <t xml:space="preserve">   reserve for pandemic effects (finishing the refunding of expenditures from 2021)</t>
  </si>
  <si>
    <t xml:space="preserve">   reserve to address the impact of legislative changes</t>
  </si>
  <si>
    <t xml:space="preserve">   reserve for EU resources and EU contributions  </t>
  </si>
  <si>
    <t xml:space="preserve">   reserve to implement court and execution decisions</t>
  </si>
  <si>
    <t xml:space="preserve">   repairs and maintenance of first-class roads</t>
  </si>
  <si>
    <t xml:space="preserve">   development for SB without reserves (in particular expenditures of MoD and MoI)</t>
  </si>
  <si>
    <t xml:space="preserve">   a lower growth of expenditures on municipalities, self-governing regions and other GG entities without reserves (NDS, ŽSSK and RTVS)</t>
  </si>
  <si>
    <t xml:space="preserve">   reserve for crisis situations besides the time of war</t>
  </si>
  <si>
    <t xml:space="preserve">      investments from the SB</t>
  </si>
  <si>
    <t xml:space="preserve">      investments of municipalities, self-governing regions and other GG entities</t>
  </si>
  <si>
    <t>Euro area 19</t>
  </si>
  <si>
    <t>FIGURE 46 - Development of general government expenditures (% GDP)</t>
  </si>
  <si>
    <t>10. Social security</t>
  </si>
  <si>
    <t>Kurzarbeit for elementary schools of the arts</t>
  </si>
  <si>
    <t>Entrepreneurship promotion in tourism and hospitality sector</t>
  </si>
  <si>
    <t>Entrepreneurship promotion in culture and creative industry</t>
  </si>
  <si>
    <t>Reimbursement of rents</t>
  </si>
  <si>
    <t xml:space="preserve">Support for job applicants </t>
  </si>
  <si>
    <t>Social assistance (including pandemic allowance for care of a family member and sick pay)</t>
  </si>
  <si>
    <t xml:space="preserve">SOS allowance </t>
  </si>
  <si>
    <t>Sick pay - paid above the level of 2019 (indexed)</t>
  </si>
  <si>
    <t>Allowance for care of a family member - paid above the level of 2019 (indexed)</t>
  </si>
  <si>
    <t>Remission of social security contributions for April</t>
  </si>
  <si>
    <t>Unpaid part of deferred levies</t>
  </si>
  <si>
    <t xml:space="preserve">Zero value added tax on FFP2/3 respirators </t>
  </si>
  <si>
    <t>Increased healthcare expenditures</t>
  </si>
  <si>
    <t>Rewards for healthcare employees</t>
  </si>
  <si>
    <t>Payment to medical specialists</t>
  </si>
  <si>
    <t>Increased expenditures - ventilators and other</t>
  </si>
  <si>
    <t>Testing expenditures</t>
  </si>
  <si>
    <t>Costs of medicines and vaccination</t>
  </si>
  <si>
    <t>Equipment and other expenditures of healthcare facilities</t>
  </si>
  <si>
    <t>Rewards to frontline workers (excluding the Ministry of Health)</t>
  </si>
  <si>
    <t>Financing from EU resources</t>
  </si>
  <si>
    <t>Free school meals</t>
  </si>
  <si>
    <t>Doubling of the tax credit for parents of children up to an age of 15 years</t>
  </si>
  <si>
    <t>Wage indexation by 10% in 2020 (effect compared to zero growth)</t>
  </si>
  <si>
    <t>Amendment to the Act on Compensation of Seriously Disabled – an increase for the compensation of seriously disabled and for care from 2019 - from July 2020</t>
  </si>
  <si>
    <t>Amendment to the Social Insurance Act – slow-down of retirement age growth</t>
  </si>
  <si>
    <t>Change of the system of remuneration of Armed Forces members</t>
  </si>
  <si>
    <t>Minimum amount of paid pensions</t>
  </si>
  <si>
    <t>Compulsory pre-primary education in kindergartens</t>
  </si>
  <si>
    <t>Allowance for education of children in kindergartens</t>
  </si>
  <si>
    <t>Fund to promote sport</t>
  </si>
  <si>
    <t>Payment for D4/R7 availability</t>
  </si>
  <si>
    <t>Establishment of medical emergency service rooms</t>
  </si>
  <si>
    <t>Reserve to execute court and execution decisions</t>
  </si>
  <si>
    <t>Reserve to solve the impact of new legal regulations</t>
  </si>
  <si>
    <t>Reserve to solve the impact of legislative changes</t>
  </si>
  <si>
    <t>Gradual reduction of the number of policemen to the EU average</t>
  </si>
  <si>
    <t>Optimisation of the number of pedagogical and non-pedagogical employees of public universities</t>
  </si>
  <si>
    <t>Improvement of remuneration of employees of Public Health Authority of the SR and Regional Public Health Authorities</t>
  </si>
  <si>
    <t>Increased resources for maintenance and repairs of Class 1 roads administered by Slovenská správa ciest (Slovak Road Administration)</t>
  </si>
  <si>
    <t>Commitment of ŽSSK transfer - reduced expenditures on goods and services</t>
  </si>
  <si>
    <t>Earlier retirement for people who brought up children (born in 1957 and 1958)</t>
  </si>
  <si>
    <t>Freezing of minimum pension growth</t>
  </si>
  <si>
    <t>Introduction of a new pregnancy benefit</t>
  </si>
  <si>
    <t>Increased financial allowance in social service facilities</t>
  </si>
  <si>
    <t>Increased cash allowances for care of seriously disabled - from July 2019</t>
  </si>
  <si>
    <t>Increased allowance for substitute maintenance payment</t>
  </si>
  <si>
    <t>Contribution for necessary operating expenses for selected healthcare facilities</t>
  </si>
  <si>
    <t>Support for job applicants</t>
  </si>
  <si>
    <t>SOS allowance</t>
  </si>
  <si>
    <t>Parental allowance (extended period of provision during the state of emergency)</t>
  </si>
  <si>
    <t>Unemployment benefit (extended period of provision)</t>
  </si>
  <si>
    <t>Sick pay - paid above the level of the previous year</t>
  </si>
  <si>
    <t>Allowance for care of a family member - paid above the level of the previous year</t>
  </si>
  <si>
    <t>Creation of emergency stock (excluding tests)</t>
  </si>
  <si>
    <t>Subsidy schemes for various sectors/entities</t>
  </si>
  <si>
    <t>Contribution to the share capital of Slovenská záručná a rozvojová banka (Slovak Guarantee and Development Bank)</t>
  </si>
  <si>
    <t>Contribution to the share capital of Letové prevádzkové služby (Air Navigation Services)</t>
  </si>
  <si>
    <t>Additional reserve for COVID-19 in 2021</t>
  </si>
  <si>
    <t>Freezing of the wage package paid from the SB</t>
  </si>
  <si>
    <t>Audit of ŽSR - reduced expenditures on goods and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</si>
</sst>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 _€_-;\-* #,##0.00\ _€_-;_-* &quot;-&quot;??\ _€_-;_-@_-"/>
    <numFmt numFmtId="165" formatCode="0.0"/>
    <numFmt numFmtId="166" formatCode="0.0%"/>
    <numFmt numFmtId="167" formatCode="#,##0.0"/>
    <numFmt numFmtId="168" formatCode="#,##0.000"/>
    <numFmt numFmtId="169" formatCode="0.000"/>
    <numFmt numFmtId="170" formatCode="0.00000"/>
    <numFmt numFmtId="171" formatCode="_-* #,##0.00\ _S_k_-;\-* #,##0.00\ _S_k_-;_-* &quot;-&quot;??\ _S_k_-;_-@_-"/>
    <numFmt numFmtId="172" formatCode="[$-409]mmm\-yy;@"/>
    <numFmt numFmtId="173" formatCode="_-[$€-2]* #,##0.00_-;\-[$€-2]* #,##0.00_-;_-[$€-2]* &quot;-&quot;??_-"/>
    <numFmt numFmtId="174" formatCode="&quot; &quot;#,##0.00&quot; &quot;;&quot;-&quot;#,##0.00&quot; &quot;;&quot; -&quot;00&quot; &quot;;&quot; &quot;@&quot; &quot;"/>
    <numFmt numFmtId="175" formatCode="#,##0.#"/>
    <numFmt numFmtId="176" formatCode="##############"/>
    <numFmt numFmtId="177" formatCode="d\.\ m\.\ yyyy"/>
  </numFmts>
  <fonts count="14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 Narrow"/>
      <family val="2"/>
      <charset val="238"/>
    </font>
    <font>
      <b/>
      <sz val="9"/>
      <color rgb="FF000000"/>
      <name val="Arial Narrow"/>
      <family val="2"/>
      <charset val="238"/>
    </font>
    <font>
      <sz val="9"/>
      <color rgb="FF000000"/>
      <name val="Arial Narrow"/>
      <family val="2"/>
      <charset val="238"/>
    </font>
    <font>
      <sz val="10"/>
      <color theme="1"/>
      <name val="Arial Narrow"/>
      <family val="2"/>
      <charset val="238"/>
    </font>
    <font>
      <sz val="9"/>
      <color theme="1"/>
      <name val="Arial Narrow"/>
      <family val="2"/>
      <charset val="238"/>
    </font>
    <font>
      <u/>
      <sz val="11"/>
      <color theme="10"/>
      <name val="Calibri"/>
      <family val="2"/>
      <scheme val="minor"/>
    </font>
    <font>
      <b/>
      <sz val="9"/>
      <color theme="1"/>
      <name val="Arial Narrow"/>
      <family val="2"/>
      <charset val="238"/>
    </font>
    <font>
      <i/>
      <sz val="9"/>
      <color rgb="FF000000"/>
      <name val="Arial Narrow"/>
      <family val="2"/>
      <charset val="238"/>
    </font>
    <font>
      <i/>
      <sz val="9"/>
      <color theme="1"/>
      <name val="Arial Narrow"/>
      <family val="2"/>
      <charset val="238"/>
    </font>
    <font>
      <sz val="11"/>
      <color theme="1"/>
      <name val="Calibri"/>
      <family val="2"/>
      <scheme val="minor"/>
    </font>
    <font>
      <sz val="10"/>
      <name val="Arial"/>
      <family val="2"/>
    </font>
    <font>
      <sz val="9"/>
      <name val="Arial Narrow"/>
      <family val="2"/>
      <charset val="238"/>
    </font>
    <font>
      <sz val="9"/>
      <color indexed="8"/>
      <name val="Arial Narrow"/>
      <family val="2"/>
      <charset val="238"/>
    </font>
    <font>
      <sz val="10"/>
      <name val="MS Sans Serif"/>
      <family val="2"/>
    </font>
    <font>
      <sz val="11"/>
      <color indexed="8"/>
      <name val="Arial Narrow"/>
      <family val="2"/>
      <charset val="238"/>
    </font>
    <font>
      <b/>
      <sz val="9"/>
      <name val="Arial Narrow"/>
      <family val="2"/>
      <charset val="238"/>
    </font>
    <font>
      <sz val="10"/>
      <name val="Arial"/>
      <family val="2"/>
      <charset val="238"/>
    </font>
    <font>
      <b/>
      <vertAlign val="superscript"/>
      <sz val="9"/>
      <color rgb="FF000000"/>
      <name val="Arial Narrow"/>
      <family val="2"/>
      <charset val="238"/>
    </font>
    <font>
      <sz val="9"/>
      <color theme="1"/>
      <name val="Calibri"/>
      <family val="2"/>
      <scheme val="minor"/>
    </font>
    <font>
      <b/>
      <i/>
      <sz val="9"/>
      <color theme="1"/>
      <name val="Arial Narrow"/>
      <family val="2"/>
      <charset val="238"/>
    </font>
    <font>
      <sz val="11"/>
      <color rgb="FFFFFFFF"/>
      <name val="Calibri"/>
      <family val="2"/>
      <charset val="238"/>
    </font>
    <font>
      <b/>
      <sz val="9"/>
      <color indexed="8"/>
      <name val="Arial Narrow"/>
      <family val="2"/>
      <charset val="238"/>
    </font>
    <font>
      <sz val="9"/>
      <color indexed="8"/>
      <name val="Garamond"/>
      <family val="1"/>
      <charset val="238"/>
    </font>
    <font>
      <sz val="11"/>
      <color indexed="8"/>
      <name val="Calibri"/>
      <family val="2"/>
      <charset val="238"/>
    </font>
    <font>
      <b/>
      <sz val="9"/>
      <color indexed="8"/>
      <name val="Garamond"/>
      <family val="1"/>
      <charset val="238"/>
    </font>
    <font>
      <sz val="11"/>
      <name val="Arial"/>
      <family val="2"/>
      <charset val="238"/>
    </font>
    <font>
      <b/>
      <sz val="9"/>
      <color theme="4"/>
      <name val="Arial Narrow"/>
      <family val="2"/>
      <charset val="238"/>
    </font>
    <font>
      <sz val="11"/>
      <color theme="1"/>
      <name val="Arial"/>
      <family val="2"/>
      <charset val="238"/>
    </font>
    <font>
      <sz val="9"/>
      <color theme="0"/>
      <name val="Arial Narrow"/>
      <family val="2"/>
      <charset val="238"/>
    </font>
    <font>
      <b/>
      <sz val="9"/>
      <color rgb="FF2C9ADC"/>
      <name val="Arial Narrow"/>
      <family val="2"/>
      <charset val="238"/>
    </font>
    <font>
      <sz val="9"/>
      <color rgb="FF2C9ADC"/>
      <name val="Arial Narrow"/>
      <family val="2"/>
      <charset val="238"/>
    </font>
    <font>
      <vertAlign val="subscript"/>
      <sz val="9"/>
      <color rgb="FF000000"/>
      <name val="Arial Narrow"/>
      <family val="2"/>
      <charset val="238"/>
    </font>
    <font>
      <vertAlign val="subscript"/>
      <sz val="9"/>
      <color theme="1"/>
      <name val="Arial Narrow"/>
      <family val="2"/>
      <charset val="238"/>
    </font>
    <font>
      <sz val="9"/>
      <color rgb="FFFF0000"/>
      <name val="Arial Narrow"/>
      <family val="2"/>
      <charset val="238"/>
    </font>
    <font>
      <sz val="9"/>
      <color theme="4"/>
      <name val="Arial Narrow"/>
      <family val="2"/>
      <charset val="238"/>
    </font>
    <font>
      <sz val="12"/>
      <color theme="1"/>
      <name val="Arial Narrow"/>
      <family val="2"/>
      <charset val="238"/>
    </font>
    <font>
      <u/>
      <sz val="12"/>
      <color theme="10"/>
      <name val="Arial Narrow"/>
      <family val="2"/>
      <charset val="238"/>
    </font>
    <font>
      <sz val="12"/>
      <color rgb="FFFFFFFF"/>
      <name val="Arial Narrow"/>
      <family val="2"/>
      <charset val="238"/>
    </font>
    <font>
      <b/>
      <sz val="9"/>
      <color indexed="9"/>
      <name val="Arial Narrow"/>
      <family val="2"/>
      <charset val="238"/>
    </font>
    <font>
      <sz val="10"/>
      <name val="Times New Roman"/>
      <family val="1"/>
      <charset val="238"/>
    </font>
    <font>
      <b/>
      <sz val="9"/>
      <color theme="0"/>
      <name val="Arial Narrow"/>
      <family val="2"/>
      <charset val="238"/>
    </font>
    <font>
      <b/>
      <sz val="12"/>
      <color theme="1"/>
      <name val="Arial Narrow"/>
      <family val="2"/>
      <charset val="238"/>
    </font>
    <font>
      <b/>
      <sz val="18"/>
      <color theme="1"/>
      <name val="Arial Narrow"/>
      <family val="2"/>
      <charset val="238"/>
    </font>
    <font>
      <sz val="8"/>
      <color theme="1"/>
      <name val="Arial Narrow"/>
      <family val="2"/>
      <charset val="238"/>
    </font>
    <font>
      <i/>
      <sz val="8"/>
      <color theme="1"/>
      <name val="Arial Narrow"/>
      <family val="2"/>
      <charset val="238"/>
    </font>
    <font>
      <b/>
      <sz val="11"/>
      <color theme="1"/>
      <name val="Calibri"/>
      <family val="2"/>
      <charset val="238"/>
      <scheme val="minor"/>
    </font>
    <font>
      <b/>
      <sz val="13"/>
      <color theme="1"/>
      <name val="Arial Narrow"/>
      <family val="2"/>
      <charset val="238"/>
    </font>
    <font>
      <sz val="9"/>
      <color theme="1"/>
      <name val="Calibri"/>
      <family val="2"/>
      <charset val="238"/>
      <scheme val="minor"/>
    </font>
    <font>
      <b/>
      <sz val="9"/>
      <color rgb="FFFFC000"/>
      <name val="Arial Narrow"/>
      <family val="2"/>
      <charset val="238"/>
    </font>
    <font>
      <b/>
      <sz val="9"/>
      <color rgb="FFFF0000"/>
      <name val="Arial Narrow"/>
      <family val="2"/>
      <charset val="238"/>
    </font>
    <font>
      <sz val="10"/>
      <color theme="1"/>
      <name val="Arial Narrow"/>
      <family val="2"/>
    </font>
    <font>
      <sz val="10"/>
      <name val="Garamond"/>
      <family val="1"/>
      <charset val="238"/>
    </font>
    <font>
      <sz val="11"/>
      <color theme="1"/>
      <name val="Garamond"/>
      <family val="2"/>
      <charset val="238"/>
    </font>
    <font>
      <sz val="10"/>
      <color rgb="FF000000"/>
      <name val="Arial"/>
      <family val="2"/>
      <charset val="238"/>
    </font>
    <font>
      <u/>
      <sz val="10"/>
      <color rgb="FF0000FF"/>
      <name val="Arial"/>
      <family val="2"/>
      <charset val="238"/>
    </font>
    <font>
      <b/>
      <sz val="10"/>
      <color rgb="FFFFFFFF"/>
      <name val="Arial"/>
      <family val="2"/>
      <charset val="238"/>
    </font>
    <font>
      <b/>
      <sz val="15"/>
      <color rgb="FF1F497D"/>
      <name val="Arial"/>
      <family val="2"/>
      <charset val="238"/>
    </font>
    <font>
      <u/>
      <sz val="10"/>
      <color rgb="FF800080"/>
      <name val="Arial"/>
      <family val="2"/>
      <charset val="238"/>
    </font>
    <font>
      <sz val="10"/>
      <color rgb="FF9C0006"/>
      <name val="Arial"/>
      <family val="2"/>
      <charset val="238"/>
    </font>
    <font>
      <u/>
      <sz val="11"/>
      <color theme="10"/>
      <name val="Calibri"/>
      <family val="2"/>
      <charset val="238"/>
      <scheme val="minor"/>
    </font>
    <font>
      <sz val="10"/>
      <color indexed="8"/>
      <name val="Arial Narrow"/>
      <family val="2"/>
      <charset val="238"/>
    </font>
    <font>
      <b/>
      <sz val="18"/>
      <color indexed="56"/>
      <name val="Cambria"/>
      <family val="2"/>
      <charset val="238"/>
    </font>
    <font>
      <sz val="10"/>
      <name val="Helv"/>
    </font>
    <font>
      <sz val="11"/>
      <color indexed="8"/>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Arial CE"/>
    </font>
    <font>
      <sz val="11"/>
      <color indexed="9"/>
      <name val="Calibri"/>
      <family val="2"/>
      <charset val="238"/>
    </font>
    <font>
      <b/>
      <sz val="11"/>
      <color indexed="8"/>
      <name val="Calibri"/>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u/>
      <sz val="11"/>
      <color theme="10"/>
      <name val="Calibri"/>
      <family val="2"/>
      <charset val="238"/>
      <scheme val="minor"/>
    </font>
    <font>
      <sz val="9"/>
      <color rgb="FF00B050"/>
      <name val="Arial Narrow"/>
      <family val="2"/>
      <charset val="238"/>
    </font>
    <font>
      <i/>
      <sz val="8"/>
      <color rgb="FF000000"/>
      <name val="Arial Narrow"/>
      <family val="2"/>
      <charset val="238"/>
    </font>
    <font>
      <sz val="11"/>
      <name val="Arial"/>
      <family val="2"/>
      <charset val="238"/>
    </font>
    <font>
      <b/>
      <sz val="9"/>
      <name val="Arial"/>
      <family val="2"/>
      <charset val="238"/>
    </font>
    <font>
      <sz val="9"/>
      <name val="Arial"/>
      <family val="2"/>
      <charset val="238"/>
    </font>
    <font>
      <sz val="9"/>
      <color rgb="FFFF0000"/>
      <name val="Garamond"/>
      <family val="1"/>
      <charset val="238"/>
    </font>
    <font>
      <b/>
      <sz val="9"/>
      <color rgb="FF369ADC"/>
      <name val="Arial Narrow"/>
      <family val="2"/>
      <charset val="238"/>
    </font>
    <font>
      <sz val="9"/>
      <color indexed="81"/>
      <name val="Segoe UI"/>
      <family val="2"/>
      <charset val="238"/>
    </font>
    <font>
      <b/>
      <vertAlign val="subscript"/>
      <sz val="9"/>
      <color rgb="FF000000"/>
      <name val="Arial Narrow"/>
      <family val="2"/>
      <charset val="238"/>
    </font>
    <font>
      <b/>
      <sz val="9"/>
      <color indexed="81"/>
      <name val="Segoe UI"/>
      <family val="2"/>
      <charset val="238"/>
    </font>
    <font>
      <b/>
      <sz val="9"/>
      <color rgb="FF006100"/>
      <name val="Arial Narrow"/>
      <family val="2"/>
      <charset val="238"/>
    </font>
    <font>
      <b/>
      <sz val="9"/>
      <color theme="6" tint="-0.499984740745262"/>
      <name val="Arial Narrow"/>
      <family val="2"/>
      <charset val="238"/>
    </font>
    <font>
      <b/>
      <sz val="8"/>
      <color theme="1"/>
      <name val="Arial Narrow"/>
      <family val="2"/>
      <charset val="238"/>
    </font>
    <font>
      <u/>
      <sz val="9"/>
      <color theme="10"/>
      <name val="Arial Narrow"/>
      <family val="2"/>
      <charset val="238"/>
    </font>
    <font>
      <b/>
      <sz val="8"/>
      <color rgb="FF369ADC"/>
      <name val="Arial Narrow"/>
      <family val="2"/>
      <charset val="238"/>
    </font>
    <font>
      <sz val="8"/>
      <name val="Arial Narrow"/>
      <family val="2"/>
      <charset val="238"/>
    </font>
    <font>
      <b/>
      <sz val="9"/>
      <color rgb="FF9C0006"/>
      <name val="Arial Narrow"/>
      <family val="2"/>
      <charset val="238"/>
    </font>
    <font>
      <u/>
      <sz val="9"/>
      <color theme="1"/>
      <name val="Calibri"/>
      <family val="2"/>
      <scheme val="minor"/>
    </font>
    <font>
      <u/>
      <sz val="9"/>
      <color theme="1"/>
      <name val="Arial Narrow"/>
      <family val="2"/>
      <charset val="238"/>
    </font>
    <font>
      <sz val="10"/>
      <color theme="1"/>
      <name val="Times New Roman"/>
      <family val="1"/>
      <charset val="238"/>
    </font>
    <font>
      <b/>
      <sz val="8"/>
      <color rgb="FF000000"/>
      <name val="Arial Narrow"/>
      <family val="2"/>
      <charset val="238"/>
    </font>
    <font>
      <sz val="8"/>
      <color rgb="FF000000"/>
      <name val="Arial Narrow"/>
      <family val="2"/>
      <charset val="238"/>
    </font>
  </fonts>
  <fills count="51">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5"/>
        <bgColor indexed="64"/>
      </patternFill>
    </fill>
    <fill>
      <patternFill patternType="solid">
        <fgColor theme="0"/>
        <bgColor indexed="64"/>
      </patternFill>
    </fill>
    <fill>
      <patternFill patternType="solid">
        <fgColor rgb="FFE6E6E6"/>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6600"/>
        <bgColor rgb="FFFF6600"/>
      </patternFill>
    </fill>
    <fill>
      <patternFill patternType="solid">
        <fgColor rgb="FF33CCCC"/>
        <bgColor rgb="FF33CCCC"/>
      </patternFill>
    </fill>
    <fill>
      <patternFill patternType="solid">
        <fgColor rgb="FF000000"/>
        <bgColor indexed="64"/>
      </patternFill>
    </fill>
    <fill>
      <patternFill patternType="solid">
        <fgColor rgb="FFBFBFBF"/>
        <bgColor indexed="64"/>
      </patternFill>
    </fill>
    <fill>
      <patternFill patternType="solid">
        <fgColor theme="0" tint="-0.249977111117893"/>
        <bgColor indexed="64"/>
      </patternFill>
    </fill>
    <fill>
      <patternFill patternType="solid">
        <fgColor rgb="FF5B9BD5"/>
        <bgColor indexed="64"/>
      </patternFill>
    </fill>
    <fill>
      <patternFill patternType="solid">
        <fgColor rgb="FFFF0000"/>
        <bgColor indexed="64"/>
      </patternFill>
    </fill>
    <fill>
      <patternFill patternType="solid">
        <fgColor rgb="FFFFC7CE"/>
        <bgColor indexed="64"/>
      </patternFill>
    </fill>
    <fill>
      <patternFill patternType="solid">
        <fgColor rgb="FFF9C9BA"/>
        <bgColor indexed="64"/>
      </patternFill>
    </fill>
    <fill>
      <patternFill patternType="solid">
        <fgColor rgb="FFA5A5A5"/>
        <bgColor rgb="FFA5A5A5"/>
      </patternFill>
    </fill>
    <fill>
      <patternFill patternType="solid">
        <fgColor rgb="FFFFC7CE"/>
        <b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4"/>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rgb="FF00B050"/>
        <bgColor indexed="64"/>
      </patternFill>
    </fill>
    <fill>
      <patternFill patternType="solid">
        <fgColor rgb="FF002060"/>
        <bgColor indexed="64"/>
      </patternFill>
    </fill>
    <fill>
      <patternFill patternType="solid">
        <fgColor rgb="FF2C9ADC"/>
        <bgColor indexed="64"/>
      </patternFill>
    </fill>
    <fill>
      <patternFill patternType="solid">
        <fgColor rgb="FFAAD3F2"/>
        <bgColor indexed="64"/>
      </patternFill>
    </fill>
    <fill>
      <patternFill patternType="solid">
        <fgColor rgb="FF305496"/>
        <bgColor indexed="64"/>
      </patternFill>
    </fill>
    <fill>
      <patternFill patternType="solid">
        <fgColor rgb="FFC6EFCE"/>
        <bgColor indexed="64"/>
      </patternFill>
    </fill>
    <fill>
      <patternFill patternType="solid">
        <fgColor theme="6"/>
        <bgColor indexed="64"/>
      </patternFill>
    </fill>
  </fills>
  <borders count="76">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rgb="FF000000"/>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rgb="FF000000"/>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right/>
      <top style="thick">
        <color indexed="64"/>
      </top>
      <bottom/>
      <diagonal/>
    </border>
    <border>
      <left/>
      <right/>
      <top/>
      <bottom style="thin">
        <color indexed="64"/>
      </bottom>
      <diagonal/>
    </border>
    <border>
      <left/>
      <right/>
      <top/>
      <bottom style="medium">
        <color rgb="FFFFFFFF"/>
      </bottom>
      <diagonal/>
    </border>
    <border>
      <left/>
      <right/>
      <top style="medium">
        <color rgb="FFFFFFFF"/>
      </top>
      <bottom style="medium">
        <color rgb="FFFFFFFF"/>
      </bottom>
      <diagonal/>
    </border>
    <border>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indexed="64"/>
      </top>
      <bottom/>
      <diagonal/>
    </border>
    <border>
      <left style="thin">
        <color auto="1"/>
      </left>
      <right style="thin">
        <color indexed="64"/>
      </right>
      <top style="thin">
        <color auto="1"/>
      </top>
      <bottom style="thin">
        <color auto="1"/>
      </bottom>
      <diagonal/>
    </border>
    <border>
      <left/>
      <right/>
      <top/>
      <bottom style="thick">
        <color rgb="FF000000"/>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rgb="FF4F81BD"/>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auto="1"/>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top style="double">
        <color indexed="64"/>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style="thin">
        <color indexed="64"/>
      </bottom>
      <diagonal/>
    </border>
    <border>
      <left/>
      <right style="medium">
        <color rgb="FFFFFFFF"/>
      </right>
      <top style="medium">
        <color rgb="FFFFFFFF"/>
      </top>
      <bottom style="thin">
        <color indexed="64"/>
      </bottom>
      <diagonal/>
    </border>
    <border>
      <left style="thin">
        <color indexed="64"/>
      </left>
      <right style="medium">
        <color rgb="FFFFFFFF"/>
      </right>
      <top style="medium">
        <color rgb="FFFFFFFF"/>
      </top>
      <bottom style="thin">
        <color indexed="64"/>
      </bottom>
      <diagonal/>
    </border>
    <border>
      <left/>
      <right/>
      <top style="medium">
        <color rgb="FFFFFFFF"/>
      </top>
      <bottom style="thin">
        <color indexed="64"/>
      </bottom>
      <diagonal/>
    </border>
    <border>
      <left style="thin">
        <color indexed="64"/>
      </left>
      <right style="medium">
        <color rgb="FFFFFFFF"/>
      </right>
      <top/>
      <bottom style="medium">
        <color rgb="FFFFFFFF"/>
      </bottom>
      <diagonal/>
    </border>
    <border>
      <left/>
      <right/>
      <top style="thick">
        <color indexed="64"/>
      </top>
      <bottom style="medium">
        <color indexed="64"/>
      </bottom>
      <diagonal/>
    </border>
    <border>
      <left/>
      <right/>
      <top style="medium">
        <color rgb="FF000000"/>
      </top>
      <bottom/>
      <diagonal/>
    </border>
    <border>
      <left/>
      <right style="medium">
        <color indexed="64"/>
      </right>
      <top/>
      <bottom style="medium">
        <color rgb="FF000000"/>
      </bottom>
      <diagonal/>
    </border>
    <border>
      <left style="thin">
        <color indexed="64"/>
      </left>
      <right/>
      <top style="medium">
        <color indexed="64"/>
      </top>
      <bottom/>
      <diagonal/>
    </border>
    <border>
      <left style="thin">
        <color indexed="64"/>
      </left>
      <right/>
      <top/>
      <bottom style="medium">
        <color auto="1"/>
      </bottom>
      <diagonal/>
    </border>
    <border>
      <left/>
      <right style="medium">
        <color indexed="64"/>
      </right>
      <top/>
      <bottom style="medium">
        <color indexed="64"/>
      </bottom>
      <diagonal/>
    </border>
    <border>
      <left style="medium">
        <color indexed="64"/>
      </left>
      <right/>
      <top/>
      <bottom style="medium">
        <color auto="1"/>
      </bottom>
      <diagonal/>
    </border>
  </borders>
  <cellStyleXfs count="302">
    <xf numFmtId="0" fontId="0" fillId="0" borderId="0"/>
    <xf numFmtId="0" fontId="28" fillId="0" borderId="0" applyNumberFormat="0" applyFill="0" applyBorder="0" applyAlignment="0" applyProtection="0"/>
    <xf numFmtId="9" fontId="32" fillId="0" borderId="0" applyFont="0" applyFill="0" applyBorder="0" applyAlignment="0" applyProtection="0"/>
    <xf numFmtId="164" fontId="32" fillId="0" borderId="0" applyFont="0" applyFill="0" applyBorder="0" applyAlignment="0" applyProtection="0"/>
    <xf numFmtId="0" fontId="33" fillId="0" borderId="0"/>
    <xf numFmtId="0" fontId="22" fillId="0" borderId="0"/>
    <xf numFmtId="0" fontId="21" fillId="0" borderId="0"/>
    <xf numFmtId="0" fontId="36" fillId="0" borderId="0"/>
    <xf numFmtId="0" fontId="37" fillId="0" borderId="0"/>
    <xf numFmtId="0" fontId="39" fillId="0" borderId="0">
      <alignment vertical="center"/>
    </xf>
    <xf numFmtId="0" fontId="39" fillId="0" borderId="0">
      <alignment vertical="center"/>
    </xf>
    <xf numFmtId="0" fontId="39" fillId="0" borderId="0">
      <alignment vertical="center"/>
    </xf>
    <xf numFmtId="9" fontId="39" fillId="0" borderId="0" applyFont="0" applyFill="0" applyBorder="0" applyAlignment="0" applyProtection="0"/>
    <xf numFmtId="0" fontId="20" fillId="0" borderId="0"/>
    <xf numFmtId="0" fontId="20" fillId="0" borderId="0"/>
    <xf numFmtId="0" fontId="39" fillId="0" borderId="0"/>
    <xf numFmtId="0" fontId="19" fillId="0" borderId="0"/>
    <xf numFmtId="0" fontId="18" fillId="0" borderId="0"/>
    <xf numFmtId="0" fontId="43" fillId="9" borderId="0" applyNumberFormat="0" applyBorder="0" applyAlignment="0" applyProtection="0"/>
    <xf numFmtId="0" fontId="43" fillId="10" borderId="0" applyNumberFormat="0" applyBorder="0" applyAlignment="0" applyProtection="0"/>
    <xf numFmtId="0" fontId="17" fillId="0" borderId="0"/>
    <xf numFmtId="9" fontId="17" fillId="0" borderId="0" applyFont="0" applyFill="0" applyBorder="0" applyAlignment="0" applyProtection="0"/>
    <xf numFmtId="0" fontId="23" fillId="0" borderId="0"/>
    <xf numFmtId="0" fontId="37" fillId="0" borderId="0"/>
    <xf numFmtId="164" fontId="32"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37" fillId="0" borderId="0"/>
    <xf numFmtId="0" fontId="46" fillId="0" borderId="0"/>
    <xf numFmtId="9" fontId="23" fillId="0" borderId="0" applyFont="0" applyFill="0" applyBorder="0" applyAlignment="0" applyProtection="0"/>
    <xf numFmtId="0" fontId="23" fillId="0" borderId="0"/>
    <xf numFmtId="0" fontId="15" fillId="0" borderId="0"/>
    <xf numFmtId="171" fontId="46" fillId="0" borderId="0" applyFont="0" applyFill="0" applyBorder="0" applyAlignment="0" applyProtection="0"/>
    <xf numFmtId="164" fontId="23" fillId="0" borderId="0" applyFont="0" applyFill="0" applyBorder="0" applyAlignment="0" applyProtection="0"/>
    <xf numFmtId="0" fontId="48" fillId="0" borderId="0"/>
    <xf numFmtId="0" fontId="26" fillId="0" borderId="0"/>
    <xf numFmtId="0" fontId="48" fillId="0" borderId="0"/>
    <xf numFmtId="0" fontId="46" fillId="0" borderId="0"/>
    <xf numFmtId="0" fontId="14" fillId="0" borderId="0"/>
    <xf numFmtId="171" fontId="46" fillId="0" borderId="0" applyFont="0" applyFill="0" applyBorder="0" applyAlignment="0" applyProtection="0"/>
    <xf numFmtId="9" fontId="46" fillId="0" borderId="0" applyFont="0" applyFill="0" applyBorder="0" applyAlignment="0" applyProtection="0"/>
    <xf numFmtId="9" fontId="26" fillId="0" borderId="0" applyFont="0" applyFill="0" applyBorder="0" applyAlignment="0" applyProtection="0"/>
    <xf numFmtId="0" fontId="50" fillId="0" borderId="0"/>
    <xf numFmtId="164" fontId="50" fillId="0" borderId="0" applyFont="0" applyFill="0" applyBorder="0" applyAlignment="0" applyProtection="0"/>
    <xf numFmtId="0" fontId="50" fillId="0" borderId="0"/>
    <xf numFmtId="0" fontId="13" fillId="0" borderId="0"/>
    <xf numFmtId="0" fontId="33" fillId="0" borderId="0"/>
    <xf numFmtId="0" fontId="39" fillId="0" borderId="0"/>
    <xf numFmtId="0" fontId="62" fillId="0" borderId="0"/>
    <xf numFmtId="164" fontId="3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164" fontId="3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23" fillId="0" borderId="0" applyFont="0" applyFill="0" applyBorder="0" applyAlignment="0" applyProtection="0"/>
    <xf numFmtId="0" fontId="12" fillId="0" borderId="0"/>
    <xf numFmtId="164" fontId="50" fillId="0" borderId="0" applyFont="0" applyFill="0" applyBorder="0" applyAlignment="0" applyProtection="0"/>
    <xf numFmtId="0" fontId="12" fillId="0" borderId="0"/>
    <xf numFmtId="0" fontId="46" fillId="0" borderId="0"/>
    <xf numFmtId="164" fontId="3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1" fillId="0" borderId="0"/>
    <xf numFmtId="164" fontId="3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1" fillId="0" borderId="0" applyFont="0" applyFill="0" applyBorder="0" applyAlignment="0" applyProtection="0"/>
    <xf numFmtId="0" fontId="11" fillId="0" borderId="0"/>
    <xf numFmtId="0" fontId="10" fillId="0" borderId="0"/>
    <xf numFmtId="164" fontId="11" fillId="0" borderId="0" applyFont="0" applyFill="0" applyBorder="0" applyAlignment="0" applyProtection="0"/>
    <xf numFmtId="0" fontId="10" fillId="0" borderId="0"/>
    <xf numFmtId="0" fontId="10" fillId="0" borderId="0"/>
    <xf numFmtId="164" fontId="50" fillId="0" borderId="0" applyFont="0" applyFill="0" applyBorder="0" applyAlignment="0" applyProtection="0"/>
    <xf numFmtId="0" fontId="10" fillId="0" borderId="0"/>
    <xf numFmtId="164" fontId="3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164" fontId="3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4" fontId="11" fillId="0" borderId="0" applyFont="0" applyFill="0" applyBorder="0" applyAlignment="0" applyProtection="0"/>
    <xf numFmtId="0" fontId="10" fillId="0" borderId="0"/>
    <xf numFmtId="164" fontId="5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alignment vertical="center"/>
    </xf>
    <xf numFmtId="0" fontId="9" fillId="0" borderId="0"/>
    <xf numFmtId="0" fontId="33" fillId="0" borderId="0"/>
    <xf numFmtId="0" fontId="8" fillId="0" borderId="0"/>
    <xf numFmtId="172" fontId="73" fillId="0" borderId="0"/>
    <xf numFmtId="9" fontId="39" fillId="0" borderId="0" applyFont="0" applyFill="0" applyBorder="0" applyAlignment="0" applyProtection="0"/>
    <xf numFmtId="164" fontId="32" fillId="0" borderId="0" applyFont="0" applyFill="0" applyBorder="0" applyAlignment="0" applyProtection="0"/>
    <xf numFmtId="0" fontId="7" fillId="0" borderId="0"/>
    <xf numFmtId="0" fontId="7" fillId="0" borderId="0"/>
    <xf numFmtId="0" fontId="39" fillId="0" borderId="0"/>
    <xf numFmtId="0" fontId="39" fillId="0" borderId="0"/>
    <xf numFmtId="9" fontId="39" fillId="0" borderId="0" applyFont="0" applyFill="0" applyBorder="0" applyAlignment="0" applyProtection="0"/>
    <xf numFmtId="164" fontId="39" fillId="0" borderId="0" applyFont="0" applyFill="0" applyBorder="0" applyAlignment="0" applyProtection="0"/>
    <xf numFmtId="173" fontId="39" fillId="0" borderId="0"/>
    <xf numFmtId="0" fontId="32" fillId="0" borderId="0"/>
    <xf numFmtId="0" fontId="7" fillId="0" borderId="0"/>
    <xf numFmtId="0" fontId="74" fillId="0" borderId="0"/>
    <xf numFmtId="9" fontId="74" fillId="0" borderId="0" applyFont="0" applyFill="0" applyBorder="0" applyAlignment="0" applyProtection="0"/>
    <xf numFmtId="0" fontId="26" fillId="0" borderId="0"/>
    <xf numFmtId="9" fontId="26" fillId="0" borderId="0" applyFont="0" applyFill="0" applyBorder="0" applyAlignment="0" applyProtection="0"/>
    <xf numFmtId="9" fontId="8" fillId="0" borderId="0" applyFont="0" applyFill="0" applyBorder="0" applyAlignment="0" applyProtection="0"/>
    <xf numFmtId="0" fontId="75" fillId="0" borderId="0"/>
    <xf numFmtId="9" fontId="75" fillId="0" borderId="0" applyFont="0" applyFill="0" applyBorder="0" applyAlignment="0" applyProtection="0"/>
    <xf numFmtId="164" fontId="8" fillId="0" borderId="0" applyFont="0" applyFill="0" applyBorder="0" applyAlignment="0" applyProtection="0"/>
    <xf numFmtId="171" fontId="46" fillId="0" borderId="0" applyFont="0" applyFill="0" applyBorder="0" applyAlignment="0" applyProtection="0"/>
    <xf numFmtId="0" fontId="8" fillId="0" borderId="0"/>
    <xf numFmtId="0" fontId="7" fillId="0" borderId="0"/>
    <xf numFmtId="0" fontId="7" fillId="0" borderId="0"/>
    <xf numFmtId="164" fontId="7" fillId="0" borderId="0" applyFont="0" applyFill="0" applyBorder="0" applyAlignment="0" applyProtection="0"/>
    <xf numFmtId="0" fontId="39" fillId="0" borderId="0"/>
    <xf numFmtId="0" fontId="76" fillId="0" borderId="0"/>
    <xf numFmtId="174" fontId="76" fillId="0" borderId="0" applyFont="0" applyFill="0" applyBorder="0" applyAlignment="0" applyProtection="0"/>
    <xf numFmtId="9" fontId="76" fillId="0" borderId="0" applyFont="0" applyFill="0" applyBorder="0" applyAlignment="0" applyProtection="0"/>
    <xf numFmtId="0" fontId="79" fillId="0" borderId="41" applyNumberFormat="0" applyFill="0" applyAlignment="0" applyProtection="0"/>
    <xf numFmtId="0" fontId="81" fillId="19" borderId="0" applyNumberFormat="0" applyBorder="0" applyAlignment="0" applyProtection="0"/>
    <xf numFmtId="0" fontId="78" fillId="18" borderId="40" applyNumberFormat="0" applyAlignment="0" applyProtection="0"/>
    <xf numFmtId="0" fontId="77" fillId="0" borderId="0" applyNumberFormat="0" applyFill="0" applyBorder="0" applyAlignment="0" applyProtection="0"/>
    <xf numFmtId="0" fontId="76" fillId="0" borderId="0" applyNumberFormat="0" applyBorder="0" applyProtection="0"/>
    <xf numFmtId="0" fontId="76" fillId="0" borderId="0" applyNumberFormat="0" applyBorder="0" applyProtection="0"/>
    <xf numFmtId="0" fontId="76" fillId="0" borderId="0" applyNumberFormat="0" applyBorder="0" applyProtection="0"/>
    <xf numFmtId="0" fontId="80" fillId="0" borderId="0" applyNumberFormat="0" applyFill="0" applyBorder="0" applyAlignment="0" applyProtection="0"/>
    <xf numFmtId="0" fontId="82" fillId="0" borderId="0" applyNumberForma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0" fontId="32" fillId="0" borderId="0"/>
    <xf numFmtId="0" fontId="7" fillId="0" borderId="0"/>
    <xf numFmtId="0" fontId="8" fillId="0" borderId="0"/>
    <xf numFmtId="0" fontId="7" fillId="0" borderId="0"/>
    <xf numFmtId="0" fontId="46" fillId="0" borderId="0"/>
    <xf numFmtId="0" fontId="7" fillId="0" borderId="0"/>
    <xf numFmtId="9" fontId="46" fillId="0" borderId="0" applyFont="0" applyFill="0" applyBorder="0" applyAlignment="0" applyProtection="0"/>
    <xf numFmtId="0" fontId="46" fillId="0" borderId="0"/>
    <xf numFmtId="171" fontId="46" fillId="0" borderId="0" applyFont="0" applyFill="0" applyBorder="0" applyAlignment="0" applyProtection="0"/>
    <xf numFmtId="0" fontId="50" fillId="0" borderId="0"/>
    <xf numFmtId="164" fontId="50" fillId="0" borderId="0" applyFont="0" applyFill="0" applyBorder="0" applyAlignment="0" applyProtection="0"/>
    <xf numFmtId="0" fontId="74" fillId="0" borderId="0"/>
    <xf numFmtId="0" fontId="74" fillId="0" borderId="0"/>
    <xf numFmtId="0" fontId="26" fillId="0" borderId="0"/>
    <xf numFmtId="9" fontId="26" fillId="0" borderId="0" applyFont="0" applyFill="0" applyBorder="0" applyAlignment="0" applyProtection="0"/>
    <xf numFmtId="0" fontId="7" fillId="0" borderId="0"/>
    <xf numFmtId="0" fontId="37" fillId="0" borderId="0"/>
    <xf numFmtId="0" fontId="46" fillId="0" borderId="0"/>
    <xf numFmtId="0" fontId="7" fillId="0" borderId="0"/>
    <xf numFmtId="0" fontId="7" fillId="0" borderId="0"/>
    <xf numFmtId="164" fontId="7" fillId="0" borderId="0" applyFont="0" applyFill="0" applyBorder="0" applyAlignment="0" applyProtection="0"/>
    <xf numFmtId="0" fontId="6" fillId="0" borderId="0"/>
    <xf numFmtId="0" fontId="46"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86" fillId="26" borderId="0" applyNumberFormat="0" applyBorder="0" applyAlignment="0" applyProtection="0"/>
    <xf numFmtId="0" fontId="86" fillId="25" borderId="0" applyNumberFormat="0" applyBorder="0" applyAlignment="0" applyProtection="0"/>
    <xf numFmtId="0" fontId="86" fillId="27" borderId="0" applyNumberFormat="0" applyBorder="0" applyAlignment="0" applyProtection="0"/>
    <xf numFmtId="0" fontId="86" fillId="26" borderId="0" applyNumberFormat="0" applyBorder="0" applyAlignment="0" applyProtection="0"/>
    <xf numFmtId="0" fontId="86" fillId="24" borderId="0" applyNumberFormat="0" applyBorder="0" applyAlignment="0" applyProtection="0"/>
    <xf numFmtId="0" fontId="86" fillId="25"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23" borderId="0" applyNumberFormat="0" applyBorder="0" applyAlignment="0" applyProtection="0"/>
    <xf numFmtId="0" fontId="46" fillId="28" borderId="0" applyNumberFormat="0" applyBorder="0" applyAlignment="0" applyProtection="0"/>
    <xf numFmtId="0" fontId="46" fillId="31" borderId="0" applyNumberFormat="0" applyBorder="0" applyAlignment="0" applyProtection="0"/>
    <xf numFmtId="0" fontId="86" fillId="32" borderId="0" applyNumberFormat="0" applyBorder="0" applyAlignment="0" applyProtection="0"/>
    <xf numFmtId="0" fontId="86" fillId="29" borderId="0" applyNumberFormat="0" applyBorder="0" applyAlignment="0" applyProtection="0"/>
    <xf numFmtId="0" fontId="86" fillId="33" borderId="0" applyNumberFormat="0" applyBorder="0" applyAlignment="0" applyProtection="0"/>
    <xf numFmtId="0" fontId="86" fillId="32" borderId="0" applyNumberFormat="0" applyBorder="0" applyAlignment="0" applyProtection="0"/>
    <xf numFmtId="0" fontId="86" fillId="28" borderId="0" applyNumberFormat="0" applyBorder="0" applyAlignment="0" applyProtection="0"/>
    <xf numFmtId="0" fontId="86" fillId="25" borderId="0" applyNumberFormat="0" applyBorder="0" applyAlignment="0" applyProtection="0"/>
    <xf numFmtId="0" fontId="104" fillId="34" borderId="0" applyNumberFormat="0" applyBorder="0" applyAlignment="0" applyProtection="0"/>
    <xf numFmtId="0" fontId="104" fillId="29" borderId="0" applyNumberFormat="0" applyBorder="0" applyAlignment="0" applyProtection="0"/>
    <xf numFmtId="0" fontId="104" fillId="30" borderId="0" applyNumberFormat="0" applyBorder="0" applyAlignment="0" applyProtection="0"/>
    <xf numFmtId="0" fontId="104" fillId="35" borderId="0" applyNumberFormat="0" applyBorder="0" applyAlignment="0" applyProtection="0"/>
    <xf numFmtId="0" fontId="104" fillId="36" borderId="0" applyNumberFormat="0" applyBorder="0" applyAlignment="0" applyProtection="0"/>
    <xf numFmtId="0" fontId="104" fillId="37" borderId="0" applyNumberFormat="0" applyBorder="0" applyAlignment="0" applyProtection="0"/>
    <xf numFmtId="0" fontId="87" fillId="36" borderId="0" applyNumberFormat="0" applyBorder="0" applyAlignment="0" applyProtection="0"/>
    <xf numFmtId="0" fontId="87" fillId="29" borderId="0" applyNumberFormat="0" applyBorder="0" applyAlignment="0" applyProtection="0"/>
    <xf numFmtId="0" fontId="87" fillId="33" borderId="0" applyNumberFormat="0" applyBorder="0" applyAlignment="0" applyProtection="0"/>
    <xf numFmtId="0" fontId="87" fillId="32" borderId="0" applyNumberFormat="0" applyBorder="0" applyAlignment="0" applyProtection="0"/>
    <xf numFmtId="0" fontId="87" fillId="36" borderId="0" applyNumberFormat="0" applyBorder="0" applyAlignment="0" applyProtection="0"/>
    <xf numFmtId="0" fontId="87" fillId="25" borderId="0" applyNumberFormat="0" applyBorder="0" applyAlignment="0" applyProtection="0"/>
    <xf numFmtId="0" fontId="87" fillId="36" borderId="0" applyNumberFormat="0" applyBorder="0" applyAlignment="0" applyProtection="0"/>
    <xf numFmtId="0" fontId="87" fillId="39" borderId="0" applyNumberFormat="0" applyBorder="0" applyAlignment="0" applyProtection="0"/>
    <xf numFmtId="0" fontId="87" fillId="40" borderId="0" applyNumberFormat="0" applyBorder="0" applyAlignment="0" applyProtection="0"/>
    <xf numFmtId="0" fontId="87" fillId="41" borderId="0" applyNumberFormat="0" applyBorder="0" applyAlignment="0" applyProtection="0"/>
    <xf numFmtId="0" fontId="87" fillId="36" borderId="0" applyNumberFormat="0" applyBorder="0" applyAlignment="0" applyProtection="0"/>
    <xf numFmtId="0" fontId="87" fillId="42" borderId="0" applyNumberFormat="0" applyBorder="0" applyAlignment="0" applyProtection="0"/>
    <xf numFmtId="0" fontId="88" fillId="21" borderId="0" applyNumberFormat="0" applyBorder="0" applyAlignment="0" applyProtection="0"/>
    <xf numFmtId="0" fontId="89" fillId="26" borderId="42" applyNumberFormat="0" applyAlignment="0" applyProtection="0"/>
    <xf numFmtId="0" fontId="105" fillId="0" borderId="43" applyNumberFormat="0" applyFill="0" applyAlignment="0" applyProtection="0"/>
    <xf numFmtId="0" fontId="90" fillId="0" borderId="0" applyNumberFormat="0" applyFill="0" applyBorder="0" applyAlignment="0" applyProtection="0"/>
    <xf numFmtId="0" fontId="91" fillId="22" borderId="0" applyNumberFormat="0" applyBorder="0" applyAlignment="0" applyProtection="0"/>
    <xf numFmtId="0" fontId="92" fillId="0" borderId="45" applyNumberFormat="0" applyFill="0" applyAlignment="0" applyProtection="0"/>
    <xf numFmtId="0" fontId="93" fillId="0" borderId="46" applyNumberFormat="0" applyFill="0" applyAlignment="0" applyProtection="0"/>
    <xf numFmtId="0" fontId="94" fillId="0" borderId="48" applyNumberFormat="0" applyFill="0" applyAlignment="0" applyProtection="0"/>
    <xf numFmtId="0" fontId="94" fillId="0" borderId="0" applyNumberFormat="0" applyFill="0" applyBorder="0" applyAlignment="0" applyProtection="0"/>
    <xf numFmtId="0" fontId="95" fillId="43" borderId="49" applyNumberFormat="0" applyAlignment="0" applyProtection="0"/>
    <xf numFmtId="0" fontId="106" fillId="21" borderId="0" applyNumberFormat="0" applyBorder="0" applyAlignment="0" applyProtection="0"/>
    <xf numFmtId="0" fontId="96" fillId="25" borderId="42" applyNumberFormat="0" applyAlignment="0" applyProtection="0"/>
    <xf numFmtId="0" fontId="107" fillId="43" borderId="49" applyNumberFormat="0" applyAlignment="0" applyProtection="0"/>
    <xf numFmtId="0" fontId="97" fillId="0" borderId="50" applyNumberFormat="0" applyFill="0" applyAlignment="0" applyProtection="0"/>
    <xf numFmtId="0" fontId="108" fillId="0" borderId="44" applyNumberFormat="0" applyFill="0" applyAlignment="0" applyProtection="0"/>
    <xf numFmtId="0" fontId="109" fillId="0" borderId="46" applyNumberFormat="0" applyFill="0" applyAlignment="0" applyProtection="0"/>
    <xf numFmtId="0" fontId="110" fillId="0" borderId="47" applyNumberFormat="0" applyFill="0" applyAlignment="0" applyProtection="0"/>
    <xf numFmtId="0" fontId="110" fillId="0" borderId="0" applyNumberFormat="0" applyFill="0" applyBorder="0" applyAlignment="0" applyProtection="0"/>
    <xf numFmtId="0" fontId="84" fillId="0" borderId="0" applyNumberFormat="0" applyFill="0" applyBorder="0" applyAlignment="0" applyProtection="0"/>
    <xf numFmtId="0" fontId="98" fillId="33" borderId="0" applyNumberFormat="0" applyBorder="0" applyAlignment="0" applyProtection="0"/>
    <xf numFmtId="0" fontId="111" fillId="33" borderId="0" applyNumberFormat="0" applyBorder="0" applyAlignment="0" applyProtection="0"/>
    <xf numFmtId="0" fontId="39" fillId="0" borderId="0"/>
    <xf numFmtId="0" fontId="39" fillId="0" borderId="0"/>
    <xf numFmtId="0" fontId="39" fillId="0" borderId="0"/>
    <xf numFmtId="0" fontId="39" fillId="0" borderId="0"/>
    <xf numFmtId="0" fontId="6" fillId="0" borderId="0"/>
    <xf numFmtId="0" fontId="48" fillId="0" borderId="0"/>
    <xf numFmtId="0" fontId="39" fillId="0" borderId="0"/>
    <xf numFmtId="0" fontId="32" fillId="0" borderId="0"/>
    <xf numFmtId="0" fontId="39" fillId="0" borderId="0"/>
    <xf numFmtId="0" fontId="6" fillId="0" borderId="0"/>
    <xf numFmtId="0" fontId="39" fillId="0" borderId="0"/>
    <xf numFmtId="0" fontId="103" fillId="0" borderId="0"/>
    <xf numFmtId="0" fontId="39" fillId="27" borderId="51" applyNumberFormat="0" applyFont="0" applyAlignment="0" applyProtection="0"/>
    <xf numFmtId="0" fontId="99" fillId="26" borderId="52" applyNumberFormat="0" applyAlignment="0" applyProtection="0"/>
    <xf numFmtId="9" fontId="39" fillId="0" borderId="0" applyFont="0" applyFill="0" applyBorder="0" applyAlignment="0" applyProtection="0"/>
    <xf numFmtId="9" fontId="6" fillId="0" borderId="0" applyFont="0" applyFill="0" applyBorder="0" applyAlignment="0" applyProtection="0"/>
    <xf numFmtId="9" fontId="39" fillId="0" borderId="0" applyFont="0" applyFill="0" applyBorder="0" applyAlignment="0" applyProtection="0"/>
    <xf numFmtId="0" fontId="39" fillId="27" borderId="51" applyNumberFormat="0" applyFont="0" applyAlignment="0" applyProtection="0"/>
    <xf numFmtId="0" fontId="39" fillId="27" borderId="51" applyNumberFormat="0" applyFont="0" applyAlignment="0" applyProtection="0"/>
    <xf numFmtId="0" fontId="112" fillId="0" borderId="50" applyNumberFormat="0" applyFill="0" applyAlignment="0" applyProtection="0"/>
    <xf numFmtId="0" fontId="113" fillId="22" borderId="0" applyNumberFormat="0" applyBorder="0" applyAlignment="0" applyProtection="0"/>
    <xf numFmtId="0" fontId="85" fillId="0" borderId="0"/>
    <xf numFmtId="0" fontId="114" fillId="0" borderId="0" applyNumberFormat="0" applyFill="0" applyBorder="0" applyAlignment="0" applyProtection="0"/>
    <xf numFmtId="0" fontId="100" fillId="0" borderId="0" applyNumberFormat="0" applyFill="0" applyBorder="0" applyAlignment="0" applyProtection="0"/>
    <xf numFmtId="0" fontId="101" fillId="0" borderId="53" applyNumberFormat="0" applyFill="0" applyAlignment="0" applyProtection="0"/>
    <xf numFmtId="0" fontId="115" fillId="25" borderId="42" applyNumberFormat="0" applyAlignment="0" applyProtection="0"/>
    <xf numFmtId="0" fontId="116" fillId="32" borderId="42" applyNumberFormat="0" applyAlignment="0" applyProtection="0"/>
    <xf numFmtId="0" fontId="117" fillId="32" borderId="52" applyNumberFormat="0" applyAlignment="0" applyProtection="0"/>
    <xf numFmtId="0" fontId="118" fillId="0" borderId="0" applyNumberFormat="0" applyFill="0" applyBorder="0" applyAlignment="0" applyProtection="0"/>
    <xf numFmtId="0" fontId="102" fillId="0" borderId="0" applyNumberFormat="0" applyFill="0" applyBorder="0" applyAlignment="0" applyProtection="0"/>
    <xf numFmtId="0" fontId="104" fillId="38" borderId="0" applyNumberFormat="0" applyBorder="0" applyAlignment="0" applyProtection="0"/>
    <xf numFmtId="0" fontId="104" fillId="39" borderId="0" applyNumberFormat="0" applyBorder="0" applyAlignment="0" applyProtection="0"/>
    <xf numFmtId="0" fontId="104" fillId="40" borderId="0" applyNumberFormat="0" applyBorder="0" applyAlignment="0" applyProtection="0"/>
    <xf numFmtId="0" fontId="104" fillId="35" borderId="0" applyNumberFormat="0" applyBorder="0" applyAlignment="0" applyProtection="0"/>
    <xf numFmtId="0" fontId="104" fillId="36" borderId="0" applyNumberFormat="0" applyBorder="0" applyAlignment="0" applyProtection="0"/>
    <xf numFmtId="0" fontId="104" fillId="42" borderId="0" applyNumberFormat="0" applyBorder="0" applyAlignment="0" applyProtection="0"/>
    <xf numFmtId="0" fontId="5" fillId="0" borderId="0"/>
    <xf numFmtId="0" fontId="26" fillId="0" borderId="0"/>
    <xf numFmtId="9" fontId="32" fillId="0" borderId="0" applyFont="0" applyFill="0" applyBorder="0" applyAlignment="0" applyProtection="0"/>
    <xf numFmtId="0" fontId="122" fillId="0" borderId="0"/>
    <xf numFmtId="0" fontId="4" fillId="0" borderId="0"/>
    <xf numFmtId="0" fontId="3" fillId="0" borderId="0"/>
    <xf numFmtId="9" fontId="3"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0" fontId="48" fillId="0" borderId="0"/>
    <xf numFmtId="0" fontId="1" fillId="0" borderId="0"/>
    <xf numFmtId="9" fontId="1" fillId="0" borderId="0" applyFont="0" applyFill="0" applyBorder="0" applyAlignment="0" applyProtection="0"/>
  </cellStyleXfs>
  <cellXfs count="1113">
    <xf numFmtId="0" fontId="0" fillId="0" borderId="0" xfId="0"/>
    <xf numFmtId="0" fontId="25" fillId="2" borderId="0" xfId="0" applyFont="1" applyFill="1" applyAlignment="1">
      <alignment vertical="center"/>
    </xf>
    <xf numFmtId="0" fontId="24" fillId="0" borderId="1" xfId="0" applyFont="1" applyBorder="1" applyAlignment="1">
      <alignment vertical="center"/>
    </xf>
    <xf numFmtId="0" fontId="25" fillId="0" borderId="0" xfId="0" applyFont="1" applyAlignment="1">
      <alignment vertical="center"/>
    </xf>
    <xf numFmtId="0" fontId="25" fillId="0" borderId="1" xfId="0" applyFont="1" applyBorder="1" applyAlignment="1">
      <alignment vertical="center"/>
    </xf>
    <xf numFmtId="0" fontId="24" fillId="0" borderId="0" xfId="0" applyFont="1" applyAlignment="1">
      <alignment vertical="center"/>
    </xf>
    <xf numFmtId="0" fontId="29" fillId="0" borderId="0" xfId="0" applyFont="1" applyAlignment="1">
      <alignment horizontal="center" vertical="center" wrapText="1"/>
    </xf>
    <xf numFmtId="0" fontId="29" fillId="0" borderId="1" xfId="0" applyFont="1" applyBorder="1" applyAlignment="1">
      <alignment horizontal="right" vertical="center"/>
    </xf>
    <xf numFmtId="0" fontId="29" fillId="0" borderId="0" xfId="0" applyFont="1" applyAlignment="1">
      <alignment vertical="center"/>
    </xf>
    <xf numFmtId="0" fontId="25" fillId="0" borderId="0" xfId="0" applyFont="1" applyAlignment="1">
      <alignment vertical="center" wrapText="1"/>
    </xf>
    <xf numFmtId="0" fontId="29" fillId="0" borderId="1" xfId="0" applyFont="1" applyBorder="1" applyAlignment="1">
      <alignment horizontal="center" vertical="center"/>
    </xf>
    <xf numFmtId="0" fontId="27" fillId="0" borderId="0" xfId="0" applyFont="1" applyAlignment="1">
      <alignment vertical="center"/>
    </xf>
    <xf numFmtId="0" fontId="27" fillId="0" borderId="1" xfId="0" applyFont="1" applyBorder="1" applyAlignment="1">
      <alignment vertical="center"/>
    </xf>
    <xf numFmtId="165" fontId="27" fillId="0" borderId="0" xfId="0" applyNumberFormat="1" applyFont="1" applyAlignment="1">
      <alignment horizontal="right" vertical="center" wrapText="1"/>
    </xf>
    <xf numFmtId="165" fontId="27" fillId="0" borderId="1" xfId="0" applyNumberFormat="1" applyFont="1" applyBorder="1" applyAlignment="1">
      <alignment horizontal="right" vertical="center" wrapText="1"/>
    </xf>
    <xf numFmtId="0" fontId="27" fillId="0" borderId="0" xfId="0" applyFont="1"/>
    <xf numFmtId="165" fontId="24" fillId="0" borderId="0" xfId="0" applyNumberFormat="1" applyFont="1" applyBorder="1" applyAlignment="1">
      <alignment horizontal="center" vertical="center"/>
    </xf>
    <xf numFmtId="0" fontId="29" fillId="0" borderId="1" xfId="0" applyFont="1" applyBorder="1" applyAlignment="1">
      <alignment vertical="center"/>
    </xf>
    <xf numFmtId="0" fontId="27" fillId="0" borderId="1" xfId="0" applyFont="1" applyBorder="1"/>
    <xf numFmtId="0" fontId="29" fillId="0" borderId="1" xfId="0" applyFont="1" applyBorder="1"/>
    <xf numFmtId="165" fontId="27" fillId="0" borderId="0" xfId="0" applyNumberFormat="1" applyFont="1" applyBorder="1" applyAlignment="1">
      <alignment horizontal="right" vertical="center" wrapText="1"/>
    </xf>
    <xf numFmtId="2" fontId="34" fillId="0" borderId="0" xfId="4" applyNumberFormat="1" applyFont="1" applyFill="1" applyBorder="1" applyAlignment="1">
      <alignment horizontal="center" vertical="center"/>
    </xf>
    <xf numFmtId="2" fontId="29" fillId="0" borderId="0" xfId="0" applyNumberFormat="1" applyFont="1" applyFill="1" applyBorder="1" applyAlignment="1">
      <alignment vertical="center" wrapText="1"/>
    </xf>
    <xf numFmtId="169" fontId="24" fillId="0" borderId="0" xfId="0" applyNumberFormat="1" applyFont="1" applyBorder="1" applyAlignment="1">
      <alignment horizontal="center" vertical="center"/>
    </xf>
    <xf numFmtId="0" fontId="31" fillId="0" borderId="0" xfId="0" applyFont="1" applyAlignment="1">
      <alignment horizontal="right" vertical="center" wrapText="1"/>
    </xf>
    <xf numFmtId="0" fontId="31" fillId="0" borderId="0" xfId="0" applyFont="1" applyAlignment="1">
      <alignment horizontal="center" vertical="center" wrapText="1"/>
    </xf>
    <xf numFmtId="0" fontId="30" fillId="0" borderId="0" xfId="0" applyFont="1" applyAlignment="1">
      <alignment vertical="center" wrapText="1"/>
    </xf>
    <xf numFmtId="0" fontId="24" fillId="7" borderId="0" xfId="0" applyFont="1" applyFill="1" applyAlignment="1">
      <alignment horizontal="center" vertical="center" wrapText="1"/>
    </xf>
    <xf numFmtId="0" fontId="24" fillId="7"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165" fontId="34" fillId="0" borderId="0" xfId="4" applyNumberFormat="1" applyFont="1" applyFill="1" applyBorder="1" applyAlignment="1">
      <alignment horizontal="center" vertical="center"/>
    </xf>
    <xf numFmtId="0" fontId="27" fillId="0" borderId="0" xfId="0" applyFont="1" applyFill="1"/>
    <xf numFmtId="0" fontId="29" fillId="0" borderId="0" xfId="0" applyFont="1" applyFill="1"/>
    <xf numFmtId="0" fontId="29" fillId="0" borderId="0" xfId="0" applyFont="1" applyFill="1" applyBorder="1"/>
    <xf numFmtId="0" fontId="27" fillId="0" borderId="0" xfId="14" applyFont="1" applyFill="1"/>
    <xf numFmtId="165" fontId="27" fillId="0" borderId="0" xfId="14" applyNumberFormat="1" applyFont="1" applyFill="1"/>
    <xf numFmtId="0" fontId="29" fillId="0" borderId="0" xfId="0" applyFont="1"/>
    <xf numFmtId="165" fontId="27" fillId="0" borderId="0" xfId="0" applyNumberFormat="1" applyFont="1" applyFill="1" applyAlignment="1">
      <alignment horizontal="right"/>
    </xf>
    <xf numFmtId="0" fontId="34" fillId="0" borderId="0" xfId="0" applyFont="1" applyFill="1" applyAlignment="1"/>
    <xf numFmtId="165" fontId="27" fillId="0" borderId="0" xfId="0" applyNumberFormat="1" applyFont="1" applyFill="1"/>
    <xf numFmtId="0" fontId="27" fillId="0" borderId="1" xfId="0" applyFont="1" applyFill="1" applyBorder="1"/>
    <xf numFmtId="0" fontId="29" fillId="0" borderId="1" xfId="0" applyFont="1" applyFill="1" applyBorder="1"/>
    <xf numFmtId="0" fontId="29" fillId="0" borderId="1" xfId="0" applyFont="1" applyFill="1" applyBorder="1" applyAlignment="1">
      <alignment horizontal="right"/>
    </xf>
    <xf numFmtId="0" fontId="29" fillId="0" borderId="1" xfId="14" applyFont="1" applyFill="1" applyBorder="1"/>
    <xf numFmtId="1" fontId="29" fillId="0" borderId="1" xfId="14" applyNumberFormat="1" applyFont="1" applyFill="1" applyBorder="1" applyAlignment="1">
      <alignment horizontal="right"/>
    </xf>
    <xf numFmtId="0" fontId="31" fillId="0" borderId="0" xfId="0" applyFont="1" applyAlignment="1"/>
    <xf numFmtId="0" fontId="25" fillId="0" borderId="0" xfId="0" applyFont="1" applyFill="1" applyAlignment="1">
      <alignment horizontal="center" vertical="center"/>
    </xf>
    <xf numFmtId="165" fontId="25" fillId="0" borderId="0" xfId="0" applyNumberFormat="1" applyFont="1" applyAlignment="1">
      <alignment horizontal="center" vertical="center"/>
    </xf>
    <xf numFmtId="0" fontId="42" fillId="0" borderId="0" xfId="0" applyFont="1" applyFill="1"/>
    <xf numFmtId="165" fontId="42" fillId="0" borderId="0" xfId="2" applyNumberFormat="1" applyFont="1" applyFill="1" applyBorder="1" applyAlignment="1"/>
    <xf numFmtId="0" fontId="24" fillId="0" borderId="1" xfId="0" applyFont="1" applyBorder="1" applyAlignment="1">
      <alignment horizontal="center" vertical="center"/>
    </xf>
    <xf numFmtId="165" fontId="27" fillId="0" borderId="0" xfId="0" applyNumberFormat="1" applyFont="1" applyBorder="1"/>
    <xf numFmtId="165" fontId="25" fillId="0" borderId="0" xfId="0" applyNumberFormat="1" applyFont="1" applyFill="1" applyAlignment="1">
      <alignment horizontal="center" vertical="center"/>
    </xf>
    <xf numFmtId="2" fontId="25" fillId="0" borderId="0" xfId="0" applyNumberFormat="1" applyFont="1" applyFill="1" applyAlignment="1">
      <alignment horizontal="center" vertical="center"/>
    </xf>
    <xf numFmtId="0" fontId="25" fillId="0" borderId="0" xfId="0" applyFont="1" applyFill="1" applyBorder="1" applyAlignment="1">
      <alignment horizontal="center" vertical="center"/>
    </xf>
    <xf numFmtId="167" fontId="24" fillId="0" borderId="0" xfId="0" applyNumberFormat="1" applyFont="1" applyBorder="1" applyAlignment="1">
      <alignment horizontal="center" vertical="center"/>
    </xf>
    <xf numFmtId="167" fontId="24" fillId="0" borderId="10" xfId="0" applyNumberFormat="1" applyFont="1" applyBorder="1" applyAlignment="1">
      <alignment horizontal="center" vertical="center"/>
    </xf>
    <xf numFmtId="167" fontId="24" fillId="0" borderId="0" xfId="0" applyNumberFormat="1" applyFont="1" applyAlignment="1">
      <alignment horizontal="center" vertical="center"/>
    </xf>
    <xf numFmtId="165" fontId="25" fillId="0" borderId="1" xfId="0" applyNumberFormat="1" applyFont="1" applyBorder="1" applyAlignment="1">
      <alignment horizontal="center" vertical="center"/>
    </xf>
    <xf numFmtId="0" fontId="24" fillId="0" borderId="12" xfId="0" applyFont="1" applyBorder="1" applyAlignment="1">
      <alignment vertical="center"/>
    </xf>
    <xf numFmtId="167" fontId="24" fillId="0" borderId="8" xfId="0" applyNumberFormat="1" applyFont="1" applyBorder="1" applyAlignment="1">
      <alignment horizontal="center" vertical="center"/>
    </xf>
    <xf numFmtId="167" fontId="24" fillId="0" borderId="3" xfId="0" applyNumberFormat="1" applyFont="1" applyBorder="1" applyAlignment="1">
      <alignment horizontal="center" vertical="center"/>
    </xf>
    <xf numFmtId="167" fontId="24" fillId="0" borderId="7" xfId="0" applyNumberFormat="1" applyFont="1" applyBorder="1" applyAlignment="1">
      <alignment horizontal="center" vertical="center"/>
    </xf>
    <xf numFmtId="0" fontId="24" fillId="2" borderId="0" xfId="0" applyFont="1" applyFill="1" applyBorder="1" applyAlignment="1">
      <alignment vertical="center" wrapText="1"/>
    </xf>
    <xf numFmtId="0" fontId="25" fillId="2" borderId="0" xfId="0" applyFont="1" applyFill="1" applyBorder="1" applyAlignment="1">
      <alignment vertical="center" wrapText="1"/>
    </xf>
    <xf numFmtId="0" fontId="30" fillId="0" borderId="21" xfId="0" applyFont="1" applyBorder="1" applyAlignment="1">
      <alignment vertical="center"/>
    </xf>
    <xf numFmtId="0" fontId="29" fillId="0" borderId="15" xfId="0" applyFont="1" applyBorder="1"/>
    <xf numFmtId="0" fontId="27" fillId="0" borderId="15" xfId="0" applyFont="1" applyBorder="1"/>
    <xf numFmtId="0" fontId="27" fillId="0" borderId="0" xfId="0" applyFont="1" applyBorder="1"/>
    <xf numFmtId="165" fontId="27" fillId="0" borderId="0" xfId="2" applyNumberFormat="1" applyFont="1" applyFill="1" applyBorder="1" applyAlignment="1"/>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xf>
    <xf numFmtId="0" fontId="27" fillId="0" borderId="0" xfId="0" applyFont="1" applyFill="1" applyBorder="1"/>
    <xf numFmtId="0" fontId="34" fillId="0" borderId="0" xfId="0" applyFont="1" applyFill="1" applyBorder="1" applyAlignment="1">
      <alignment vertical="center" wrapText="1"/>
    </xf>
    <xf numFmtId="0" fontId="25" fillId="0" borderId="0" xfId="0" applyFont="1" applyBorder="1" applyAlignment="1">
      <alignment vertical="center" wrapText="1"/>
    </xf>
    <xf numFmtId="0" fontId="24" fillId="0" borderId="15" xfId="0" applyFont="1" applyBorder="1" applyAlignment="1">
      <alignment vertical="center" wrapText="1"/>
    </xf>
    <xf numFmtId="0" fontId="25" fillId="0" borderId="15" xfId="0" applyFont="1" applyBorder="1" applyAlignment="1">
      <alignment horizontal="center" vertical="center" wrapText="1"/>
    </xf>
    <xf numFmtId="0" fontId="25" fillId="0" borderId="15" xfId="0" applyFont="1" applyBorder="1" applyAlignment="1">
      <alignment vertical="center"/>
    </xf>
    <xf numFmtId="0" fontId="25" fillId="0" borderId="23" xfId="0" applyFont="1" applyBorder="1" applyAlignment="1">
      <alignment horizontal="center" vertical="center" wrapText="1"/>
    </xf>
    <xf numFmtId="0" fontId="2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4" fillId="0" borderId="28" xfId="0" applyFont="1" applyBorder="1" applyAlignment="1">
      <alignment vertical="center" wrapText="1"/>
    </xf>
    <xf numFmtId="0" fontId="25" fillId="0" borderId="28" xfId="0" applyFont="1" applyBorder="1" applyAlignment="1">
      <alignment horizontal="center" vertical="center" wrapText="1"/>
    </xf>
    <xf numFmtId="0" fontId="30" fillId="0" borderId="0" xfId="0" applyFont="1" applyBorder="1" applyAlignment="1">
      <alignment vertical="center"/>
    </xf>
    <xf numFmtId="0" fontId="27" fillId="0" borderId="0" xfId="0" applyFont="1" applyBorder="1" applyAlignment="1">
      <alignment vertical="center" wrapText="1"/>
    </xf>
    <xf numFmtId="0" fontId="27" fillId="0" borderId="0" xfId="0" applyFont="1" applyBorder="1" applyAlignment="1">
      <alignment horizontal="center" vertical="center" wrapText="1"/>
    </xf>
    <xf numFmtId="0" fontId="27" fillId="0" borderId="15" xfId="0" applyFont="1" applyBorder="1" applyAlignment="1">
      <alignment vertical="center" wrapText="1"/>
    </xf>
    <xf numFmtId="0" fontId="29" fillId="0" borderId="15" xfId="0" applyFont="1" applyBorder="1" applyAlignment="1">
      <alignment horizontal="center" vertical="center" wrapText="1"/>
    </xf>
    <xf numFmtId="0" fontId="25" fillId="0" borderId="15" xfId="0" applyFont="1" applyBorder="1" applyAlignment="1">
      <alignment vertical="center" wrapText="1"/>
    </xf>
    <xf numFmtId="0" fontId="49" fillId="0" borderId="0" xfId="0" applyFont="1"/>
    <xf numFmtId="0" fontId="31" fillId="0" borderId="0" xfId="0" applyFont="1" applyAlignment="1">
      <alignment horizontal="right"/>
    </xf>
    <xf numFmtId="0" fontId="27" fillId="0" borderId="0" xfId="48" applyFont="1"/>
    <xf numFmtId="0" fontId="29" fillId="0" borderId="0" xfId="48" applyFont="1"/>
    <xf numFmtId="165" fontId="27" fillId="0" borderId="0" xfId="48" applyNumberFormat="1" applyFont="1"/>
    <xf numFmtId="0" fontId="52" fillId="0" borderId="0" xfId="0" applyFont="1"/>
    <xf numFmtId="0" fontId="27" fillId="0" borderId="0" xfId="33" applyFont="1" applyFill="1" applyBorder="1"/>
    <xf numFmtId="0" fontId="27" fillId="0" borderId="0" xfId="33" applyFont="1" applyBorder="1"/>
    <xf numFmtId="166" fontId="27" fillId="0" borderId="0" xfId="2" applyNumberFormat="1" applyFont="1" applyFill="1" applyBorder="1"/>
    <xf numFmtId="0" fontId="27" fillId="0" borderId="15" xfId="48" applyFont="1" applyBorder="1"/>
    <xf numFmtId="0" fontId="29" fillId="0" borderId="15" xfId="48" applyFont="1" applyBorder="1"/>
    <xf numFmtId="165" fontId="27" fillId="0" borderId="15" xfId="48" applyNumberFormat="1" applyFont="1" applyBorder="1"/>
    <xf numFmtId="0" fontId="51" fillId="0" borderId="0" xfId="48" applyFont="1" applyBorder="1"/>
    <xf numFmtId="0" fontId="30" fillId="0" borderId="14" xfId="0" applyFont="1" applyBorder="1" applyAlignment="1">
      <alignment vertical="center"/>
    </xf>
    <xf numFmtId="0" fontId="49" fillId="0" borderId="1" xfId="0" applyFont="1" applyBorder="1"/>
    <xf numFmtId="170" fontId="27" fillId="0" borderId="0" xfId="0" applyNumberFormat="1" applyFont="1"/>
    <xf numFmtId="0" fontId="29" fillId="0" borderId="15" xfId="16" applyFont="1" applyFill="1" applyBorder="1" applyAlignment="1">
      <alignment wrapText="1"/>
    </xf>
    <xf numFmtId="0" fontId="29" fillId="0" borderId="15" xfId="16" applyFont="1" applyFill="1" applyBorder="1" applyAlignment="1">
      <alignment horizontal="right" wrapText="1"/>
    </xf>
    <xf numFmtId="0" fontId="38" fillId="0" borderId="0" xfId="16" applyFont="1" applyFill="1" applyBorder="1"/>
    <xf numFmtId="0" fontId="34" fillId="0" borderId="0" xfId="16" applyFont="1" applyFill="1" applyBorder="1"/>
    <xf numFmtId="0" fontId="25" fillId="2" borderId="5" xfId="0" applyFont="1" applyFill="1" applyBorder="1" applyAlignment="1">
      <alignment vertical="center" wrapText="1"/>
    </xf>
    <xf numFmtId="0" fontId="24" fillId="2" borderId="5" xfId="0" applyFont="1" applyFill="1" applyBorder="1" applyAlignment="1">
      <alignment horizontal="center" vertical="center" wrapText="1"/>
    </xf>
    <xf numFmtId="0" fontId="24" fillId="2" borderId="0" xfId="0" applyFont="1" applyFill="1" applyAlignment="1">
      <alignment horizontal="left" vertical="center" wrapText="1" indent="1"/>
    </xf>
    <xf numFmtId="165" fontId="24" fillId="2" borderId="0" xfId="0" applyNumberFormat="1" applyFont="1" applyFill="1" applyAlignment="1">
      <alignment horizontal="center" vertical="center" wrapText="1"/>
    </xf>
    <xf numFmtId="0" fontId="25" fillId="2" borderId="0" xfId="0" applyFont="1" applyFill="1" applyAlignment="1">
      <alignment horizontal="left" vertical="center" wrapText="1" indent="1"/>
    </xf>
    <xf numFmtId="165" fontId="25" fillId="2" borderId="0" xfId="0" applyNumberFormat="1" applyFont="1" applyFill="1" applyAlignment="1">
      <alignment horizontal="center" vertical="center" wrapText="1"/>
    </xf>
    <xf numFmtId="0" fontId="25" fillId="2" borderId="1" xfId="0" applyFont="1" applyFill="1" applyBorder="1" applyAlignment="1">
      <alignment horizontal="left" vertical="center" wrapText="1" indent="1"/>
    </xf>
    <xf numFmtId="165" fontId="25" fillId="0" borderId="1" xfId="0" applyNumberFormat="1" applyFont="1" applyBorder="1" applyAlignment="1">
      <alignment horizontal="center" vertical="center" wrapText="1"/>
    </xf>
    <xf numFmtId="165" fontId="24" fillId="7" borderId="0" xfId="0" applyNumberFormat="1" applyFont="1" applyFill="1" applyAlignment="1">
      <alignment horizontal="center" vertical="center"/>
    </xf>
    <xf numFmtId="0" fontId="25" fillId="0" borderId="1" xfId="0" applyFont="1" applyFill="1" applyBorder="1" applyAlignment="1">
      <alignment horizontal="center" vertical="center"/>
    </xf>
    <xf numFmtId="165" fontId="24" fillId="7" borderId="1" xfId="0" applyNumberFormat="1" applyFont="1" applyFill="1" applyBorder="1" applyAlignment="1">
      <alignment horizontal="center" vertical="center"/>
    </xf>
    <xf numFmtId="165" fontId="24" fillId="6" borderId="0" xfId="0" applyNumberFormat="1" applyFont="1" applyFill="1" applyAlignment="1">
      <alignment horizontal="center" vertical="center"/>
    </xf>
    <xf numFmtId="165" fontId="24" fillId="6" borderId="0" xfId="0" applyNumberFormat="1" applyFont="1" applyFill="1" applyAlignment="1">
      <alignment horizontal="center" vertical="center" wrapText="1"/>
    </xf>
    <xf numFmtId="165" fontId="24" fillId="6" borderId="1" xfId="0" applyNumberFormat="1" applyFont="1" applyFill="1" applyBorder="1" applyAlignment="1">
      <alignment horizontal="center" vertical="center"/>
    </xf>
    <xf numFmtId="165" fontId="24" fillId="6" borderId="1" xfId="0" applyNumberFormat="1" applyFont="1" applyFill="1" applyBorder="1" applyAlignment="1">
      <alignment horizontal="center" vertical="center" wrapText="1"/>
    </xf>
    <xf numFmtId="0" fontId="52" fillId="0" borderId="0" xfId="0" applyFont="1" applyBorder="1" applyAlignment="1">
      <alignment horizontal="center" vertical="center"/>
    </xf>
    <xf numFmtId="0" fontId="24" fillId="0" borderId="1" xfId="0" applyFont="1" applyFill="1" applyBorder="1" applyAlignment="1">
      <alignment horizontal="center" vertical="center" wrapText="1"/>
    </xf>
    <xf numFmtId="165" fontId="25" fillId="0" borderId="1" xfId="0" applyNumberFormat="1" applyFont="1" applyFill="1" applyBorder="1" applyAlignment="1">
      <alignment horizontal="center" vertical="center"/>
    </xf>
    <xf numFmtId="165" fontId="42" fillId="0" borderId="0" xfId="0" applyNumberFormat="1" applyFont="1" applyFill="1"/>
    <xf numFmtId="10" fontId="27" fillId="0" borderId="0" xfId="0" applyNumberFormat="1" applyFont="1" applyFill="1"/>
    <xf numFmtId="0" fontId="34" fillId="0" borderId="0" xfId="0" applyFont="1" applyFill="1"/>
    <xf numFmtId="0" fontId="29" fillId="0" borderId="1" xfId="0" applyFont="1" applyBorder="1" applyAlignment="1">
      <alignment vertical="center" wrapText="1"/>
    </xf>
    <xf numFmtId="0" fontId="29" fillId="0" borderId="0" xfId="0" applyFont="1" applyBorder="1" applyAlignment="1">
      <alignment horizontal="center" vertical="center" wrapText="1"/>
    </xf>
    <xf numFmtId="0" fontId="25" fillId="0" borderId="1" xfId="0" applyFont="1" applyBorder="1" applyAlignment="1">
      <alignment vertical="center" wrapText="1"/>
    </xf>
    <xf numFmtId="0" fontId="34" fillId="0" borderId="19" xfId="7" applyFont="1" applyFill="1" applyBorder="1" applyAlignment="1">
      <alignment horizontal="center" vertical="center" wrapText="1"/>
    </xf>
    <xf numFmtId="0" fontId="29" fillId="0" borderId="0" xfId="48" applyFont="1" applyFill="1"/>
    <xf numFmtId="165" fontId="29" fillId="0" borderId="0" xfId="48" applyNumberFormat="1" applyFont="1" applyFill="1"/>
    <xf numFmtId="0" fontId="27" fillId="0" borderId="0" xfId="48" applyFont="1" applyFill="1"/>
    <xf numFmtId="167" fontId="25" fillId="0" borderId="10" xfId="0" applyNumberFormat="1" applyFont="1" applyBorder="1" applyAlignment="1">
      <alignment horizontal="center" vertical="center"/>
    </xf>
    <xf numFmtId="167" fontId="25" fillId="0" borderId="0" xfId="0" applyNumberFormat="1" applyFont="1" applyBorder="1" applyAlignment="1">
      <alignment horizontal="center" vertical="center"/>
    </xf>
    <xf numFmtId="167" fontId="25" fillId="0" borderId="4" xfId="0" applyNumberFormat="1" applyFont="1" applyBorder="1" applyAlignment="1">
      <alignment horizontal="center" vertical="center"/>
    </xf>
    <xf numFmtId="167" fontId="25" fillId="0" borderId="11" xfId="0" applyNumberFormat="1" applyFont="1" applyBorder="1" applyAlignment="1">
      <alignment horizontal="center" vertical="center"/>
    </xf>
    <xf numFmtId="167" fontId="25" fillId="0" borderId="1" xfId="0" applyNumberFormat="1" applyFont="1" applyBorder="1" applyAlignment="1">
      <alignment horizontal="center" vertical="center"/>
    </xf>
    <xf numFmtId="167" fontId="25" fillId="0" borderId="6" xfId="0" applyNumberFormat="1" applyFont="1" applyBorder="1" applyAlignment="1">
      <alignment horizontal="center" vertical="center"/>
    </xf>
    <xf numFmtId="167" fontId="25" fillId="0" borderId="0" xfId="0" applyNumberFormat="1" applyFont="1" applyAlignment="1">
      <alignment horizontal="center" vertical="center"/>
    </xf>
    <xf numFmtId="167" fontId="24" fillId="0" borderId="11" xfId="0" applyNumberFormat="1" applyFont="1" applyBorder="1" applyAlignment="1">
      <alignment horizontal="center" vertical="center"/>
    </xf>
    <xf numFmtId="167" fontId="24" fillId="0" borderId="1" xfId="0" applyNumberFormat="1" applyFont="1" applyBorder="1" applyAlignment="1">
      <alignment horizontal="center" vertical="center"/>
    </xf>
    <xf numFmtId="167" fontId="24" fillId="0" borderId="6" xfId="0" applyNumberFormat="1" applyFont="1" applyBorder="1" applyAlignment="1">
      <alignment horizontal="center" vertical="center"/>
    </xf>
    <xf numFmtId="0" fontId="63" fillId="0" borderId="0" xfId="48" applyFont="1" applyAlignment="1">
      <alignment horizontal="center"/>
    </xf>
    <xf numFmtId="0" fontId="63" fillId="0" borderId="0" xfId="48" applyFont="1" applyBorder="1" applyAlignment="1">
      <alignment horizontal="center"/>
    </xf>
    <xf numFmtId="0" fontId="38" fillId="0" borderId="15" xfId="16" applyFont="1" applyFill="1" applyBorder="1"/>
    <xf numFmtId="0" fontId="52" fillId="0" borderId="1" xfId="0" applyFont="1" applyBorder="1" applyAlignment="1">
      <alignment vertical="center" wrapText="1"/>
    </xf>
    <xf numFmtId="0" fontId="52" fillId="0" borderId="1" xfId="0" applyFont="1" applyBorder="1" applyAlignment="1">
      <alignment horizontal="left"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24" fillId="0" borderId="1" xfId="0" applyFont="1" applyBorder="1" applyAlignment="1">
      <alignment horizontal="center" vertical="center" wrapText="1"/>
    </xf>
    <xf numFmtId="0" fontId="52" fillId="0" borderId="0" xfId="0" applyFont="1" applyBorder="1" applyAlignment="1">
      <alignment vertical="center"/>
    </xf>
    <xf numFmtId="0" fontId="27" fillId="0" borderId="1" xfId="0" applyFont="1" applyBorder="1" applyAlignment="1">
      <alignment horizontal="right" vertical="center"/>
    </xf>
    <xf numFmtId="0" fontId="58" fillId="0" borderId="15" xfId="0" applyFont="1" applyBorder="1" applyAlignment="1">
      <alignment wrapText="1"/>
    </xf>
    <xf numFmtId="0" fontId="58" fillId="0" borderId="0" xfId="0" applyFont="1" applyAlignment="1">
      <alignment wrapText="1"/>
    </xf>
    <xf numFmtId="0" fontId="58" fillId="0" borderId="0" xfId="1" applyFont="1" applyFill="1" applyAlignment="1">
      <alignment wrapText="1"/>
    </xf>
    <xf numFmtId="0" fontId="64" fillId="0" borderId="0" xfId="1" applyFont="1" applyFill="1" applyAlignment="1">
      <alignment wrapText="1"/>
    </xf>
    <xf numFmtId="0" fontId="60" fillId="0" borderId="17" xfId="0" applyFont="1" applyFill="1" applyBorder="1" applyAlignment="1">
      <alignment horizontal="center" vertical="center" wrapText="1"/>
    </xf>
    <xf numFmtId="0" fontId="27" fillId="0" borderId="15" xfId="0" applyFont="1" applyBorder="1" applyAlignment="1">
      <alignment vertical="center"/>
    </xf>
    <xf numFmtId="165" fontId="27" fillId="0" borderId="15" xfId="0" applyNumberFormat="1" applyFont="1" applyBorder="1" applyAlignment="1">
      <alignment horizontal="right" vertical="center" wrapText="1"/>
    </xf>
    <xf numFmtId="0" fontId="27" fillId="0" borderId="0" xfId="0" applyFont="1" applyBorder="1" applyAlignment="1">
      <alignment vertical="center"/>
    </xf>
    <xf numFmtId="0" fontId="49" fillId="0" borderId="15" xfId="0" applyFont="1" applyBorder="1"/>
    <xf numFmtId="165" fontId="25" fillId="0" borderId="0" xfId="0" applyNumberFormat="1" applyFont="1" applyFill="1" applyBorder="1" applyAlignment="1">
      <alignment horizontal="center" vertical="center"/>
    </xf>
    <xf numFmtId="2" fontId="27" fillId="0" borderId="0" xfId="0" applyNumberFormat="1" applyFont="1"/>
    <xf numFmtId="165" fontId="27" fillId="0" borderId="0" xfId="0" applyNumberFormat="1" applyFont="1"/>
    <xf numFmtId="0" fontId="66" fillId="0" borderId="0" xfId="0" applyFont="1"/>
    <xf numFmtId="0" fontId="29" fillId="5" borderId="0" xfId="0" applyFont="1" applyFill="1" applyBorder="1" applyAlignment="1">
      <alignment horizontal="center" vertical="center" wrapText="1"/>
    </xf>
    <xf numFmtId="0" fontId="29" fillId="5" borderId="0" xfId="0" applyFont="1" applyFill="1" applyBorder="1" applyAlignment="1">
      <alignment vertical="center" wrapText="1"/>
    </xf>
    <xf numFmtId="0" fontId="27" fillId="5" borderId="0" xfId="0" applyFont="1" applyFill="1" applyBorder="1"/>
    <xf numFmtId="0" fontId="52" fillId="5" borderId="0" xfId="0" applyFont="1" applyFill="1" applyBorder="1" applyAlignment="1">
      <alignment vertical="center" wrapText="1"/>
    </xf>
    <xf numFmtId="1" fontId="29" fillId="0" borderId="15" xfId="48" applyNumberFormat="1" applyFont="1" applyFill="1" applyBorder="1"/>
    <xf numFmtId="1" fontId="29" fillId="0" borderId="15" xfId="48" applyNumberFormat="1" applyFont="1" applyBorder="1"/>
    <xf numFmtId="166" fontId="27" fillId="0" borderId="0" xfId="2" applyNumberFormat="1" applyFont="1"/>
    <xf numFmtId="165" fontId="27" fillId="0" borderId="0" xfId="48" applyNumberFormat="1" applyFont="1" applyFill="1"/>
    <xf numFmtId="165" fontId="27" fillId="0" borderId="0" xfId="0" applyNumberFormat="1" applyFont="1" applyFill="1" applyAlignment="1">
      <alignment horizontal="right" vertical="center" wrapText="1"/>
    </xf>
    <xf numFmtId="0" fontId="25" fillId="0" borderId="1" xfId="0" applyFont="1" applyBorder="1" applyAlignment="1">
      <alignment horizontal="center" vertical="center" wrapText="1"/>
    </xf>
    <xf numFmtId="0" fontId="25" fillId="0" borderId="38" xfId="0" applyFont="1" applyBorder="1" applyAlignment="1">
      <alignment horizontal="center" vertical="center"/>
    </xf>
    <xf numFmtId="0" fontId="24" fillId="2" borderId="0" xfId="0" applyFont="1" applyFill="1" applyBorder="1" applyAlignment="1">
      <alignment vertical="center"/>
    </xf>
    <xf numFmtId="165" fontId="24" fillId="2" borderId="0" xfId="0" applyNumberFormat="1" applyFont="1" applyFill="1" applyBorder="1" applyAlignment="1">
      <alignment horizontal="center" vertical="center"/>
    </xf>
    <xf numFmtId="0" fontId="24" fillId="0" borderId="38" xfId="0" applyFont="1" applyBorder="1" applyAlignment="1">
      <alignment horizontal="center" vertical="center" wrapText="1"/>
    </xf>
    <xf numFmtId="0" fontId="24" fillId="0" borderId="15" xfId="0" applyFont="1" applyBorder="1" applyAlignment="1">
      <alignment vertical="center"/>
    </xf>
    <xf numFmtId="165" fontId="24" fillId="0" borderId="15" xfId="0" applyNumberFormat="1" applyFont="1" applyBorder="1" applyAlignment="1">
      <alignment horizontal="center" vertical="center"/>
    </xf>
    <xf numFmtId="0" fontId="30" fillId="0" borderId="15" xfId="0" applyFont="1" applyBorder="1" applyAlignment="1">
      <alignment vertical="center"/>
    </xf>
    <xf numFmtId="165" fontId="30" fillId="0" borderId="15" xfId="0" applyNumberFormat="1" applyFont="1" applyBorder="1" applyAlignment="1">
      <alignment horizontal="center" vertical="center" wrapText="1"/>
    </xf>
    <xf numFmtId="165" fontId="30" fillId="0" borderId="15" xfId="0" applyNumberFormat="1" applyFont="1" applyBorder="1" applyAlignment="1">
      <alignment horizontal="center" vertical="center"/>
    </xf>
    <xf numFmtId="165" fontId="30" fillId="0" borderId="21" xfId="0" applyNumberFormat="1" applyFont="1" applyBorder="1" applyAlignment="1">
      <alignment horizontal="center" vertical="center"/>
    </xf>
    <xf numFmtId="0" fontId="25" fillId="2" borderId="0" xfId="0" applyFont="1" applyFill="1" applyAlignment="1">
      <alignment vertical="center" wrapText="1"/>
    </xf>
    <xf numFmtId="2" fontId="25" fillId="0" borderId="1" xfId="0" applyNumberFormat="1" applyFont="1" applyBorder="1" applyAlignment="1">
      <alignment horizontal="center" vertical="center"/>
    </xf>
    <xf numFmtId="169" fontId="25" fillId="0" borderId="1" xfId="0" applyNumberFormat="1" applyFont="1" applyBorder="1" applyAlignment="1">
      <alignment horizontal="center" vertical="center"/>
    </xf>
    <xf numFmtId="165" fontId="25" fillId="0" borderId="0" xfId="0" applyNumberFormat="1" applyFont="1" applyBorder="1" applyAlignment="1">
      <alignment horizontal="center" vertical="center"/>
    </xf>
    <xf numFmtId="169" fontId="25" fillId="0" borderId="0" xfId="0" applyNumberFormat="1" applyFont="1" applyBorder="1" applyAlignment="1">
      <alignment horizontal="center" vertical="center"/>
    </xf>
    <xf numFmtId="165" fontId="25" fillId="0" borderId="15" xfId="0" applyNumberFormat="1" applyFont="1" applyBorder="1" applyAlignment="1">
      <alignment horizontal="center" vertical="center"/>
    </xf>
    <xf numFmtId="169" fontId="25" fillId="0" borderId="15" xfId="0" applyNumberFormat="1" applyFont="1" applyBorder="1" applyAlignment="1">
      <alignment horizontal="center" vertical="center"/>
    </xf>
    <xf numFmtId="0" fontId="52" fillId="0" borderId="0" xfId="0" applyFont="1" applyBorder="1" applyAlignment="1">
      <alignment vertical="center" wrapText="1"/>
    </xf>
    <xf numFmtId="0" fontId="51" fillId="0" borderId="0" xfId="48" applyFont="1"/>
    <xf numFmtId="0" fontId="51" fillId="0" borderId="0" xfId="48" applyFont="1" applyFill="1"/>
    <xf numFmtId="165" fontId="51" fillId="0" borderId="0" xfId="48" applyNumberFormat="1" applyFont="1"/>
    <xf numFmtId="165" fontId="51" fillId="0" borderId="0" xfId="48" applyNumberFormat="1" applyFont="1" applyBorder="1"/>
    <xf numFmtId="0" fontId="27" fillId="0" borderId="0" xfId="0" applyFont="1" applyAlignment="1">
      <alignment wrapText="1"/>
    </xf>
    <xf numFmtId="0" fontId="58" fillId="0" borderId="0" xfId="0" applyFont="1" applyFill="1" applyAlignment="1">
      <alignment wrapText="1"/>
    </xf>
    <xf numFmtId="0" fontId="29" fillId="0" borderId="0" xfId="0" applyFont="1" applyBorder="1" applyAlignment="1">
      <alignment horizontal="left" vertical="center" indent="1"/>
    </xf>
    <xf numFmtId="0" fontId="29" fillId="0" borderId="15" xfId="0" applyFont="1" applyBorder="1" applyAlignment="1">
      <alignment horizontal="center" vertical="center"/>
    </xf>
    <xf numFmtId="0" fontId="29" fillId="0" borderId="15" xfId="0" applyFont="1" applyBorder="1" applyAlignment="1">
      <alignment horizontal="right" vertical="center"/>
    </xf>
    <xf numFmtId="0" fontId="29" fillId="0" borderId="15" xfId="0" applyFont="1" applyBorder="1" applyAlignment="1">
      <alignment vertical="center"/>
    </xf>
    <xf numFmtId="0" fontId="35" fillId="0" borderId="0" xfId="30" applyNumberFormat="1" applyFont="1" applyFill="1" applyBorder="1" applyAlignment="1" applyProtection="1">
      <alignment wrapText="1"/>
    </xf>
    <xf numFmtId="0" fontId="45" fillId="0" borderId="0" xfId="30" applyNumberFormat="1" applyFont="1" applyFill="1" applyBorder="1" applyAlignment="1" applyProtection="1">
      <alignment wrapText="1"/>
    </xf>
    <xf numFmtId="0" fontId="61" fillId="11" borderId="19" xfId="30" applyFont="1" applyFill="1" applyBorder="1" applyAlignment="1">
      <alignment vertical="center" wrapText="1"/>
    </xf>
    <xf numFmtId="0" fontId="61" fillId="11" borderId="29" xfId="30" applyFont="1" applyFill="1" applyBorder="1" applyAlignment="1">
      <alignment vertical="center" wrapText="1"/>
    </xf>
    <xf numFmtId="0" fontId="35" fillId="12" borderId="19" xfId="30" applyFont="1" applyFill="1" applyBorder="1" applyAlignment="1">
      <alignment vertical="center" wrapText="1"/>
    </xf>
    <xf numFmtId="0" fontId="44" fillId="12" borderId="30" xfId="30" applyFont="1" applyFill="1" applyBorder="1" applyAlignment="1">
      <alignment horizontal="center" vertical="center" wrapText="1"/>
    </xf>
    <xf numFmtId="0" fontId="44" fillId="12" borderId="30" xfId="31" applyFont="1" applyFill="1" applyBorder="1" applyAlignment="1">
      <alignment horizontal="center" vertical="center" wrapText="1"/>
    </xf>
    <xf numFmtId="0" fontId="38" fillId="12" borderId="30" xfId="31" applyFont="1" applyFill="1" applyBorder="1" applyAlignment="1">
      <alignment horizontal="center" vertical="center" wrapText="1"/>
    </xf>
    <xf numFmtId="0" fontId="44" fillId="12" borderId="29" xfId="30" applyFont="1" applyFill="1" applyBorder="1" applyAlignment="1">
      <alignment horizontal="center" vertical="center" wrapText="1"/>
    </xf>
    <xf numFmtId="0" fontId="44" fillId="12" borderId="29" xfId="31" applyFont="1" applyFill="1" applyBorder="1" applyAlignment="1">
      <alignment horizontal="center" vertical="center" wrapText="1"/>
    </xf>
    <xf numFmtId="0" fontId="35" fillId="12" borderId="20" xfId="30" applyFont="1" applyFill="1" applyBorder="1" applyAlignment="1">
      <alignment vertical="center" wrapText="1"/>
    </xf>
    <xf numFmtId="0" fontId="38" fillId="12" borderId="31" xfId="15" applyFont="1" applyFill="1" applyBorder="1" applyAlignment="1" applyProtection="1">
      <alignment horizontal="left" vertical="center" wrapText="1"/>
      <protection locked="0"/>
    </xf>
    <xf numFmtId="4" fontId="38" fillId="12" borderId="32" xfId="15" applyNumberFormat="1" applyFont="1" applyFill="1" applyBorder="1" applyAlignment="1" applyProtection="1">
      <alignment horizontal="right" vertical="center" wrapText="1"/>
      <protection locked="0"/>
    </xf>
    <xf numFmtId="4" fontId="38" fillId="12" borderId="37" xfId="15" applyNumberFormat="1" applyFont="1" applyFill="1" applyBorder="1" applyAlignment="1" applyProtection="1">
      <alignment horizontal="right" vertical="center" wrapText="1"/>
      <protection locked="0"/>
    </xf>
    <xf numFmtId="0" fontId="38" fillId="12" borderId="20" xfId="15" applyFont="1" applyFill="1" applyBorder="1" applyAlignment="1" applyProtection="1">
      <alignment horizontal="left" vertical="center" wrapText="1"/>
      <protection locked="0"/>
    </xf>
    <xf numFmtId="166" fontId="38" fillId="12" borderId="30" xfId="32" applyNumberFormat="1" applyFont="1" applyFill="1" applyBorder="1" applyAlignment="1" applyProtection="1">
      <alignment horizontal="right" vertical="center" wrapText="1"/>
      <protection locked="0"/>
    </xf>
    <xf numFmtId="0" fontId="44" fillId="8" borderId="19" xfId="30" applyFont="1" applyFill="1" applyBorder="1" applyAlignment="1">
      <alignment vertical="center" wrapText="1"/>
    </xf>
    <xf numFmtId="0" fontId="38" fillId="8" borderId="19" xfId="15" applyFont="1" applyFill="1" applyBorder="1" applyAlignment="1" applyProtection="1">
      <alignment horizontal="center" vertical="center" wrapText="1"/>
      <protection locked="0"/>
    </xf>
    <xf numFmtId="4" fontId="44" fillId="8" borderId="29" xfId="30" applyNumberFormat="1" applyFont="1" applyFill="1" applyBorder="1" applyAlignment="1" applyProtection="1">
      <alignment horizontal="right" vertical="center" wrapText="1"/>
    </xf>
    <xf numFmtId="4" fontId="45" fillId="0" borderId="0" xfId="30" applyNumberFormat="1" applyFont="1" applyFill="1" applyBorder="1" applyAlignment="1" applyProtection="1">
      <alignment wrapText="1"/>
    </xf>
    <xf numFmtId="0" fontId="47" fillId="0" borderId="0" xfId="30" applyNumberFormat="1" applyFont="1" applyFill="1" applyBorder="1" applyAlignment="1" applyProtection="1">
      <alignment wrapText="1"/>
    </xf>
    <xf numFmtId="0" fontId="35" fillId="0" borderId="29" xfId="33" applyFont="1" applyFill="1" applyBorder="1" applyAlignment="1">
      <alignment horizontal="left" vertical="center" wrapText="1"/>
    </xf>
    <xf numFmtId="0" fontId="34" fillId="0" borderId="19" xfId="15" applyFont="1" applyFill="1" applyBorder="1" applyAlignment="1" applyProtection="1">
      <alignment horizontal="center" vertical="center" wrapText="1"/>
      <protection locked="0"/>
    </xf>
    <xf numFmtId="4" fontId="34" fillId="0" borderId="29" xfId="30" applyNumberFormat="1" applyFont="1" applyFill="1" applyBorder="1" applyAlignment="1" applyProtection="1">
      <alignment horizontal="right" vertical="center" wrapText="1"/>
    </xf>
    <xf numFmtId="4" fontId="35" fillId="0" borderId="29" xfId="30" applyNumberFormat="1" applyFont="1" applyFill="1" applyBorder="1" applyAlignment="1" applyProtection="1">
      <alignment horizontal="right" vertical="center" wrapText="1"/>
    </xf>
    <xf numFmtId="0" fontId="45" fillId="0" borderId="0" xfId="30" applyFont="1" applyFill="1" applyAlignment="1">
      <alignment wrapText="1"/>
    </xf>
    <xf numFmtId="0" fontId="35" fillId="0" borderId="29" xfId="33" applyFont="1" applyBorder="1" applyAlignment="1">
      <alignment horizontal="left" vertical="center" wrapText="1"/>
    </xf>
    <xf numFmtId="4" fontId="34" fillId="0" borderId="29" xfId="30" applyNumberFormat="1" applyFont="1" applyFill="1" applyBorder="1" applyAlignment="1">
      <alignment horizontal="right" vertical="center" wrapText="1"/>
    </xf>
    <xf numFmtId="4" fontId="35" fillId="0" borderId="29" xfId="30" applyNumberFormat="1" applyFont="1" applyFill="1" applyBorder="1" applyAlignment="1">
      <alignment horizontal="right" vertical="center" wrapText="1"/>
    </xf>
    <xf numFmtId="0" fontId="44" fillId="8" borderId="29" xfId="33" applyFont="1" applyFill="1" applyBorder="1" applyAlignment="1">
      <alignment horizontal="left" vertical="center" wrapText="1"/>
    </xf>
    <xf numFmtId="0" fontId="44" fillId="8" borderId="19" xfId="30" applyFont="1" applyFill="1" applyBorder="1" applyAlignment="1">
      <alignment horizontal="left" vertical="center" wrapText="1"/>
    </xf>
    <xf numFmtId="0" fontId="47" fillId="0" borderId="0" xfId="30" applyFont="1" applyFill="1" applyAlignment="1">
      <alignment wrapText="1"/>
    </xf>
    <xf numFmtId="0" fontId="35" fillId="0" borderId="19" xfId="33" applyFont="1" applyFill="1" applyBorder="1" applyAlignment="1">
      <alignment horizontal="center" wrapText="1"/>
    </xf>
    <xf numFmtId="0" fontId="44" fillId="0" borderId="29" xfId="33" applyFont="1" applyBorder="1" applyAlignment="1">
      <alignment horizontal="left" vertical="center" wrapText="1"/>
    </xf>
    <xf numFmtId="0" fontId="44" fillId="0" borderId="19" xfId="33" applyFont="1" applyBorder="1" applyAlignment="1">
      <alignment horizontal="center" wrapText="1"/>
    </xf>
    <xf numFmtId="0" fontId="35" fillId="0" borderId="30" xfId="33" applyFont="1" applyFill="1" applyBorder="1" applyAlignment="1">
      <alignment horizontal="left" vertical="center" wrapText="1"/>
    </xf>
    <xf numFmtId="0" fontId="34" fillId="0" borderId="20" xfId="15" applyFont="1" applyFill="1" applyBorder="1" applyAlignment="1" applyProtection="1">
      <alignment horizontal="center" vertical="center" wrapText="1"/>
      <protection locked="0"/>
    </xf>
    <xf numFmtId="0" fontId="38" fillId="12" borderId="31" xfId="15" applyFont="1" applyFill="1" applyBorder="1" applyAlignment="1" applyProtection="1">
      <alignment horizontal="center" vertical="center" wrapText="1"/>
      <protection locked="0"/>
    </xf>
    <xf numFmtId="4" fontId="38" fillId="12" borderId="31" xfId="15" applyNumberFormat="1" applyFont="1" applyFill="1" applyBorder="1" applyAlignment="1" applyProtection="1">
      <alignment horizontal="right" vertical="center" wrapText="1"/>
      <protection locked="0"/>
    </xf>
    <xf numFmtId="4" fontId="38" fillId="12" borderId="35" xfId="15" applyNumberFormat="1" applyFont="1" applyFill="1" applyBorder="1" applyAlignment="1" applyProtection="1">
      <alignment horizontal="right" vertical="center" wrapText="1"/>
      <protection locked="0"/>
    </xf>
    <xf numFmtId="0" fontId="38" fillId="12" borderId="20" xfId="15" applyFont="1" applyFill="1" applyBorder="1" applyAlignment="1" applyProtection="1">
      <alignment horizontal="center" vertical="center" wrapText="1"/>
      <protection locked="0"/>
    </xf>
    <xf numFmtId="10" fontId="38" fillId="12" borderId="20" xfId="32" applyNumberFormat="1" applyFont="1" applyFill="1" applyBorder="1" applyAlignment="1" applyProtection="1">
      <alignment horizontal="right" vertical="center" wrapText="1"/>
      <protection locked="0"/>
    </xf>
    <xf numFmtId="0" fontId="44" fillId="8" borderId="29" xfId="33" applyFont="1" applyFill="1" applyBorder="1" applyAlignment="1">
      <alignment horizontal="left" wrapText="1"/>
    </xf>
    <xf numFmtId="0" fontId="44" fillId="0" borderId="29" xfId="33" applyFont="1" applyFill="1" applyBorder="1" applyAlignment="1">
      <alignment horizontal="left" vertical="center" wrapText="1"/>
    </xf>
    <xf numFmtId="0" fontId="38" fillId="0" borderId="19" xfId="15" applyFont="1" applyFill="1" applyBorder="1" applyAlignment="1" applyProtection="1">
      <alignment horizontal="center" vertical="center" wrapText="1"/>
      <protection locked="0"/>
    </xf>
    <xf numFmtId="0" fontId="35" fillId="0" borderId="19" xfId="8" applyFont="1" applyFill="1" applyBorder="1" applyAlignment="1">
      <alignment horizontal="left" vertical="center" wrapText="1"/>
    </xf>
    <xf numFmtId="167" fontId="45" fillId="0" borderId="0" xfId="30" applyNumberFormat="1" applyFont="1" applyFill="1" applyBorder="1" applyAlignment="1" applyProtection="1">
      <alignment wrapText="1"/>
    </xf>
    <xf numFmtId="4" fontId="38" fillId="8" borderId="29" xfId="30" applyNumberFormat="1" applyFont="1" applyFill="1" applyBorder="1" applyAlignment="1" applyProtection="1">
      <alignment horizontal="right" vertical="center" wrapText="1"/>
    </xf>
    <xf numFmtId="0" fontId="38" fillId="12" borderId="32" xfId="15" applyFont="1" applyFill="1" applyBorder="1" applyAlignment="1" applyProtection="1">
      <alignment horizontal="center" vertical="center" wrapText="1"/>
      <protection locked="0"/>
    </xf>
    <xf numFmtId="4" fontId="38" fillId="13" borderId="32" xfId="15" applyNumberFormat="1" applyFont="1" applyFill="1" applyBorder="1" applyAlignment="1" applyProtection="1">
      <alignment horizontal="right" vertical="center" wrapText="1"/>
      <protection locked="0"/>
    </xf>
    <xf numFmtId="4" fontId="38" fillId="13" borderId="37" xfId="15" applyNumberFormat="1" applyFont="1" applyFill="1" applyBorder="1" applyAlignment="1" applyProtection="1">
      <alignment horizontal="right" vertical="center" wrapText="1"/>
      <protection locked="0"/>
    </xf>
    <xf numFmtId="0" fontId="38" fillId="12" borderId="19" xfId="15" applyFont="1" applyFill="1" applyBorder="1" applyAlignment="1" applyProtection="1">
      <alignment horizontal="left" vertical="center" wrapText="1"/>
      <protection locked="0"/>
    </xf>
    <xf numFmtId="0" fontId="38" fillId="12" borderId="29" xfId="15" applyFont="1" applyFill="1" applyBorder="1" applyAlignment="1" applyProtection="1">
      <alignment horizontal="center" vertical="center" wrapText="1"/>
      <protection locked="0"/>
    </xf>
    <xf numFmtId="10" fontId="38" fillId="12" borderId="29" xfId="32" applyNumberFormat="1" applyFont="1" applyFill="1" applyBorder="1" applyAlignment="1" applyProtection="1">
      <alignment horizontal="right" vertical="center" wrapText="1"/>
      <protection locked="0"/>
    </xf>
    <xf numFmtId="0" fontId="35" fillId="0" borderId="33" xfId="31" applyFont="1" applyFill="1" applyBorder="1" applyAlignment="1">
      <alignment wrapText="1"/>
    </xf>
    <xf numFmtId="0" fontId="35" fillId="0" borderId="33" xfId="30" applyNumberFormat="1" applyFont="1" applyFill="1" applyBorder="1" applyAlignment="1" applyProtection="1">
      <alignment wrapText="1"/>
    </xf>
    <xf numFmtId="167" fontId="35" fillId="0" borderId="33" xfId="30" applyNumberFormat="1" applyFont="1" applyFill="1" applyBorder="1" applyAlignment="1" applyProtection="1">
      <alignment horizontal="right" vertical="center" wrapText="1"/>
    </xf>
    <xf numFmtId="167" fontId="35" fillId="0" borderId="36" xfId="30" applyNumberFormat="1" applyFont="1" applyFill="1" applyBorder="1" applyAlignment="1" applyProtection="1">
      <alignment horizontal="right" vertical="center" wrapText="1"/>
    </xf>
    <xf numFmtId="0" fontId="41" fillId="0" borderId="0" xfId="0" applyFont="1" applyAlignment="1">
      <alignment wrapText="1"/>
    </xf>
    <xf numFmtId="165" fontId="47" fillId="0" borderId="0" xfId="30" applyNumberFormat="1" applyFont="1" applyFill="1" applyBorder="1" applyAlignment="1" applyProtection="1">
      <alignment wrapText="1"/>
    </xf>
    <xf numFmtId="166" fontId="45" fillId="0" borderId="0" xfId="2" applyNumberFormat="1" applyFont="1" applyFill="1" applyBorder="1" applyAlignment="1" applyProtection="1">
      <alignment wrapText="1"/>
    </xf>
    <xf numFmtId="10" fontId="45" fillId="0" borderId="0" xfId="30" applyNumberFormat="1" applyFont="1" applyFill="1" applyBorder="1" applyAlignment="1" applyProtection="1">
      <alignment wrapText="1"/>
    </xf>
    <xf numFmtId="0" fontId="0" fillId="0" borderId="0" xfId="0" applyFill="1" applyBorder="1" applyAlignment="1">
      <alignment wrapText="1"/>
    </xf>
    <xf numFmtId="165" fontId="45" fillId="0" borderId="0" xfId="30" applyNumberFormat="1" applyFont="1" applyFill="1" applyBorder="1" applyAlignment="1" applyProtection="1">
      <alignment wrapText="1"/>
    </xf>
    <xf numFmtId="0" fontId="29" fillId="0" borderId="0" xfId="0" applyFont="1" applyFill="1" applyAlignment="1">
      <alignment wrapText="1"/>
    </xf>
    <xf numFmtId="0" fontId="29" fillId="0" borderId="21" xfId="0" applyFont="1" applyFill="1" applyBorder="1" applyAlignment="1">
      <alignment wrapText="1"/>
    </xf>
    <xf numFmtId="0" fontId="27" fillId="0" borderId="21" xfId="0" applyFont="1" applyFill="1" applyBorder="1" applyAlignment="1">
      <alignment wrapText="1"/>
    </xf>
    <xf numFmtId="1" fontId="29" fillId="0" borderId="21" xfId="0" applyNumberFormat="1" applyFont="1" applyBorder="1" applyAlignment="1">
      <alignment horizontal="right" vertical="center" wrapText="1"/>
    </xf>
    <xf numFmtId="3" fontId="29" fillId="0" borderId="0" xfId="3" applyNumberFormat="1" applyFont="1" applyFill="1" applyBorder="1" applyAlignment="1">
      <alignment horizontal="right" vertical="center" wrapText="1"/>
    </xf>
    <xf numFmtId="3" fontId="25" fillId="0" borderId="0" xfId="3" applyNumberFormat="1" applyFont="1" applyFill="1" applyBorder="1" applyAlignment="1">
      <alignment horizontal="right" vertical="center" wrapText="1"/>
    </xf>
    <xf numFmtId="3" fontId="25" fillId="0" borderId="0" xfId="0" applyNumberFormat="1" applyFont="1" applyFill="1" applyBorder="1" applyAlignment="1">
      <alignment vertical="center" wrapText="1"/>
    </xf>
    <xf numFmtId="0" fontId="27" fillId="0" borderId="0" xfId="0" applyFont="1" applyBorder="1" applyAlignment="1">
      <alignment wrapText="1"/>
    </xf>
    <xf numFmtId="0" fontId="25" fillId="0" borderId="0" xfId="0" applyFont="1" applyFill="1" applyBorder="1" applyAlignment="1">
      <alignment vertical="center" wrapText="1"/>
    </xf>
    <xf numFmtId="3" fontId="29" fillId="0" borderId="15" xfId="3" applyNumberFormat="1" applyFont="1" applyFill="1" applyBorder="1" applyAlignment="1">
      <alignment horizontal="right" vertical="center" wrapText="1"/>
    </xf>
    <xf numFmtId="3" fontId="24" fillId="0" borderId="0" xfId="0" applyNumberFormat="1" applyFont="1" applyFill="1" applyBorder="1" applyAlignment="1">
      <alignment vertical="center" wrapText="1"/>
    </xf>
    <xf numFmtId="1" fontId="25" fillId="0" borderId="0" xfId="3" applyNumberFormat="1" applyFont="1" applyFill="1" applyBorder="1" applyAlignment="1">
      <alignment horizontal="right" vertical="center" wrapText="1"/>
    </xf>
    <xf numFmtId="165" fontId="25" fillId="0" borderId="0" xfId="0" applyNumberFormat="1" applyFont="1" applyFill="1" applyBorder="1" applyAlignment="1">
      <alignment vertical="center" wrapText="1"/>
    </xf>
    <xf numFmtId="1" fontId="25" fillId="0" borderId="15" xfId="3" applyNumberFormat="1" applyFont="1" applyFill="1" applyBorder="1" applyAlignment="1">
      <alignment horizontal="right" vertical="center" wrapText="1"/>
    </xf>
    <xf numFmtId="0" fontId="25" fillId="0" borderId="23" xfId="0" applyFont="1" applyBorder="1" applyAlignment="1">
      <alignment vertical="center" wrapText="1"/>
    </xf>
    <xf numFmtId="165" fontId="25" fillId="0" borderId="23" xfId="3" applyNumberFormat="1" applyFont="1" applyFill="1" applyBorder="1" applyAlignment="1">
      <alignment horizontal="right" vertical="center" wrapText="1"/>
    </xf>
    <xf numFmtId="165" fontId="25" fillId="0" borderId="15" xfId="3" applyNumberFormat="1" applyFont="1" applyFill="1" applyBorder="1" applyAlignment="1">
      <alignment horizontal="right" vertical="center" wrapText="1"/>
    </xf>
    <xf numFmtId="9" fontId="27" fillId="0" borderId="0" xfId="2" applyFont="1" applyBorder="1" applyAlignment="1">
      <alignment wrapText="1"/>
    </xf>
    <xf numFmtId="166" fontId="27" fillId="0" borderId="0" xfId="0" applyNumberFormat="1" applyFont="1" applyAlignment="1">
      <alignment wrapText="1"/>
    </xf>
    <xf numFmtId="3" fontId="27" fillId="0" borderId="0" xfId="0" applyNumberFormat="1" applyFont="1" applyBorder="1" applyAlignment="1">
      <alignment horizontal="right" vertical="center"/>
    </xf>
    <xf numFmtId="3" fontId="27" fillId="0" borderId="15" xfId="0" applyNumberFormat="1" applyFont="1" applyBorder="1" applyAlignment="1">
      <alignment horizontal="right" vertical="center"/>
    </xf>
    <xf numFmtId="3" fontId="29" fillId="0" borderId="15" xfId="0" applyNumberFormat="1" applyFont="1" applyBorder="1" applyAlignment="1">
      <alignment horizontal="right" vertical="center"/>
    </xf>
    <xf numFmtId="3" fontId="29" fillId="2" borderId="0" xfId="0" applyNumberFormat="1" applyFont="1" applyFill="1" applyBorder="1" applyAlignment="1">
      <alignment horizontal="right" vertical="center"/>
    </xf>
    <xf numFmtId="167" fontId="29" fillId="0" borderId="0" xfId="0" applyNumberFormat="1" applyFont="1" applyBorder="1" applyAlignment="1">
      <alignment horizontal="right" vertical="center"/>
    </xf>
    <xf numFmtId="0" fontId="29" fillId="0" borderId="0" xfId="0" applyFont="1" applyBorder="1" applyAlignment="1">
      <alignment vertical="center"/>
    </xf>
    <xf numFmtId="3" fontId="29" fillId="0" borderId="0" xfId="0" applyNumberFormat="1" applyFont="1" applyBorder="1" applyAlignment="1">
      <alignment horizontal="right" vertical="center"/>
    </xf>
    <xf numFmtId="0" fontId="29" fillId="2" borderId="0" xfId="0" applyFont="1" applyFill="1" applyBorder="1" applyAlignment="1">
      <alignment vertical="center"/>
    </xf>
    <xf numFmtId="0" fontId="27" fillId="0" borderId="0" xfId="0" applyFont="1" applyBorder="1" applyAlignment="1">
      <alignment horizontal="left" vertical="center" indent="1"/>
    </xf>
    <xf numFmtId="0" fontId="27" fillId="0" borderId="0" xfId="0" applyFont="1" applyBorder="1" applyAlignment="1">
      <alignment horizontal="left" vertical="center" indent="2"/>
    </xf>
    <xf numFmtId="0" fontId="27" fillId="0" borderId="0" xfId="0" applyFont="1" applyBorder="1" applyAlignment="1">
      <alignment horizontal="left" vertical="center" wrapText="1" indent="1"/>
    </xf>
    <xf numFmtId="0" fontId="27" fillId="0" borderId="0" xfId="0" applyFont="1" applyBorder="1" applyAlignment="1">
      <alignment horizontal="left" vertical="center" indent="3"/>
    </xf>
    <xf numFmtId="0" fontId="27" fillId="0" borderId="15" xfId="0" applyFont="1" applyBorder="1" applyAlignment="1">
      <alignment horizontal="left" vertical="center" indent="1"/>
    </xf>
    <xf numFmtId="165" fontId="25" fillId="2" borderId="0" xfId="0" quotePrefix="1" applyNumberFormat="1" applyFont="1" applyFill="1" applyAlignment="1">
      <alignment horizontal="center" vertical="center" wrapText="1"/>
    </xf>
    <xf numFmtId="1" fontId="27" fillId="0" borderId="0" xfId="0" applyNumberFormat="1" applyFont="1"/>
    <xf numFmtId="0" fontId="29" fillId="0" borderId="1" xfId="0" applyFont="1" applyBorder="1" applyAlignment="1">
      <alignment horizontal="right"/>
    </xf>
    <xf numFmtId="0" fontId="30" fillId="0" borderId="14" xfId="0" applyFont="1" applyBorder="1" applyAlignment="1">
      <alignment horizontal="right" vertical="center" wrapText="1"/>
    </xf>
    <xf numFmtId="0" fontId="30" fillId="0" borderId="14" xfId="0" applyFont="1" applyBorder="1" applyAlignment="1">
      <alignment horizontal="right" vertical="center"/>
    </xf>
    <xf numFmtId="0" fontId="45" fillId="15" borderId="0" xfId="30" applyNumberFormat="1" applyFont="1" applyFill="1" applyBorder="1" applyAlignment="1" applyProtection="1">
      <alignment wrapText="1"/>
    </xf>
    <xf numFmtId="0" fontId="56" fillId="0" borderId="0" xfId="0" applyFont="1"/>
    <xf numFmtId="2" fontId="38" fillId="12" borderId="20" xfId="32" applyNumberFormat="1" applyFont="1" applyFill="1" applyBorder="1" applyAlignment="1" applyProtection="1">
      <alignment horizontal="right" vertical="center" wrapText="1"/>
      <protection locked="0"/>
    </xf>
    <xf numFmtId="2" fontId="45" fillId="0" borderId="0" xfId="30" applyNumberFormat="1" applyFont="1" applyFill="1" applyBorder="1" applyAlignment="1" applyProtection="1">
      <alignment wrapText="1"/>
    </xf>
    <xf numFmtId="167" fontId="24" fillId="0" borderId="27" xfId="0" applyNumberFormat="1" applyFont="1" applyBorder="1" applyAlignment="1">
      <alignment horizontal="center" vertical="center"/>
    </xf>
    <xf numFmtId="167" fontId="24" fillId="0" borderId="24" xfId="0" applyNumberFormat="1" applyFont="1" applyBorder="1" applyAlignment="1">
      <alignment horizontal="center" vertical="center"/>
    </xf>
    <xf numFmtId="167" fontId="25" fillId="0" borderId="26" xfId="0" applyNumberFormat="1" applyFont="1" applyBorder="1" applyAlignment="1">
      <alignment horizontal="center" vertical="center"/>
    </xf>
    <xf numFmtId="167" fontId="25" fillId="0" borderId="27" xfId="0" applyNumberFormat="1" applyFont="1" applyBorder="1" applyAlignment="1">
      <alignment horizontal="center" vertical="center"/>
    </xf>
    <xf numFmtId="167" fontId="27" fillId="0" borderId="27" xfId="0" applyNumberFormat="1" applyFont="1" applyBorder="1" applyAlignment="1">
      <alignment horizontal="center"/>
    </xf>
    <xf numFmtId="167" fontId="24" fillId="0" borderId="26" xfId="0" applyNumberFormat="1" applyFont="1" applyBorder="1" applyAlignment="1">
      <alignment horizontal="center" vertical="center"/>
    </xf>
    <xf numFmtId="167" fontId="24" fillId="0" borderId="12" xfId="0" applyNumberFormat="1" applyFont="1" applyBorder="1" applyAlignment="1">
      <alignment horizontal="center" vertical="center"/>
    </xf>
    <xf numFmtId="0" fontId="35" fillId="0" borderId="22" xfId="0" applyFont="1" applyFill="1" applyBorder="1" applyAlignment="1">
      <alignment horizontal="left" indent="3"/>
    </xf>
    <xf numFmtId="0" fontId="35" fillId="0" borderId="29" xfId="0" applyFont="1" applyFill="1" applyBorder="1" applyAlignment="1">
      <alignment horizontal="center"/>
    </xf>
    <xf numFmtId="0" fontId="35" fillId="0" borderId="29" xfId="0" applyFont="1" applyBorder="1" applyAlignment="1">
      <alignment horizontal="center"/>
    </xf>
    <xf numFmtId="0" fontId="35" fillId="0" borderId="22" xfId="0" applyFont="1" applyFill="1" applyBorder="1" applyAlignment="1">
      <alignment horizontal="left" indent="1"/>
    </xf>
    <xf numFmtId="167" fontId="25" fillId="0" borderId="10" xfId="0" applyNumberFormat="1" applyFont="1" applyFill="1" applyBorder="1" applyAlignment="1">
      <alignment horizontal="center" vertical="center"/>
    </xf>
    <xf numFmtId="0" fontId="29" fillId="0" borderId="0" xfId="0" applyFont="1" applyBorder="1"/>
    <xf numFmtId="0" fontId="24" fillId="0" borderId="39" xfId="0" applyFont="1" applyBorder="1" applyAlignment="1">
      <alignment horizontal="center" vertical="center" wrapText="1"/>
    </xf>
    <xf numFmtId="165" fontId="24" fillId="0" borderId="0" xfId="0" applyNumberFormat="1" applyFont="1" applyBorder="1" applyAlignment="1">
      <alignment horizontal="center" vertical="center" wrapText="1"/>
    </xf>
    <xf numFmtId="165" fontId="25" fillId="0" borderId="0" xfId="0" applyNumberFormat="1" applyFont="1" applyBorder="1" applyAlignment="1">
      <alignment horizontal="center" vertical="center" wrapText="1"/>
    </xf>
    <xf numFmtId="165" fontId="24" fillId="0" borderId="15" xfId="0" applyNumberFormat="1" applyFont="1" applyBorder="1" applyAlignment="1">
      <alignment horizontal="center" vertical="center" wrapText="1"/>
    </xf>
    <xf numFmtId="0" fontId="24" fillId="0" borderId="2" xfId="0" applyFont="1" applyBorder="1" applyAlignment="1">
      <alignment vertical="center"/>
    </xf>
    <xf numFmtId="0" fontId="24" fillId="0" borderId="0" xfId="0" applyFont="1" applyAlignment="1">
      <alignment horizontal="center" vertical="center"/>
    </xf>
    <xf numFmtId="3" fontId="24" fillId="0" borderId="0" xfId="0" applyNumberFormat="1" applyFont="1" applyAlignment="1">
      <alignment horizontal="right" vertical="center"/>
    </xf>
    <xf numFmtId="3" fontId="25" fillId="0" borderId="0" xfId="0" applyNumberFormat="1" applyFont="1" applyAlignment="1">
      <alignment horizontal="right" vertical="center"/>
    </xf>
    <xf numFmtId="0" fontId="25" fillId="0" borderId="0" xfId="0" applyFont="1" applyAlignment="1">
      <alignment horizontal="right" vertical="center"/>
    </xf>
    <xf numFmtId="0" fontId="29" fillId="0" borderId="15" xfId="0" applyFont="1" applyFill="1" applyBorder="1" applyAlignment="1">
      <alignment wrapText="1"/>
    </xf>
    <xf numFmtId="0" fontId="27" fillId="0" borderId="15" xfId="0" applyFont="1" applyFill="1" applyBorder="1" applyAlignment="1">
      <alignment wrapText="1"/>
    </xf>
    <xf numFmtId="0" fontId="34" fillId="0" borderId="0" xfId="0" applyFont="1" applyAlignment="1">
      <alignment vertical="center"/>
    </xf>
    <xf numFmtId="0" fontId="52" fillId="0" borderId="0" xfId="0" applyFont="1" applyAlignment="1">
      <alignment vertical="center"/>
    </xf>
    <xf numFmtId="0" fontId="27" fillId="0" borderId="15" xfId="0" applyFont="1" applyBorder="1" applyAlignment="1">
      <alignment horizontal="center"/>
    </xf>
    <xf numFmtId="0" fontId="35" fillId="0" borderId="0" xfId="116" applyFont="1" applyBorder="1"/>
    <xf numFmtId="0" fontId="35" fillId="0" borderId="0" xfId="116" applyFont="1" applyBorder="1" applyAlignment="1">
      <alignment horizontal="center"/>
    </xf>
    <xf numFmtId="0" fontId="35" fillId="0" borderId="15" xfId="116" applyFont="1" applyBorder="1"/>
    <xf numFmtId="0" fontId="49" fillId="0" borderId="0" xfId="0" applyFont="1" applyBorder="1" applyAlignment="1"/>
    <xf numFmtId="0" fontId="27" fillId="0" borderId="18" xfId="0" applyFont="1" applyFill="1" applyBorder="1"/>
    <xf numFmtId="0" fontId="27" fillId="0" borderId="18" xfId="0" applyFont="1" applyFill="1" applyBorder="1" applyAlignment="1">
      <alignment horizontal="center"/>
    </xf>
    <xf numFmtId="0" fontId="27" fillId="0" borderId="0" xfId="0" applyFont="1" applyBorder="1" applyAlignment="1">
      <alignment horizontal="center"/>
    </xf>
    <xf numFmtId="0" fontId="27" fillId="0" borderId="21" xfId="0" applyFont="1" applyFill="1" applyBorder="1"/>
    <xf numFmtId="165" fontId="27" fillId="0" borderId="21" xfId="0" applyNumberFormat="1" applyFont="1" applyFill="1" applyBorder="1" applyAlignment="1">
      <alignment horizontal="right"/>
    </xf>
    <xf numFmtId="165" fontId="27" fillId="0" borderId="0" xfId="0" applyNumberFormat="1" applyFont="1" applyFill="1" applyBorder="1" applyAlignment="1">
      <alignment horizontal="center"/>
    </xf>
    <xf numFmtId="1" fontId="27" fillId="0" borderId="0" xfId="0" applyNumberFormat="1" applyFont="1" applyAlignment="1">
      <alignment horizontal="right"/>
    </xf>
    <xf numFmtId="165" fontId="27" fillId="0" borderId="0" xfId="0" applyNumberFormat="1" applyFont="1" applyAlignment="1">
      <alignment horizontal="right"/>
    </xf>
    <xf numFmtId="0" fontId="29" fillId="0" borderId="1" xfId="0" applyFont="1" applyBorder="1" applyAlignment="1">
      <alignment horizontal="center"/>
    </xf>
    <xf numFmtId="0" fontId="29" fillId="0" borderId="39" xfId="0" applyFont="1" applyBorder="1" applyAlignment="1">
      <alignment horizontal="left" vertical="center" indent="1"/>
    </xf>
    <xf numFmtId="167" fontId="29" fillId="0" borderId="39" xfId="0" applyNumberFormat="1" applyFont="1" applyBorder="1" applyAlignment="1">
      <alignment horizontal="right" vertical="center"/>
    </xf>
    <xf numFmtId="0" fontId="27" fillId="0" borderId="0" xfId="0" applyFont="1" applyAlignment="1">
      <alignment horizontal="justify" vertical="center"/>
    </xf>
    <xf numFmtId="0" fontId="24" fillId="17" borderId="1" xfId="0" applyFont="1" applyFill="1" applyBorder="1" applyAlignment="1">
      <alignment horizontal="center" vertical="center"/>
    </xf>
    <xf numFmtId="0" fontId="24"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9" fillId="17" borderId="0" xfId="0" applyFont="1" applyFill="1" applyAlignment="1">
      <alignment horizontal="center" vertical="center"/>
    </xf>
    <xf numFmtId="0" fontId="29" fillId="17" borderId="1" xfId="0" applyFont="1" applyFill="1" applyBorder="1" applyAlignment="1">
      <alignment horizontal="center" vertical="center"/>
    </xf>
    <xf numFmtId="1" fontId="83" fillId="0" borderId="36" xfId="184" applyNumberFormat="1" applyFont="1" applyFill="1" applyBorder="1" applyAlignment="1" applyProtection="1">
      <alignment horizontal="center"/>
    </xf>
    <xf numFmtId="165" fontId="27" fillId="0" borderId="0" xfId="48" applyNumberFormat="1" applyFont="1" applyBorder="1"/>
    <xf numFmtId="0" fontId="25" fillId="2" borderId="1" xfId="0" applyFont="1" applyFill="1" applyBorder="1" applyAlignment="1">
      <alignment horizontal="center" vertical="center" wrapText="1"/>
    </xf>
    <xf numFmtId="165" fontId="25" fillId="0" borderId="3" xfId="0" applyNumberFormat="1" applyFont="1" applyBorder="1" applyAlignment="1">
      <alignment horizontal="center" vertical="center"/>
    </xf>
    <xf numFmtId="49" fontId="27" fillId="0" borderId="0" xfId="0" applyNumberFormat="1" applyFont="1" applyFill="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165" fontId="27" fillId="0" borderId="0" xfId="0" applyNumberFormat="1" applyFont="1" applyFill="1" applyBorder="1" applyAlignment="1">
      <alignment horizontal="right" vertical="center" wrapText="1"/>
    </xf>
    <xf numFmtId="0" fontId="49" fillId="0" borderId="0" xfId="0" applyFont="1" applyFill="1"/>
    <xf numFmtId="0" fontId="29" fillId="0" borderId="1" xfId="0" applyFont="1" applyFill="1" applyBorder="1" applyAlignment="1">
      <alignment horizontal="center" vertical="center"/>
    </xf>
    <xf numFmtId="0" fontId="31" fillId="0" borderId="0" xfId="0" applyFont="1" applyFill="1" applyAlignment="1">
      <alignment horizontal="right" indent="1"/>
    </xf>
    <xf numFmtId="0" fontId="119" fillId="0" borderId="0" xfId="1" applyFont="1"/>
    <xf numFmtId="0" fontId="34" fillId="0" borderId="0" xfId="39" applyFont="1"/>
    <xf numFmtId="0" fontId="38" fillId="0" borderId="0" xfId="39" applyFont="1" applyBorder="1"/>
    <xf numFmtId="0" fontId="38" fillId="0" borderId="0" xfId="39" applyFont="1"/>
    <xf numFmtId="0" fontId="34" fillId="0" borderId="54" xfId="39" applyFont="1" applyBorder="1"/>
    <xf numFmtId="0" fontId="49" fillId="0" borderId="15" xfId="289" applyFont="1" applyBorder="1" applyAlignment="1">
      <alignment horizontal="left"/>
    </xf>
    <xf numFmtId="0" fontId="27" fillId="0" borderId="15" xfId="289" applyFont="1" applyBorder="1"/>
    <xf numFmtId="1" fontId="27" fillId="0" borderId="39" xfId="289" applyNumberFormat="1" applyFont="1" applyBorder="1" applyAlignment="1">
      <alignment horizontal="right"/>
    </xf>
    <xf numFmtId="0" fontId="27" fillId="0" borderId="0" xfId="289" applyFont="1" applyBorder="1"/>
    <xf numFmtId="3" fontId="56" fillId="0" borderId="0" xfId="289" applyNumberFormat="1" applyFont="1" applyFill="1" applyBorder="1" applyAlignment="1"/>
    <xf numFmtId="0" fontId="27" fillId="0" borderId="0" xfId="289" applyFont="1"/>
    <xf numFmtId="2" fontId="56" fillId="0" borderId="0" xfId="289" applyNumberFormat="1" applyFont="1" applyFill="1" applyBorder="1"/>
    <xf numFmtId="2" fontId="34" fillId="0" borderId="0" xfId="39" applyNumberFormat="1" applyFont="1" applyFill="1" applyBorder="1" applyAlignment="1"/>
    <xf numFmtId="2" fontId="27" fillId="0" borderId="0" xfId="289" applyNumberFormat="1" applyFont="1" applyFill="1" applyBorder="1"/>
    <xf numFmtId="0" fontId="27" fillId="0" borderId="0" xfId="289" applyFont="1" applyAlignment="1">
      <alignment horizontal="left" indent="1"/>
    </xf>
    <xf numFmtId="0" fontId="27" fillId="0" borderId="15" xfId="289" applyFont="1" applyBorder="1" applyAlignment="1">
      <alignment horizontal="left" indent="1"/>
    </xf>
    <xf numFmtId="2" fontId="27" fillId="0" borderId="15" xfId="289" applyNumberFormat="1" applyFont="1" applyFill="1" applyBorder="1"/>
    <xf numFmtId="1" fontId="34" fillId="0" borderId="0" xfId="39" applyNumberFormat="1" applyFont="1"/>
    <xf numFmtId="0" fontId="34" fillId="0" borderId="0" xfId="39" applyFont="1" applyBorder="1"/>
    <xf numFmtId="0" fontId="5" fillId="0" borderId="0" xfId="289"/>
    <xf numFmtId="0" fontId="68" fillId="0" borderId="0" xfId="289" applyFont="1" applyAlignment="1">
      <alignment horizontal="center" vertical="center" wrapText="1"/>
    </xf>
    <xf numFmtId="0" fontId="26" fillId="0" borderId="0" xfId="290" applyAlignment="1">
      <alignment horizontal="right"/>
    </xf>
    <xf numFmtId="0" fontId="5" fillId="0" borderId="0" xfId="289" applyAlignment="1">
      <alignment vertical="center" wrapText="1"/>
    </xf>
    <xf numFmtId="165" fontId="5" fillId="0" borderId="0" xfId="289" applyNumberFormat="1"/>
    <xf numFmtId="0" fontId="39" fillId="0" borderId="0" xfId="15"/>
    <xf numFmtId="0" fontId="121" fillId="0" borderId="0" xfId="289" applyFont="1" applyAlignment="1">
      <alignment horizontal="right"/>
    </xf>
    <xf numFmtId="14" fontId="5" fillId="0" borderId="0" xfId="289" applyNumberFormat="1" applyAlignment="1">
      <alignment vertical="center" wrapText="1"/>
    </xf>
    <xf numFmtId="165" fontId="34" fillId="0" borderId="0" xfId="0" applyNumberFormat="1" applyFont="1" applyFill="1" applyBorder="1" applyAlignment="1">
      <alignment horizontal="center"/>
    </xf>
    <xf numFmtId="165" fontId="35" fillId="0" borderId="0" xfId="116" applyNumberFormat="1" applyFont="1" applyFill="1" applyBorder="1" applyAlignment="1">
      <alignment horizontal="center"/>
    </xf>
    <xf numFmtId="165" fontId="34" fillId="0" borderId="15" xfId="0" applyNumberFormat="1" applyFont="1" applyFill="1" applyBorder="1" applyAlignment="1">
      <alignment horizontal="center"/>
    </xf>
    <xf numFmtId="165" fontId="35" fillId="0" borderId="15" xfId="116" applyNumberFormat="1" applyFont="1" applyFill="1" applyBorder="1" applyAlignment="1">
      <alignment horizontal="center"/>
    </xf>
    <xf numFmtId="0" fontId="26" fillId="44" borderId="0" xfId="290" applyFill="1" applyAlignment="1">
      <alignment horizontal="right"/>
    </xf>
    <xf numFmtId="0" fontId="5" fillId="44" borderId="0" xfId="289" applyFill="1" applyAlignment="1">
      <alignment vertical="center" wrapText="1"/>
    </xf>
    <xf numFmtId="165" fontId="5" fillId="44" borderId="0" xfId="289" applyNumberFormat="1" applyFill="1"/>
    <xf numFmtId="165" fontId="5" fillId="0" borderId="0" xfId="289" applyNumberFormat="1" applyAlignment="1">
      <alignment horizontal="left"/>
    </xf>
    <xf numFmtId="165" fontId="5" fillId="0" borderId="0" xfId="289" applyNumberFormat="1" applyAlignment="1">
      <alignment horizontal="right"/>
    </xf>
    <xf numFmtId="165" fontId="5" fillId="44" borderId="0" xfId="289" applyNumberFormat="1" applyFill="1" applyAlignment="1">
      <alignment horizontal="right"/>
    </xf>
    <xf numFmtId="3" fontId="124" fillId="0" borderId="0" xfId="0" applyNumberFormat="1" applyFont="1" applyAlignment="1">
      <alignment horizontal="right" vertical="center" shrinkToFit="1"/>
    </xf>
    <xf numFmtId="4" fontId="34" fillId="0" borderId="0" xfId="39" applyNumberFormat="1" applyFont="1" applyBorder="1"/>
    <xf numFmtId="165" fontId="27" fillId="0" borderId="0" xfId="289" applyNumberFormat="1" applyFont="1" applyFill="1" applyBorder="1"/>
    <xf numFmtId="165" fontId="27" fillId="0" borderId="15" xfId="289" applyNumberFormat="1" applyFont="1" applyFill="1" applyBorder="1"/>
    <xf numFmtId="2" fontId="34" fillId="0" borderId="0" xfId="0" applyNumberFormat="1" applyFont="1" applyAlignment="1">
      <alignment horizontal="right" vertical="center" shrinkToFit="1"/>
    </xf>
    <xf numFmtId="165" fontId="34" fillId="0" borderId="0" xfId="0" applyNumberFormat="1" applyFont="1" applyAlignment="1">
      <alignment horizontal="right" vertical="center" shrinkToFit="1"/>
    </xf>
    <xf numFmtId="165" fontId="34" fillId="0" borderId="15" xfId="0" applyNumberFormat="1" applyFont="1" applyBorder="1" applyAlignment="1">
      <alignment horizontal="right" vertical="center" shrinkToFit="1"/>
    </xf>
    <xf numFmtId="0" fontId="45" fillId="0" borderId="0" xfId="30" applyNumberFormat="1" applyFont="1" applyFill="1" applyBorder="1" applyAlignment="1" applyProtection="1">
      <alignment horizontal="center" wrapText="1"/>
    </xf>
    <xf numFmtId="0" fontId="61" fillId="11" borderId="0" xfId="30" applyFont="1" applyFill="1" applyBorder="1" applyAlignment="1">
      <alignment vertical="center" wrapText="1"/>
    </xf>
    <xf numFmtId="0" fontId="125" fillId="0" borderId="0" xfId="30" applyNumberFormat="1" applyFont="1" applyFill="1" applyBorder="1" applyAlignment="1" applyProtection="1">
      <alignment horizontal="center" wrapText="1"/>
    </xf>
    <xf numFmtId="167" fontId="25" fillId="0" borderId="54" xfId="0" applyNumberFormat="1" applyFont="1" applyBorder="1" applyAlignment="1">
      <alignment horizontal="center" vertical="center"/>
    </xf>
    <xf numFmtId="167" fontId="24" fillId="0" borderId="54" xfId="0" applyNumberFormat="1" applyFont="1" applyBorder="1" applyAlignment="1">
      <alignment horizontal="center" vertical="center"/>
    </xf>
    <xf numFmtId="167" fontId="24" fillId="0" borderId="25" xfId="0" applyNumberFormat="1" applyFont="1" applyBorder="1" applyAlignment="1">
      <alignment horizontal="center" vertical="center"/>
    </xf>
    <xf numFmtId="167" fontId="25" fillId="0" borderId="24" xfId="0" applyNumberFormat="1" applyFont="1" applyBorder="1" applyAlignment="1">
      <alignment horizontal="center" vertical="center"/>
    </xf>
    <xf numFmtId="167" fontId="24" fillId="0" borderId="3" xfId="0" applyNumberFormat="1" applyFont="1" applyBorder="1" applyAlignment="1">
      <alignment horizontal="center" vertical="center" wrapText="1"/>
    </xf>
    <xf numFmtId="167" fontId="25" fillId="0" borderId="0" xfId="0" applyNumberFormat="1" applyFont="1" applyBorder="1" applyAlignment="1">
      <alignment horizontal="center" vertical="center" wrapText="1"/>
    </xf>
    <xf numFmtId="167" fontId="27" fillId="0" borderId="54" xfId="0" applyNumberFormat="1" applyFont="1" applyBorder="1" applyAlignment="1">
      <alignment horizontal="center"/>
    </xf>
    <xf numFmtId="165" fontId="25" fillId="0" borderId="54" xfId="0" applyNumberFormat="1" applyFont="1" applyBorder="1" applyAlignment="1">
      <alignment horizontal="center" vertical="center"/>
    </xf>
    <xf numFmtId="165" fontId="24" fillId="0" borderId="54" xfId="0" applyNumberFormat="1" applyFont="1" applyBorder="1" applyAlignment="1">
      <alignment horizontal="center" vertical="center"/>
    </xf>
    <xf numFmtId="167" fontId="24" fillId="0" borderId="8" xfId="0" applyNumberFormat="1" applyFont="1" applyBorder="1" applyAlignment="1">
      <alignment horizontal="center" vertical="center" wrapText="1"/>
    </xf>
    <xf numFmtId="167" fontId="25" fillId="0" borderId="10" xfId="0" applyNumberFormat="1" applyFont="1" applyBorder="1" applyAlignment="1">
      <alignment horizontal="center" vertical="center" wrapText="1"/>
    </xf>
    <xf numFmtId="167" fontId="27" fillId="0" borderId="11" xfId="0" applyNumberFormat="1" applyFont="1" applyBorder="1" applyAlignment="1">
      <alignment horizontal="center"/>
    </xf>
    <xf numFmtId="167" fontId="25" fillId="0" borderId="0" xfId="0" applyNumberFormat="1" applyFont="1" applyFill="1" applyBorder="1" applyAlignment="1">
      <alignment horizontal="center" vertical="center"/>
    </xf>
    <xf numFmtId="0" fontId="27" fillId="0" borderId="10" xfId="0" applyFont="1" applyBorder="1" applyAlignment="1">
      <alignment horizontal="center"/>
    </xf>
    <xf numFmtId="0" fontId="27" fillId="0" borderId="4" xfId="0" applyFont="1" applyBorder="1" applyAlignment="1">
      <alignment horizont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167" fontId="25" fillId="0" borderId="1"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167" fontId="24" fillId="0" borderId="4" xfId="0" applyNumberFormat="1" applyFont="1" applyBorder="1" applyAlignment="1">
      <alignment horizontal="center" vertical="center"/>
    </xf>
    <xf numFmtId="0" fontId="52" fillId="0" borderId="54" xfId="0" applyFont="1" applyBorder="1" applyAlignment="1">
      <alignment vertical="center"/>
    </xf>
    <xf numFmtId="0" fontId="27" fillId="0" borderId="54" xfId="0" applyFont="1" applyBorder="1" applyAlignment="1">
      <alignment horizontal="center"/>
    </xf>
    <xf numFmtId="0" fontId="44" fillId="8" borderId="29" xfId="127" applyFont="1" applyFill="1" applyBorder="1" applyAlignment="1">
      <alignment horizontal="left"/>
    </xf>
    <xf numFmtId="0" fontId="35" fillId="8" borderId="19" xfId="33" applyFont="1" applyFill="1" applyBorder="1" applyAlignment="1">
      <alignment horizontal="left" vertical="center" wrapText="1"/>
    </xf>
    <xf numFmtId="0" fontId="34" fillId="8" borderId="19" xfId="15" applyFont="1" applyFill="1" applyBorder="1" applyAlignment="1" applyProtection="1">
      <alignment horizontal="center" vertical="center" wrapText="1"/>
      <protection locked="0"/>
    </xf>
    <xf numFmtId="4" fontId="35" fillId="8" borderId="29" xfId="30" applyNumberFormat="1" applyFont="1" applyFill="1" applyBorder="1" applyAlignment="1" applyProtection="1">
      <alignment horizontal="right" vertical="center" wrapText="1"/>
    </xf>
    <xf numFmtId="167" fontId="25" fillId="0" borderId="54" xfId="0" applyNumberFormat="1" applyFont="1" applyFill="1" applyBorder="1" applyAlignment="1">
      <alignment horizontal="center" vertical="center"/>
    </xf>
    <xf numFmtId="167" fontId="25" fillId="0" borderId="6" xfId="0" applyNumberFormat="1" applyFont="1" applyFill="1" applyBorder="1" applyAlignment="1">
      <alignment horizontal="center" vertical="center"/>
    </xf>
    <xf numFmtId="3" fontId="27" fillId="0" borderId="0" xfId="289" applyNumberFormat="1" applyFont="1" applyFill="1" applyBorder="1" applyAlignment="1"/>
    <xf numFmtId="169" fontId="34" fillId="0" borderId="0" xfId="39" applyNumberFormat="1" applyFont="1"/>
    <xf numFmtId="10" fontId="38" fillId="12" borderId="30" xfId="32" applyNumberFormat="1" applyFont="1" applyFill="1" applyBorder="1" applyAlignment="1" applyProtection="1">
      <alignment horizontal="right" vertical="center" wrapText="1"/>
      <protection locked="0"/>
    </xf>
    <xf numFmtId="165" fontId="27" fillId="0" borderId="0" xfId="0" applyNumberFormat="1" applyFont="1" applyAlignment="1">
      <alignment horizontal="center"/>
    </xf>
    <xf numFmtId="4" fontId="125" fillId="0" borderId="0" xfId="30" applyNumberFormat="1" applyFont="1" applyFill="1" applyBorder="1" applyAlignment="1" applyProtection="1">
      <alignment horizontal="left" wrapText="1"/>
    </xf>
    <xf numFmtId="4" fontId="125" fillId="0" borderId="0" xfId="30" applyNumberFormat="1" applyFont="1" applyFill="1" applyBorder="1" applyAlignment="1" applyProtection="1">
      <alignment wrapText="1"/>
    </xf>
    <xf numFmtId="0" fontId="29" fillId="0" borderId="0" xfId="293" applyFont="1" applyFill="1" applyBorder="1"/>
    <xf numFmtId="0" fontId="29" fillId="0" borderId="0" xfId="293" applyFont="1" applyFill="1"/>
    <xf numFmtId="0" fontId="27" fillId="0" borderId="0" xfId="293" applyFont="1" applyFill="1" applyBorder="1"/>
    <xf numFmtId="0" fontId="27" fillId="0" borderId="0" xfId="293" applyFont="1" applyFill="1"/>
    <xf numFmtId="165" fontId="27" fillId="0" borderId="0" xfId="293" applyNumberFormat="1" applyFont="1" applyFill="1" applyBorder="1"/>
    <xf numFmtId="0" fontId="126" fillId="0" borderId="0" xfId="0" applyFont="1" applyAlignment="1">
      <alignment horizontal="left"/>
    </xf>
    <xf numFmtId="0" fontId="27" fillId="0" borderId="0" xfId="0" applyFont="1" applyAlignment="1">
      <alignment horizontal="left"/>
    </xf>
    <xf numFmtId="0" fontId="29" fillId="0" borderId="54" xfId="0" applyFont="1" applyBorder="1"/>
    <xf numFmtId="0" fontId="25" fillId="0" borderId="54" xfId="0" applyFont="1" applyBorder="1" applyAlignment="1">
      <alignment vertical="center" wrapText="1"/>
    </xf>
    <xf numFmtId="0" fontId="27" fillId="0" borderId="54" xfId="0" applyFont="1" applyBorder="1"/>
    <xf numFmtId="0" fontId="25" fillId="0" borderId="3" xfId="0" applyFont="1" applyBorder="1" applyAlignment="1">
      <alignment horizontal="center" vertical="center" wrapText="1"/>
    </xf>
    <xf numFmtId="0" fontId="25" fillId="0" borderId="54" xfId="0" applyFont="1" applyBorder="1" applyAlignment="1">
      <alignment horizontal="center" vertical="center" wrapText="1"/>
    </xf>
    <xf numFmtId="1" fontId="29" fillId="0" borderId="54" xfId="0" applyNumberFormat="1" applyFont="1" applyBorder="1" applyAlignment="1">
      <alignment horizontal="center"/>
    </xf>
    <xf numFmtId="0" fontId="25" fillId="0" borderId="54" xfId="0" applyFont="1" applyBorder="1" applyAlignment="1">
      <alignment vertical="center"/>
    </xf>
    <xf numFmtId="0" fontId="24" fillId="0" borderId="8" xfId="0" applyFont="1" applyBorder="1" applyAlignment="1">
      <alignment vertical="center" wrapText="1"/>
    </xf>
    <xf numFmtId="0" fontId="25" fillId="0" borderId="10" xfId="0" applyFont="1" applyBorder="1" applyAlignment="1">
      <alignment vertical="center" wrapText="1"/>
    </xf>
    <xf numFmtId="168" fontId="45" fillId="0" borderId="0" xfId="30" applyNumberFormat="1" applyFont="1" applyFill="1" applyBorder="1" applyAlignment="1" applyProtection="1">
      <alignment wrapText="1"/>
    </xf>
    <xf numFmtId="0" fontId="52" fillId="0" borderId="0" xfId="0" applyFont="1" applyBorder="1"/>
    <xf numFmtId="0" fontId="27" fillId="0" borderId="0" xfId="168" applyFont="1"/>
    <xf numFmtId="0" fontId="49" fillId="0" borderId="0" xfId="168" applyFont="1" applyBorder="1" applyAlignment="1">
      <alignment horizontal="left"/>
    </xf>
    <xf numFmtId="0" fontId="27" fillId="0" borderId="0" xfId="168" applyFont="1" applyFill="1" applyBorder="1"/>
    <xf numFmtId="3" fontId="27" fillId="0" borderId="0" xfId="168" applyNumberFormat="1" applyFont="1" applyAlignment="1">
      <alignment horizontal="center" vertical="center"/>
    </xf>
    <xf numFmtId="0" fontId="29" fillId="0" borderId="15" xfId="294" applyFont="1" applyFill="1" applyBorder="1" applyAlignment="1">
      <alignment vertical="top" wrapText="1"/>
    </xf>
    <xf numFmtId="0" fontId="29" fillId="0" borderId="15" xfId="294" applyFont="1" applyFill="1" applyBorder="1" applyAlignment="1">
      <alignment horizontal="right" vertical="top" wrapText="1"/>
    </xf>
    <xf numFmtId="0" fontId="29" fillId="0" borderId="0" xfId="294" applyFont="1" applyFill="1" applyBorder="1" applyAlignment="1">
      <alignment horizontal="right" vertical="top" wrapText="1"/>
    </xf>
    <xf numFmtId="0" fontId="38" fillId="0" borderId="0" xfId="294" applyFont="1" applyFill="1" applyBorder="1"/>
    <xf numFmtId="3" fontId="29" fillId="0" borderId="0" xfId="294" applyNumberFormat="1" applyFont="1" applyFill="1" applyBorder="1"/>
    <xf numFmtId="3" fontId="27" fillId="0" borderId="0" xfId="294" applyNumberFormat="1" applyFont="1" applyFill="1" applyBorder="1" applyProtection="1">
      <protection locked="0"/>
    </xf>
    <xf numFmtId="2" fontId="27" fillId="0" borderId="0" xfId="168" applyNumberFormat="1" applyFont="1" applyFill="1"/>
    <xf numFmtId="0" fontId="34" fillId="0" borderId="0" xfId="294" applyFont="1" applyFill="1" applyBorder="1"/>
    <xf numFmtId="3" fontId="27" fillId="0" borderId="0" xfId="294" applyNumberFormat="1" applyFont="1" applyFill="1" applyBorder="1"/>
    <xf numFmtId="0" fontId="27" fillId="0" borderId="0" xfId="168" applyFont="1" applyFill="1"/>
    <xf numFmtId="1" fontId="27" fillId="0" borderId="0" xfId="168" applyNumberFormat="1" applyFont="1"/>
    <xf numFmtId="3" fontId="27" fillId="0" borderId="0" xfId="168" applyNumberFormat="1" applyFont="1" applyFill="1"/>
    <xf numFmtId="1" fontId="27" fillId="0" borderId="0" xfId="168" applyNumberFormat="1" applyFont="1" applyFill="1"/>
    <xf numFmtId="3" fontId="56" fillId="0" borderId="0" xfId="294" applyNumberFormat="1" applyFont="1" applyFill="1" applyBorder="1" applyProtection="1">
      <protection locked="0"/>
    </xf>
    <xf numFmtId="3" fontId="34" fillId="0" borderId="0" xfId="294" applyNumberFormat="1" applyFont="1" applyFill="1" applyBorder="1" applyProtection="1">
      <protection locked="0"/>
    </xf>
    <xf numFmtId="0" fontId="29" fillId="0" borderId="0" xfId="168" applyFont="1" applyFill="1" applyAlignment="1">
      <alignment vertical="center" wrapText="1"/>
    </xf>
    <xf numFmtId="0" fontId="38" fillId="0" borderId="15" xfId="294" applyFont="1" applyFill="1" applyBorder="1"/>
    <xf numFmtId="3" fontId="29" fillId="0" borderId="15" xfId="294" applyNumberFormat="1" applyFont="1" applyFill="1" applyBorder="1"/>
    <xf numFmtId="3" fontId="27" fillId="0" borderId="15" xfId="294" applyNumberFormat="1" applyFont="1" applyFill="1" applyBorder="1" applyProtection="1">
      <protection locked="0"/>
    </xf>
    <xf numFmtId="10" fontId="27" fillId="0" borderId="0" xfId="295" applyNumberFormat="1" applyFont="1" applyFill="1" applyBorder="1" applyProtection="1">
      <protection locked="0"/>
    </xf>
    <xf numFmtId="165" fontId="30" fillId="0" borderId="0" xfId="168" applyNumberFormat="1" applyFont="1" applyBorder="1" applyAlignment="1">
      <alignment horizontal="right" vertical="center"/>
    </xf>
    <xf numFmtId="0" fontId="29" fillId="0" borderId="0" xfId="168" applyFont="1" applyFill="1"/>
    <xf numFmtId="167" fontId="27" fillId="0" borderId="0" xfId="294" applyNumberFormat="1" applyFont="1" applyFill="1" applyBorder="1" applyProtection="1">
      <protection locked="0"/>
    </xf>
    <xf numFmtId="0" fontId="27" fillId="0" borderId="0" xfId="168" applyFont="1" applyBorder="1"/>
    <xf numFmtId="0" fontId="29" fillId="0" borderId="0" xfId="168" applyFont="1" applyFill="1" applyAlignment="1">
      <alignment vertical="center"/>
    </xf>
    <xf numFmtId="4" fontId="27" fillId="0" borderId="0" xfId="294" applyNumberFormat="1" applyFont="1" applyFill="1" applyBorder="1" applyProtection="1">
      <protection locked="0"/>
    </xf>
    <xf numFmtId="2" fontId="27" fillId="0" borderId="0" xfId="168" applyNumberFormat="1" applyFont="1" applyFill="1" applyBorder="1"/>
    <xf numFmtId="0" fontId="29" fillId="0" borderId="0" xfId="168" applyFont="1" applyFill="1" applyBorder="1" applyAlignment="1">
      <alignment horizontal="center" vertical="center" wrapText="1"/>
    </xf>
    <xf numFmtId="0" fontId="29" fillId="0" borderId="0" xfId="168" applyFont="1" applyFill="1" applyBorder="1" applyAlignment="1">
      <alignment vertical="center"/>
    </xf>
    <xf numFmtId="0" fontId="29" fillId="0" borderId="0" xfId="168" applyFont="1" applyFill="1" applyBorder="1" applyAlignment="1">
      <alignment vertical="center" wrapText="1"/>
    </xf>
    <xf numFmtId="0" fontId="56" fillId="0" borderId="0" xfId="168" applyFont="1" applyBorder="1"/>
    <xf numFmtId="3" fontId="27" fillId="0" borderId="0" xfId="168" applyNumberFormat="1" applyFont="1" applyFill="1" applyBorder="1"/>
    <xf numFmtId="3" fontId="27" fillId="0" borderId="0" xfId="168" applyNumberFormat="1" applyFont="1" applyBorder="1"/>
    <xf numFmtId="165" fontId="27" fillId="0" borderId="0" xfId="116" applyNumberFormat="1" applyFont="1" applyFill="1" applyBorder="1" applyAlignment="1">
      <alignment horizontal="center"/>
    </xf>
    <xf numFmtId="0" fontId="30" fillId="0" borderId="12" xfId="0" applyFont="1" applyBorder="1" applyAlignment="1">
      <alignment vertical="center"/>
    </xf>
    <xf numFmtId="0" fontId="30" fillId="0" borderId="6" xfId="0" applyFont="1" applyBorder="1" applyAlignment="1">
      <alignment vertical="center"/>
    </xf>
    <xf numFmtId="0" fontId="30" fillId="0" borderId="54" xfId="0" applyFont="1" applyBorder="1" applyAlignment="1">
      <alignment horizontal="center" vertical="center" wrapText="1"/>
    </xf>
    <xf numFmtId="0" fontId="30" fillId="0" borderId="54" xfId="0" applyFont="1" applyBorder="1" applyAlignment="1">
      <alignment horizontal="center" vertical="center"/>
    </xf>
    <xf numFmtId="0" fontId="30" fillId="0" borderId="2" xfId="0" applyFont="1" applyBorder="1" applyAlignment="1">
      <alignment vertical="center"/>
    </xf>
    <xf numFmtId="0" fontId="24" fillId="0" borderId="54" xfId="0" applyFont="1" applyBorder="1" applyAlignment="1">
      <alignment horizontal="right" vertical="center"/>
    </xf>
    <xf numFmtId="0" fontId="29" fillId="0" borderId="0" xfId="294" applyFont="1" applyFill="1" applyBorder="1" applyAlignment="1">
      <alignment vertical="top" wrapText="1"/>
    </xf>
    <xf numFmtId="0" fontId="29" fillId="0" borderId="15" xfId="294" applyFont="1" applyFill="1" applyBorder="1" applyAlignment="1">
      <alignment horizontal="center" vertical="top" wrapText="1"/>
    </xf>
    <xf numFmtId="0" fontId="29" fillId="0" borderId="0" xfId="294" applyFont="1" applyFill="1" applyBorder="1" applyAlignment="1">
      <alignment horizontal="center" vertical="top" wrapText="1"/>
    </xf>
    <xf numFmtId="167" fontId="27" fillId="0" borderId="0" xfId="294" applyNumberFormat="1" applyFont="1" applyFill="1" applyBorder="1" applyAlignment="1" applyProtection="1">
      <alignment horizontal="center"/>
      <protection locked="0"/>
    </xf>
    <xf numFmtId="167" fontId="27" fillId="0" borderId="15" xfId="294" applyNumberFormat="1" applyFont="1" applyFill="1" applyBorder="1" applyAlignment="1" applyProtection="1">
      <alignment horizontal="center"/>
      <protection locked="0"/>
    </xf>
    <xf numFmtId="0" fontId="29" fillId="0" borderId="39" xfId="294" applyFont="1" applyFill="1" applyBorder="1" applyAlignment="1">
      <alignment vertical="top" wrapText="1"/>
    </xf>
    <xf numFmtId="0" fontId="29" fillId="0" borderId="15" xfId="16" applyFont="1" applyFill="1" applyBorder="1" applyAlignment="1">
      <alignment horizontal="center" wrapText="1"/>
    </xf>
    <xf numFmtId="0" fontId="24" fillId="0" borderId="10"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24" fillId="0" borderId="11" xfId="0" applyFont="1" applyBorder="1" applyAlignment="1">
      <alignment vertical="center"/>
    </xf>
    <xf numFmtId="0" fontId="24" fillId="0" borderId="55" xfId="0" applyFont="1" applyBorder="1" applyAlignment="1">
      <alignment vertical="center"/>
    </xf>
    <xf numFmtId="165" fontId="24" fillId="0" borderId="3" xfId="0" applyNumberFormat="1" applyFont="1" applyBorder="1" applyAlignment="1">
      <alignment horizontal="center" vertical="center" wrapText="1"/>
    </xf>
    <xf numFmtId="167" fontId="27" fillId="0" borderId="6" xfId="0" applyNumberFormat="1" applyFont="1" applyBorder="1" applyAlignment="1">
      <alignment horizontal="center"/>
    </xf>
    <xf numFmtId="165" fontId="25" fillId="0" borderId="4" xfId="0" applyNumberFormat="1" applyFont="1" applyBorder="1" applyAlignment="1">
      <alignment horizontal="center" vertical="center"/>
    </xf>
    <xf numFmtId="165" fontId="25" fillId="0" borderId="6" xfId="0" applyNumberFormat="1" applyFont="1" applyBorder="1" applyAlignment="1">
      <alignment horizontal="center" vertical="center"/>
    </xf>
    <xf numFmtId="167" fontId="24" fillId="0" borderId="25" xfId="0" applyNumberFormat="1" applyFont="1" applyBorder="1" applyAlignment="1">
      <alignment horizontal="center" vertical="center" wrapText="1"/>
    </xf>
    <xf numFmtId="167" fontId="25" fillId="0" borderId="26" xfId="0" applyNumberFormat="1" applyFont="1" applyBorder="1" applyAlignment="1">
      <alignment horizontal="center" vertical="center" wrapText="1"/>
    </xf>
    <xf numFmtId="0" fontId="24" fillId="0" borderId="2" xfId="0" applyFont="1" applyBorder="1" applyAlignment="1">
      <alignment horizontal="right" vertical="center"/>
    </xf>
    <xf numFmtId="0" fontId="24" fillId="0" borderId="2" xfId="0" applyFont="1" applyBorder="1" applyAlignment="1">
      <alignment horizontal="right" vertical="center" wrapText="1"/>
    </xf>
    <xf numFmtId="3" fontId="24" fillId="0" borderId="0" xfId="0" applyNumberFormat="1" applyFont="1" applyAlignment="1">
      <alignment horizontal="right" vertical="center" wrapText="1"/>
    </xf>
    <xf numFmtId="0" fontId="25" fillId="0" borderId="0" xfId="0" applyFont="1" applyAlignment="1">
      <alignment horizontal="right" vertical="center" wrapText="1"/>
    </xf>
    <xf numFmtId="3" fontId="25" fillId="0" borderId="0" xfId="0" applyNumberFormat="1" applyFont="1" applyAlignment="1">
      <alignment horizontal="right" vertical="center" wrapText="1"/>
    </xf>
    <xf numFmtId="3" fontId="24" fillId="0" borderId="60" xfId="0" applyNumberFormat="1" applyFont="1" applyBorder="1" applyAlignment="1">
      <alignment horizontal="right" vertical="center"/>
    </xf>
    <xf numFmtId="3" fontId="24" fillId="0" borderId="60" xfId="0" applyNumberFormat="1" applyFont="1" applyBorder="1" applyAlignment="1">
      <alignment horizontal="right" vertical="center" wrapText="1"/>
    </xf>
    <xf numFmtId="3" fontId="25" fillId="0" borderId="60" xfId="0" applyNumberFormat="1" applyFont="1" applyBorder="1" applyAlignment="1">
      <alignment horizontal="right" vertical="center"/>
    </xf>
    <xf numFmtId="3" fontId="25" fillId="0" borderId="60" xfId="0" applyNumberFormat="1" applyFont="1" applyBorder="1" applyAlignment="1">
      <alignment horizontal="right" vertical="center" wrapText="1"/>
    </xf>
    <xf numFmtId="0" fontId="25" fillId="0" borderId="61" xfId="0" applyFont="1" applyBorder="1" applyAlignment="1">
      <alignment horizontal="right" vertical="center"/>
    </xf>
    <xf numFmtId="0" fontId="25" fillId="0" borderId="61" xfId="0" applyFont="1" applyBorder="1" applyAlignment="1">
      <alignment horizontal="right" vertical="center" wrapText="1"/>
    </xf>
    <xf numFmtId="0" fontId="25" fillId="0" borderId="3" xfId="0" applyFont="1" applyBorder="1" applyAlignment="1">
      <alignment horizontal="right" vertical="center"/>
    </xf>
    <xf numFmtId="0" fontId="25" fillId="0" borderId="3" xfId="0" applyFont="1" applyBorder="1" applyAlignment="1">
      <alignment horizontal="right" vertical="center" wrapText="1"/>
    </xf>
    <xf numFmtId="0" fontId="25" fillId="0" borderId="54" xfId="0" applyFont="1" applyBorder="1" applyAlignment="1">
      <alignment horizontal="right" vertical="center" wrapText="1"/>
    </xf>
    <xf numFmtId="0" fontId="130" fillId="49" borderId="0" xfId="0" applyFont="1" applyFill="1" applyAlignment="1">
      <alignment horizontal="right" vertical="center" wrapText="1"/>
    </xf>
    <xf numFmtId="0" fontId="130" fillId="49" borderId="54" xfId="0" applyFont="1" applyFill="1" applyBorder="1" applyAlignment="1">
      <alignment horizontal="right" vertical="center" wrapText="1"/>
    </xf>
    <xf numFmtId="165" fontId="29" fillId="0" borderId="0" xfId="0" applyNumberFormat="1" applyFont="1" applyFill="1" applyBorder="1" applyAlignment="1">
      <alignment horizontal="right" vertical="center" wrapText="1"/>
    </xf>
    <xf numFmtId="165" fontId="29" fillId="0" borderId="28" xfId="0" applyNumberFormat="1" applyFont="1" applyFill="1" applyBorder="1" applyAlignment="1">
      <alignment horizontal="right" vertical="center" wrapText="1"/>
    </xf>
    <xf numFmtId="165" fontId="131" fillId="50" borderId="0" xfId="0" applyNumberFormat="1" applyFont="1" applyFill="1" applyBorder="1" applyAlignment="1">
      <alignment horizontal="right" vertical="center" wrapText="1"/>
    </xf>
    <xf numFmtId="165" fontId="131" fillId="50" borderId="28" xfId="0" applyNumberFormat="1" applyFont="1" applyFill="1" applyBorder="1" applyAlignment="1">
      <alignment horizontal="right" vertical="center" wrapText="1"/>
    </xf>
    <xf numFmtId="0" fontId="24" fillId="0" borderId="3" xfId="0" applyFont="1" applyBorder="1" applyAlignment="1">
      <alignment horizontal="center" vertical="center"/>
    </xf>
    <xf numFmtId="1" fontId="29" fillId="0" borderId="0" xfId="33" applyNumberFormat="1" applyFont="1" applyBorder="1" applyAlignment="1">
      <alignment horizontal="center"/>
    </xf>
    <xf numFmtId="0" fontId="29" fillId="0" borderId="0" xfId="33" applyFont="1" applyBorder="1"/>
    <xf numFmtId="0" fontId="27" fillId="0" borderId="54" xfId="33" applyFont="1" applyFill="1" applyBorder="1"/>
    <xf numFmtId="0" fontId="27" fillId="0" borderId="36" xfId="0" applyFont="1" applyBorder="1"/>
    <xf numFmtId="166" fontId="27" fillId="0" borderId="36" xfId="298" applyNumberFormat="1" applyFont="1" applyBorder="1"/>
    <xf numFmtId="0" fontId="27" fillId="0" borderId="36" xfId="0" applyFont="1" applyBorder="1" applyAlignment="1">
      <alignment horizontal="center"/>
    </xf>
    <xf numFmtId="2" fontId="27" fillId="0" borderId="36" xfId="0" applyNumberFormat="1" applyFont="1" applyBorder="1" applyAlignment="1">
      <alignment horizontal="center"/>
    </xf>
    <xf numFmtId="0" fontId="31" fillId="0" borderId="0" xfId="0" applyFont="1" applyAlignment="1">
      <alignment horizontal="center"/>
    </xf>
    <xf numFmtId="0" fontId="29" fillId="0" borderId="0" xfId="0" applyFont="1" applyAlignment="1">
      <alignment horizontal="center"/>
    </xf>
    <xf numFmtId="0" fontId="34" fillId="0" borderId="0" xfId="0" applyFont="1" applyAlignment="1">
      <alignment horizontal="center"/>
    </xf>
    <xf numFmtId="177" fontId="34" fillId="0" borderId="0" xfId="0" applyNumberFormat="1" applyFont="1"/>
    <xf numFmtId="14" fontId="34" fillId="0" borderId="0" xfId="0" applyNumberFormat="1" applyFont="1"/>
    <xf numFmtId="0" fontId="34" fillId="0" borderId="0" xfId="299" applyNumberFormat="1" applyFont="1" applyFill="1" applyBorder="1" applyAlignment="1"/>
    <xf numFmtId="165" fontId="27" fillId="0" borderId="54" xfId="0" applyNumberFormat="1" applyFont="1" applyBorder="1" applyAlignment="1">
      <alignment horizontal="right" vertical="center"/>
    </xf>
    <xf numFmtId="165" fontId="27" fillId="0" borderId="0" xfId="0" applyNumberFormat="1" applyFont="1" applyAlignment="1">
      <alignment horizontal="right" vertical="center"/>
    </xf>
    <xf numFmtId="165" fontId="25" fillId="0" borderId="0" xfId="0" applyNumberFormat="1" applyFont="1" applyAlignment="1">
      <alignment horizontal="right" vertical="center"/>
    </xf>
    <xf numFmtId="165" fontId="24" fillId="0" borderId="54" xfId="0" applyNumberFormat="1" applyFont="1" applyBorder="1" applyAlignment="1">
      <alignment horizontal="right" vertical="center"/>
    </xf>
    <xf numFmtId="0" fontId="31" fillId="0" borderId="0" xfId="0" applyFont="1"/>
    <xf numFmtId="0" fontId="31" fillId="0" borderId="0" xfId="0" applyFont="1" applyAlignment="1">
      <alignment horizontal="left" indent="7"/>
    </xf>
    <xf numFmtId="165" fontId="30" fillId="0" borderId="0" xfId="0" applyNumberFormat="1" applyFont="1" applyBorder="1" applyAlignment="1">
      <alignment horizontal="left" vertical="center"/>
    </xf>
    <xf numFmtId="0" fontId="27" fillId="0" borderId="34" xfId="0" applyFont="1" applyBorder="1" applyAlignment="1">
      <alignment vertical="center"/>
    </xf>
    <xf numFmtId="0" fontId="27" fillId="0" borderId="1" xfId="0" applyFont="1" applyBorder="1" applyAlignment="1">
      <alignment horizontal="center" vertical="center"/>
    </xf>
    <xf numFmtId="0" fontId="29" fillId="0" borderId="6" xfId="0" applyFont="1" applyBorder="1" applyAlignment="1">
      <alignment horizontal="center" vertical="center" wrapText="1"/>
    </xf>
    <xf numFmtId="165" fontId="25" fillId="0" borderId="61" xfId="0" applyNumberFormat="1" applyFont="1" applyFill="1" applyBorder="1" applyAlignment="1">
      <alignment vertical="center"/>
    </xf>
    <xf numFmtId="165" fontId="25" fillId="0" borderId="0" xfId="0" applyNumberFormat="1" applyFont="1" applyFill="1" applyBorder="1" applyAlignment="1">
      <alignment vertical="center"/>
    </xf>
    <xf numFmtId="0" fontId="27" fillId="0" borderId="15" xfId="33" applyFont="1" applyFill="1" applyBorder="1"/>
    <xf numFmtId="1" fontId="27" fillId="0" borderId="0" xfId="0" applyNumberFormat="1" applyFont="1" applyBorder="1" applyAlignment="1">
      <alignment horizontal="right" vertical="center" wrapText="1"/>
    </xf>
    <xf numFmtId="1" fontId="27" fillId="0" borderId="15" xfId="0" applyNumberFormat="1" applyFont="1" applyBorder="1" applyAlignment="1">
      <alignment horizontal="right" vertical="center" wrapText="1"/>
    </xf>
    <xf numFmtId="0" fontId="29" fillId="0" borderId="0" xfId="0" applyFont="1" applyBorder="1" applyAlignment="1">
      <alignment horizontal="right" vertical="center"/>
    </xf>
    <xf numFmtId="0" fontId="27" fillId="0" borderId="0" xfId="0" applyFont="1" applyBorder="1" applyAlignment="1">
      <alignment horizontal="center" vertical="center"/>
    </xf>
    <xf numFmtId="0" fontId="27" fillId="0" borderId="0" xfId="0" applyFont="1" applyBorder="1" applyAlignment="1">
      <alignment horizontal="right" vertical="center"/>
    </xf>
    <xf numFmtId="0" fontId="27" fillId="0" borderId="0" xfId="0" applyFont="1" applyBorder="1" applyAlignment="1">
      <alignment horizontal="left" vertical="center"/>
    </xf>
    <xf numFmtId="0" fontId="27" fillId="0" borderId="0" xfId="0" applyFont="1" applyAlignment="1">
      <alignment horizontal="left" vertical="center"/>
    </xf>
    <xf numFmtId="165" fontId="27" fillId="0" borderId="0" xfId="0" applyNumberFormat="1" applyFont="1" applyAlignment="1">
      <alignment horizontal="left" vertical="center" wrapText="1"/>
    </xf>
    <xf numFmtId="165" fontId="27" fillId="0" borderId="0" xfId="0" applyNumberFormat="1" applyFont="1" applyBorder="1" applyAlignment="1">
      <alignment horizontal="right" vertical="center"/>
    </xf>
    <xf numFmtId="0" fontId="51" fillId="0" borderId="15" xfId="48" applyFont="1" applyBorder="1"/>
    <xf numFmtId="0" fontId="63" fillId="0" borderId="0" xfId="48" applyFont="1"/>
    <xf numFmtId="0" fontId="63" fillId="0" borderId="0" xfId="48" applyFont="1" applyFill="1"/>
    <xf numFmtId="165" fontId="51" fillId="0" borderId="15" xfId="48" applyNumberFormat="1" applyFont="1" applyBorder="1"/>
    <xf numFmtId="0" fontId="24" fillId="17" borderId="54" xfId="0" applyFont="1" applyFill="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Border="1" applyAlignment="1">
      <alignment horizontal="center" vertical="center"/>
    </xf>
    <xf numFmtId="2" fontId="24" fillId="17" borderId="54" xfId="0" applyNumberFormat="1" applyFont="1" applyFill="1" applyBorder="1" applyAlignment="1">
      <alignment horizontal="center" vertical="center" wrapText="1"/>
    </xf>
    <xf numFmtId="2" fontId="24" fillId="17" borderId="54" xfId="0" applyNumberFormat="1" applyFont="1" applyFill="1" applyBorder="1" applyAlignment="1">
      <alignment horizontal="center" vertical="center"/>
    </xf>
    <xf numFmtId="165" fontId="24" fillId="17" borderId="54" xfId="0" applyNumberFormat="1" applyFont="1" applyFill="1" applyBorder="1" applyAlignment="1">
      <alignment horizontal="center" vertical="center" wrapText="1"/>
    </xf>
    <xf numFmtId="165" fontId="24" fillId="17" borderId="54" xfId="0" applyNumberFormat="1" applyFont="1" applyFill="1" applyBorder="1" applyAlignment="1">
      <alignment horizontal="center" vertical="center"/>
    </xf>
    <xf numFmtId="0" fontId="71" fillId="0" borderId="0" xfId="0" applyFont="1" applyBorder="1"/>
    <xf numFmtId="0" fontId="72" fillId="0" borderId="0" xfId="0" applyFont="1" applyBorder="1"/>
    <xf numFmtId="0" fontId="29" fillId="0" borderId="15" xfId="16" applyFont="1" applyFill="1" applyBorder="1" applyAlignment="1">
      <alignment vertical="top" wrapText="1"/>
    </xf>
    <xf numFmtId="0" fontId="29" fillId="0" borderId="15" xfId="16" applyFont="1" applyFill="1" applyBorder="1" applyAlignment="1">
      <alignment horizontal="right" vertical="top" wrapText="1"/>
    </xf>
    <xf numFmtId="167" fontId="29" fillId="0" borderId="0" xfId="16" applyNumberFormat="1" applyFont="1" applyFill="1" applyBorder="1"/>
    <xf numFmtId="3" fontId="27" fillId="0" borderId="0" xfId="16" applyNumberFormat="1" applyFont="1" applyFill="1" applyBorder="1" applyProtection="1">
      <protection locked="0"/>
    </xf>
    <xf numFmtId="167" fontId="27" fillId="0" borderId="0" xfId="16" applyNumberFormat="1" applyFont="1" applyFill="1" applyBorder="1" applyProtection="1">
      <protection locked="0"/>
    </xf>
    <xf numFmtId="4" fontId="27" fillId="0" borderId="0" xfId="16" applyNumberFormat="1" applyFont="1" applyFill="1" applyBorder="1"/>
    <xf numFmtId="167" fontId="29" fillId="0" borderId="15" xfId="16" applyNumberFormat="1" applyFont="1" applyFill="1" applyBorder="1"/>
    <xf numFmtId="167" fontId="27" fillId="0" borderId="15" xfId="16" applyNumberFormat="1" applyFont="1" applyFill="1" applyBorder="1" applyProtection="1">
      <protection locked="0"/>
    </xf>
    <xf numFmtId="3" fontId="27" fillId="0" borderId="15" xfId="16" applyNumberFormat="1" applyFont="1" applyFill="1" applyBorder="1" applyProtection="1">
      <protection locked="0"/>
    </xf>
    <xf numFmtId="0" fontId="27" fillId="0" borderId="0" xfId="138" applyFont="1"/>
    <xf numFmtId="0" fontId="27" fillId="0" borderId="0" xfId="138" applyFont="1" applyFill="1"/>
    <xf numFmtId="165" fontId="30" fillId="0" borderId="0" xfId="138" applyNumberFormat="1" applyFont="1" applyBorder="1" applyAlignment="1">
      <alignment horizontal="right" vertical="center"/>
    </xf>
    <xf numFmtId="0" fontId="29" fillId="0" borderId="0" xfId="16" applyFont="1" applyFill="1" applyBorder="1" applyAlignment="1">
      <alignment horizontal="right" vertical="top" wrapText="1"/>
    </xf>
    <xf numFmtId="0" fontId="25" fillId="0" borderId="5" xfId="0" applyFont="1" applyBorder="1" applyAlignment="1">
      <alignment vertical="center" wrapText="1"/>
    </xf>
    <xf numFmtId="0" fontId="25" fillId="0" borderId="0" xfId="0" applyFont="1" applyAlignment="1">
      <alignment horizontal="left" vertical="center" wrapText="1" indent="1"/>
    </xf>
    <xf numFmtId="0" fontId="24" fillId="0" borderId="70" xfId="0" applyFont="1" applyBorder="1" applyAlignment="1">
      <alignment vertical="center"/>
    </xf>
    <xf numFmtId="0" fontId="25" fillId="0" borderId="70" xfId="0" applyFont="1" applyBorder="1" applyAlignment="1">
      <alignment horizontal="center" vertical="center" wrapText="1"/>
    </xf>
    <xf numFmtId="0" fontId="25" fillId="0" borderId="70" xfId="0" applyFont="1" applyBorder="1" applyAlignment="1">
      <alignment vertical="center"/>
    </xf>
    <xf numFmtId="0" fontId="25" fillId="0" borderId="54" xfId="0" applyFont="1" applyBorder="1" applyAlignment="1">
      <alignment horizontal="left" vertical="center" wrapText="1" indent="1"/>
    </xf>
    <xf numFmtId="0" fontId="30" fillId="0" borderId="0" xfId="0" applyFont="1" applyAlignment="1">
      <alignment vertical="center"/>
    </xf>
    <xf numFmtId="0" fontId="52" fillId="0" borderId="0" xfId="0" applyFont="1" applyAlignment="1">
      <alignment wrapText="1"/>
    </xf>
    <xf numFmtId="0" fontId="34" fillId="0" borderId="0" xfId="39" applyFont="1" applyFill="1" applyBorder="1"/>
    <xf numFmtId="175" fontId="34" fillId="0" borderId="0" xfId="39" applyNumberFormat="1" applyFont="1" applyFill="1" applyBorder="1"/>
    <xf numFmtId="165" fontId="34" fillId="0" borderId="0" xfId="39" applyNumberFormat="1" applyFont="1" applyFill="1" applyBorder="1"/>
    <xf numFmtId="2" fontId="56" fillId="0" borderId="0" xfId="39" applyNumberFormat="1" applyFont="1" applyFill="1" applyBorder="1"/>
    <xf numFmtId="0" fontId="61" fillId="0" borderId="0" xfId="0" applyFont="1" applyFill="1" applyBorder="1" applyAlignment="1">
      <alignment horizontal="right" vertical="center"/>
    </xf>
    <xf numFmtId="0" fontId="61" fillId="0" borderId="0" xfId="0" applyFont="1" applyFill="1" applyBorder="1" applyAlignment="1">
      <alignment horizontal="center" vertical="center"/>
    </xf>
    <xf numFmtId="0" fontId="61" fillId="0" borderId="0" xfId="0" applyFont="1" applyFill="1" applyBorder="1" applyAlignment="1">
      <alignment vertical="center"/>
    </xf>
    <xf numFmtId="0" fontId="38" fillId="0" borderId="0" xfId="0" applyFont="1" applyFill="1" applyBorder="1" applyAlignment="1">
      <alignment horizontal="left" vertical="center"/>
    </xf>
    <xf numFmtId="165" fontId="34" fillId="0" borderId="0" xfId="0" applyNumberFormat="1" applyFont="1" applyFill="1" applyBorder="1" applyAlignment="1">
      <alignment horizontal="right" vertical="center" shrinkToFit="1"/>
    </xf>
    <xf numFmtId="0" fontId="56" fillId="0" borderId="0" xfId="39" applyFont="1" applyFill="1" applyBorder="1"/>
    <xf numFmtId="0" fontId="123" fillId="0" borderId="0" xfId="0" applyFont="1" applyFill="1" applyBorder="1" applyAlignment="1">
      <alignment horizontal="left" vertical="center"/>
    </xf>
    <xf numFmtId="3" fontId="124" fillId="0" borderId="0" xfId="0" applyNumberFormat="1" applyFont="1" applyFill="1" applyBorder="1" applyAlignment="1">
      <alignment horizontal="right" vertical="center" shrinkToFit="1"/>
    </xf>
    <xf numFmtId="2" fontId="34" fillId="0" borderId="0" xfId="0" applyNumberFormat="1" applyFont="1" applyFill="1" applyBorder="1" applyAlignment="1">
      <alignment horizontal="right" vertical="center" shrinkToFit="1"/>
    </xf>
    <xf numFmtId="0" fontId="49" fillId="0" borderId="54" xfId="0" applyFont="1" applyBorder="1" applyAlignment="1"/>
    <xf numFmtId="0" fontId="24" fillId="0" borderId="6" xfId="0" applyFont="1" applyBorder="1" applyAlignment="1">
      <alignment horizontal="center" vertical="center" wrapText="1"/>
    </xf>
    <xf numFmtId="0" fontId="24" fillId="0" borderId="54" xfId="0" applyFont="1" applyBorder="1" applyAlignment="1">
      <alignment horizontal="center" vertical="center"/>
    </xf>
    <xf numFmtId="0" fontId="24" fillId="0" borderId="71" xfId="0" applyFont="1" applyBorder="1" applyAlignment="1">
      <alignment horizontal="center" vertical="center"/>
    </xf>
    <xf numFmtId="0" fontId="24" fillId="0" borderId="6" xfId="0" applyFont="1" applyBorder="1" applyAlignment="1">
      <alignment horizontal="center" vertical="center"/>
    </xf>
    <xf numFmtId="0" fontId="24" fillId="0" borderId="54" xfId="0" applyFont="1" applyBorder="1" applyAlignment="1">
      <alignment horizontal="center" vertical="center" wrapText="1"/>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29" fillId="0" borderId="2" xfId="0" applyFont="1" applyBorder="1" applyAlignment="1">
      <alignment vertical="center" wrapText="1"/>
    </xf>
    <xf numFmtId="0" fontId="27" fillId="0" borderId="0" xfId="0" applyFont="1" applyAlignment="1">
      <alignment horizontal="justify" vertical="center" wrapText="1"/>
    </xf>
    <xf numFmtId="0" fontId="29" fillId="0" borderId="3" xfId="0" applyFont="1" applyBorder="1" applyAlignment="1">
      <alignment horizontal="justify" vertical="center" wrapText="1"/>
    </xf>
    <xf numFmtId="0" fontId="30" fillId="0" borderId="0" xfId="0" applyFont="1" applyAlignment="1">
      <alignment horizontal="justify" vertical="center" wrapText="1"/>
    </xf>
    <xf numFmtId="0" fontId="30" fillId="0" borderId="54" xfId="0" applyFont="1" applyBorder="1" applyAlignment="1">
      <alignment horizontal="justify" vertical="center" wrapText="1"/>
    </xf>
    <xf numFmtId="0" fontId="29" fillId="0" borderId="0" xfId="0" applyFont="1" applyAlignment="1">
      <alignment horizontal="justify" vertical="center" wrapText="1"/>
    </xf>
    <xf numFmtId="0" fontId="29" fillId="0" borderId="2" xfId="0" applyFont="1" applyBorder="1" applyAlignment="1">
      <alignment horizontal="center" vertical="center" wrapText="1"/>
    </xf>
    <xf numFmtId="0" fontId="30" fillId="0" borderId="0" xfId="0" applyFont="1" applyAlignment="1">
      <alignment horizontal="center" vertical="center" wrapText="1"/>
    </xf>
    <xf numFmtId="3" fontId="25" fillId="0" borderId="0" xfId="0" applyNumberFormat="1" applyFont="1" applyAlignment="1">
      <alignment horizontal="center" vertical="center" wrapText="1"/>
    </xf>
    <xf numFmtId="3" fontId="24" fillId="0" borderId="3" xfId="0" applyNumberFormat="1" applyFont="1" applyBorder="1" applyAlignment="1">
      <alignment horizontal="center" vertical="center" wrapText="1"/>
    </xf>
    <xf numFmtId="3" fontId="30" fillId="0" borderId="0" xfId="0" applyNumberFormat="1" applyFont="1" applyAlignment="1">
      <alignment horizontal="center" vertical="center" wrapText="1"/>
    </xf>
    <xf numFmtId="0" fontId="30" fillId="0" borderId="0" xfId="0" applyFont="1" applyAlignment="1">
      <alignment horizontal="left" vertical="center" wrapText="1" indent="1"/>
    </xf>
    <xf numFmtId="0" fontId="30" fillId="0" borderId="54" xfId="0" applyFont="1" applyBorder="1" applyAlignment="1">
      <alignment horizontal="left" vertical="center" wrapText="1" indent="1"/>
    </xf>
    <xf numFmtId="0" fontId="29" fillId="0" borderId="2" xfId="0" applyFont="1" applyBorder="1" applyAlignment="1">
      <alignment horizontal="justify" vertical="center" wrapText="1"/>
    </xf>
    <xf numFmtId="0" fontId="27" fillId="0" borderId="54" xfId="0" applyFont="1" applyBorder="1" applyAlignment="1">
      <alignment horizontal="justify" vertical="center"/>
    </xf>
    <xf numFmtId="0" fontId="27" fillId="0" borderId="54" xfId="0" applyFont="1" applyBorder="1" applyAlignment="1">
      <alignment horizontal="center" vertical="center"/>
    </xf>
    <xf numFmtId="0" fontId="27" fillId="0" borderId="0" xfId="0" applyFont="1" applyAlignment="1">
      <alignment horizontal="center" vertical="center" wrapText="1"/>
    </xf>
    <xf numFmtId="0" fontId="27" fillId="0" borderId="54" xfId="0" applyFont="1" applyBorder="1" applyAlignment="1">
      <alignment horizontal="justify" vertical="center" wrapText="1"/>
    </xf>
    <xf numFmtId="0" fontId="27" fillId="0" borderId="54" xfId="0" applyFont="1" applyBorder="1" applyAlignment="1">
      <alignment horizontal="center" vertical="center" wrapText="1"/>
    </xf>
    <xf numFmtId="3" fontId="27" fillId="0" borderId="54" xfId="0" applyNumberFormat="1" applyFont="1" applyBorder="1" applyAlignment="1">
      <alignment horizontal="center" vertical="center"/>
    </xf>
    <xf numFmtId="3" fontId="27" fillId="0" borderId="0" xfId="0" applyNumberFormat="1" applyFont="1" applyAlignment="1">
      <alignment horizontal="center" vertical="center" wrapText="1"/>
    </xf>
    <xf numFmtId="0" fontId="29" fillId="0" borderId="0" xfId="0" applyFont="1" applyAlignment="1">
      <alignment horizontal="justify" vertical="center"/>
    </xf>
    <xf numFmtId="3" fontId="24" fillId="0" borderId="0" xfId="0" applyNumberFormat="1" applyFont="1" applyAlignment="1">
      <alignment horizontal="center" vertical="center"/>
    </xf>
    <xf numFmtId="1" fontId="29" fillId="0" borderId="73" xfId="0" applyNumberFormat="1" applyFont="1" applyBorder="1" applyAlignment="1">
      <alignment horizontal="center"/>
    </xf>
    <xf numFmtId="3" fontId="27" fillId="0" borderId="0" xfId="0" applyNumberFormat="1" applyFont="1" applyBorder="1"/>
    <xf numFmtId="3" fontId="29" fillId="0" borderId="15" xfId="0" applyNumberFormat="1" applyFont="1" applyBorder="1"/>
    <xf numFmtId="3" fontId="29" fillId="0" borderId="0" xfId="0" applyNumberFormat="1" applyFont="1" applyBorder="1"/>
    <xf numFmtId="0" fontId="31" fillId="0" borderId="0" xfId="0" applyFont="1" applyBorder="1" applyAlignment="1">
      <alignment vertical="center" wrapText="1"/>
    </xf>
    <xf numFmtId="0" fontId="31" fillId="0" borderId="23" xfId="0" applyFont="1" applyBorder="1" applyAlignment="1">
      <alignment vertical="center" wrapText="1"/>
    </xf>
    <xf numFmtId="0" fontId="29" fillId="17" borderId="0" xfId="0" applyFont="1" applyFill="1" applyBorder="1" applyAlignment="1">
      <alignment horizontal="center" vertical="center"/>
    </xf>
    <xf numFmtId="0" fontId="29" fillId="0" borderId="54" xfId="0" applyFont="1" applyBorder="1" applyAlignment="1">
      <alignment horizontal="center" vertical="center" wrapText="1"/>
    </xf>
    <xf numFmtId="0" fontId="29" fillId="17" borderId="72" xfId="0" applyFont="1" applyFill="1" applyBorder="1" applyAlignment="1">
      <alignment horizontal="center" vertical="center" wrapText="1"/>
    </xf>
    <xf numFmtId="165" fontId="29" fillId="17" borderId="73" xfId="0" applyNumberFormat="1" applyFont="1" applyFill="1" applyBorder="1" applyAlignment="1">
      <alignment horizontal="center" vertical="center" wrapText="1"/>
    </xf>
    <xf numFmtId="165" fontId="29" fillId="17" borderId="22"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29" fillId="0" borderId="54" xfId="0" applyFont="1" applyBorder="1" applyAlignment="1">
      <alignment vertical="center"/>
    </xf>
    <xf numFmtId="0" fontId="29" fillId="17" borderId="11" xfId="0" applyFont="1" applyFill="1" applyBorder="1" applyAlignment="1">
      <alignment horizontal="center" vertical="center" wrapText="1"/>
    </xf>
    <xf numFmtId="0" fontId="29" fillId="17" borderId="54" xfId="0" applyFont="1" applyFill="1" applyBorder="1" applyAlignment="1">
      <alignment horizontal="center" vertical="center" wrapText="1"/>
    </xf>
    <xf numFmtId="165" fontId="25" fillId="0" borderId="2" xfId="0" applyNumberFormat="1" applyFont="1" applyBorder="1" applyAlignment="1">
      <alignment horizontal="center" vertical="center"/>
    </xf>
    <xf numFmtId="167" fontId="34" fillId="0" borderId="0" xfId="0" applyNumberFormat="1" applyFont="1" applyFill="1" applyBorder="1" applyAlignment="1"/>
    <xf numFmtId="167" fontId="27" fillId="0" borderId="0" xfId="0" applyNumberFormat="1" applyFont="1"/>
    <xf numFmtId="0" fontId="38" fillId="0" borderId="0" xfId="0" applyNumberFormat="1" applyFont="1" applyFill="1" applyBorder="1" applyAlignment="1"/>
    <xf numFmtId="165" fontId="27" fillId="0" borderId="0" xfId="2" applyNumberFormat="1" applyFont="1"/>
    <xf numFmtId="1" fontId="27" fillId="0" borderId="0" xfId="2" applyNumberFormat="1" applyFont="1"/>
    <xf numFmtId="0" fontId="52" fillId="0" borderId="1" xfId="0" applyFont="1" applyBorder="1" applyAlignment="1">
      <alignment vertical="center"/>
    </xf>
    <xf numFmtId="0" fontId="52" fillId="0" borderId="1" xfId="0" applyFont="1" applyBorder="1" applyAlignment="1">
      <alignment vertical="center" wrapText="1"/>
    </xf>
    <xf numFmtId="165" fontId="30" fillId="0" borderId="0" xfId="0" applyNumberFormat="1" applyFont="1" applyBorder="1" applyAlignment="1">
      <alignment horizontal="center" vertical="center"/>
    </xf>
    <xf numFmtId="0" fontId="24" fillId="0" borderId="2" xfId="0" applyFont="1" applyBorder="1" applyAlignment="1">
      <alignment horizontal="center" vertical="center"/>
    </xf>
    <xf numFmtId="0" fontId="52" fillId="0" borderId="0" xfId="0" applyFont="1" applyAlignment="1">
      <alignment horizontal="left" vertical="center" wrapText="1"/>
    </xf>
    <xf numFmtId="0" fontId="31" fillId="0" borderId="0" xfId="0" applyFont="1" applyAlignment="1">
      <alignment horizontal="right" indent="1"/>
    </xf>
    <xf numFmtId="0" fontId="52" fillId="0" borderId="1" xfId="0" applyFont="1" applyBorder="1" applyAlignment="1">
      <alignment horizontal="left" vertical="center" wrapText="1"/>
    </xf>
    <xf numFmtId="0" fontId="52" fillId="0" borderId="0" xfId="0" applyFont="1" applyBorder="1" applyAlignment="1">
      <alignment horizontal="left" vertical="center" wrapText="1"/>
    </xf>
    <xf numFmtId="0" fontId="24" fillId="0" borderId="3" xfId="0" applyFont="1" applyBorder="1" applyAlignment="1">
      <alignment vertical="center" wrapText="1"/>
    </xf>
    <xf numFmtId="0" fontId="24" fillId="0" borderId="0" xfId="0" applyFont="1" applyAlignment="1">
      <alignment vertical="center" wrapText="1"/>
    </xf>
    <xf numFmtId="0" fontId="27" fillId="0" borderId="3" xfId="0" applyFont="1" applyBorder="1" applyAlignment="1">
      <alignment vertical="center"/>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49" fillId="0" borderId="0" xfId="0" applyFont="1" applyAlignment="1"/>
    <xf numFmtId="0" fontId="25" fillId="0" borderId="2" xfId="0" applyFont="1" applyBorder="1" applyAlignment="1">
      <alignment vertical="center"/>
    </xf>
    <xf numFmtId="0" fontId="24" fillId="0" borderId="34" xfId="0" applyFont="1" applyBorder="1" applyAlignment="1">
      <alignment horizontal="center" vertical="center" wrapText="1"/>
    </xf>
    <xf numFmtId="0" fontId="29" fillId="0" borderId="0" xfId="168" applyFont="1" applyFill="1" applyAlignment="1">
      <alignment horizontal="center" vertical="center" wrapText="1"/>
    </xf>
    <xf numFmtId="0" fontId="29" fillId="0" borderId="0" xfId="168" applyFont="1" applyFill="1" applyAlignment="1">
      <alignment horizontal="center" vertical="center"/>
    </xf>
    <xf numFmtId="0" fontId="52" fillId="0" borderId="0" xfId="0" applyFont="1" applyBorder="1" applyAlignment="1">
      <alignment vertical="center"/>
    </xf>
    <xf numFmtId="0" fontId="30" fillId="0" borderId="0" xfId="0" applyFont="1" applyBorder="1" applyAlignment="1">
      <alignment horizontal="right" vertical="center"/>
    </xf>
    <xf numFmtId="0" fontId="52" fillId="0" borderId="0" xfId="0" applyFont="1" applyAlignment="1">
      <alignment horizontal="left" vertical="center"/>
    </xf>
    <xf numFmtId="0" fontId="52" fillId="0" borderId="1" xfId="0" applyFont="1" applyBorder="1" applyAlignment="1">
      <alignment horizontal="left" vertical="center"/>
    </xf>
    <xf numFmtId="0" fontId="52" fillId="0" borderId="54" xfId="0" applyFont="1" applyBorder="1" applyAlignment="1">
      <alignment horizontal="left" vertical="center"/>
    </xf>
    <xf numFmtId="0" fontId="25" fillId="0" borderId="3" xfId="0" applyFont="1" applyBorder="1" applyAlignment="1">
      <alignment horizontal="center" vertical="center"/>
    </xf>
    <xf numFmtId="0" fontId="27" fillId="0" borderId="0" xfId="0" applyFont="1" applyAlignment="1">
      <alignment horizontal="center"/>
    </xf>
    <xf numFmtId="0" fontId="31" fillId="0" borderId="0" xfId="0" applyFont="1" applyBorder="1" applyAlignment="1">
      <alignment horizontal="center" vertical="center" wrapText="1"/>
    </xf>
    <xf numFmtId="0" fontId="24" fillId="0" borderId="0" xfId="0" applyFont="1" applyBorder="1" applyAlignment="1">
      <alignment vertical="center"/>
    </xf>
    <xf numFmtId="0" fontId="24" fillId="0" borderId="54" xfId="0" applyFont="1" applyBorder="1" applyAlignment="1">
      <alignment vertical="center"/>
    </xf>
    <xf numFmtId="0" fontId="49" fillId="0" borderId="0" xfId="0" applyFont="1" applyBorder="1" applyAlignment="1">
      <alignment horizontal="left"/>
    </xf>
    <xf numFmtId="0" fontId="29" fillId="17" borderId="0" xfId="0" applyFont="1" applyFill="1" applyAlignment="1">
      <alignment horizontal="center" vertical="center" wrapText="1"/>
    </xf>
    <xf numFmtId="0" fontId="27" fillId="0" borderId="0" xfId="0" applyFont="1" applyAlignment="1">
      <alignment horizontal="center" vertical="center"/>
    </xf>
    <xf numFmtId="0" fontId="29" fillId="0" borderId="4" xfId="0" applyFont="1" applyBorder="1" applyAlignment="1">
      <alignment horizontal="center" vertical="center" wrapText="1"/>
    </xf>
    <xf numFmtId="0" fontId="25" fillId="0" borderId="0" xfId="0" applyFont="1" applyAlignment="1">
      <alignment horizontal="center" vertical="center"/>
    </xf>
    <xf numFmtId="0" fontId="24" fillId="0" borderId="2" xfId="0" applyFont="1" applyBorder="1" applyAlignment="1">
      <alignment horizontal="center" vertical="center" wrapText="1"/>
    </xf>
    <xf numFmtId="0" fontId="25" fillId="0" borderId="1" xfId="0" applyFont="1" applyBorder="1" applyAlignment="1">
      <alignment horizontal="center" vertical="center"/>
    </xf>
    <xf numFmtId="0" fontId="25" fillId="0" borderId="54" xfId="0" applyFont="1" applyBorder="1" applyAlignment="1">
      <alignment horizontal="center" vertical="center"/>
    </xf>
    <xf numFmtId="165" fontId="27" fillId="0" borderId="0" xfId="168" applyNumberFormat="1" applyFont="1" applyAlignment="1">
      <alignment horizontal="center"/>
    </xf>
    <xf numFmtId="165" fontId="29" fillId="0" borderId="0" xfId="294" applyNumberFormat="1" applyFont="1" applyFill="1" applyBorder="1" applyAlignment="1">
      <alignment horizontal="center" vertical="top" wrapText="1"/>
    </xf>
    <xf numFmtId="165" fontId="27" fillId="0" borderId="0" xfId="294" applyNumberFormat="1" applyFont="1" applyFill="1" applyBorder="1" applyAlignment="1" applyProtection="1">
      <alignment horizontal="center"/>
      <protection locked="0"/>
    </xf>
    <xf numFmtId="165" fontId="27" fillId="0" borderId="15" xfId="168" applyNumberFormat="1" applyFont="1" applyBorder="1" applyAlignment="1">
      <alignment horizontal="center"/>
    </xf>
    <xf numFmtId="165" fontId="27" fillId="0" borderId="15" xfId="294" applyNumberFormat="1" applyFont="1" applyFill="1" applyBorder="1" applyAlignment="1" applyProtection="1">
      <alignment horizontal="center"/>
      <protection locked="0"/>
    </xf>
    <xf numFmtId="0" fontId="52" fillId="0" borderId="0" xfId="0" applyFont="1" applyBorder="1" applyAlignment="1">
      <alignment vertical="center"/>
    </xf>
    <xf numFmtId="0" fontId="29" fillId="0" borderId="64" xfId="0" applyFont="1" applyFill="1" applyBorder="1" applyAlignment="1">
      <alignment vertical="center" wrapText="1"/>
    </xf>
    <xf numFmtId="0" fontId="29" fillId="0" borderId="65" xfId="0" applyFont="1" applyFill="1" applyBorder="1" applyAlignment="1">
      <alignment horizontal="center" vertical="center" wrapText="1"/>
    </xf>
    <xf numFmtId="0" fontId="29" fillId="0" borderId="67" xfId="0" applyFont="1" applyFill="1" applyBorder="1" applyAlignment="1">
      <alignment horizontal="center" vertical="center" wrapText="1"/>
    </xf>
    <xf numFmtId="0" fontId="29" fillId="0" borderId="66" xfId="0" applyFont="1" applyFill="1" applyBorder="1" applyAlignment="1">
      <alignment horizontal="center" vertical="center" wrapText="1"/>
    </xf>
    <xf numFmtId="0" fontId="27" fillId="0" borderId="62" xfId="0" applyFont="1" applyFill="1" applyBorder="1" applyAlignment="1">
      <alignment vertical="center" wrapText="1"/>
    </xf>
    <xf numFmtId="0" fontId="27" fillId="0" borderId="63" xfId="0" applyFont="1" applyFill="1" applyBorder="1" applyAlignment="1">
      <alignment horizontal="center" vertical="center" wrapText="1"/>
    </xf>
    <xf numFmtId="3" fontId="27" fillId="0" borderId="63" xfId="0" applyNumberFormat="1" applyFont="1" applyFill="1" applyBorder="1" applyAlignment="1">
      <alignment horizontal="center" vertical="center" wrapText="1"/>
    </xf>
    <xf numFmtId="0" fontId="27" fillId="0" borderId="16" xfId="0" applyFont="1" applyFill="1" applyBorder="1" applyAlignment="1">
      <alignment horizontal="center" vertical="center" wrapText="1"/>
    </xf>
    <xf numFmtId="3" fontId="27" fillId="0" borderId="68" xfId="0" applyNumberFormat="1" applyFont="1" applyFill="1" applyBorder="1" applyAlignment="1">
      <alignment horizontal="center" vertical="center" wrapText="1"/>
    </xf>
    <xf numFmtId="0" fontId="27" fillId="0" borderId="68" xfId="0" applyFont="1" applyFill="1" applyBorder="1" applyAlignment="1">
      <alignment horizontal="center" vertical="center" wrapText="1"/>
    </xf>
    <xf numFmtId="0" fontId="27" fillId="0" borderId="64" xfId="0" applyFont="1" applyFill="1" applyBorder="1" applyAlignment="1">
      <alignment vertical="center" wrapText="1"/>
    </xf>
    <xf numFmtId="0" fontId="27" fillId="0" borderId="65" xfId="0" applyFont="1" applyFill="1" applyBorder="1" applyAlignment="1">
      <alignment horizontal="center" vertical="center" wrapText="1"/>
    </xf>
    <xf numFmtId="0" fontId="27" fillId="0" borderId="67" xfId="0" applyFont="1" applyFill="1" applyBorder="1" applyAlignment="1">
      <alignment horizontal="center" vertical="center" wrapText="1"/>
    </xf>
    <xf numFmtId="0" fontId="27" fillId="0" borderId="66" xfId="0" applyFont="1" applyFill="1" applyBorder="1" applyAlignment="1">
      <alignment horizontal="center" vertical="center" wrapText="1"/>
    </xf>
    <xf numFmtId="0" fontId="70" fillId="0" borderId="13" xfId="0" applyFont="1" applyBorder="1"/>
    <xf numFmtId="0" fontId="24" fillId="0" borderId="13" xfId="0" applyFont="1" applyBorder="1" applyAlignment="1">
      <alignment horizontal="center" vertical="center" wrapText="1"/>
    </xf>
    <xf numFmtId="0" fontId="25" fillId="0" borderId="13" xfId="0" applyFont="1" applyBorder="1" applyAlignment="1">
      <alignment horizontal="center" vertical="center"/>
    </xf>
    <xf numFmtId="0" fontId="27" fillId="5" borderId="0" xfId="0" applyFont="1" applyFill="1"/>
    <xf numFmtId="14" fontId="27" fillId="5" borderId="0" xfId="0" applyNumberFormat="1" applyFont="1" applyFill="1"/>
    <xf numFmtId="0" fontId="29" fillId="5" borderId="0" xfId="0" applyFont="1" applyFill="1"/>
    <xf numFmtId="2" fontId="27" fillId="5" borderId="0" xfId="0" applyNumberFormat="1" applyFont="1" applyFill="1"/>
    <xf numFmtId="165" fontId="27" fillId="5" borderId="0" xfId="0" applyNumberFormat="1" applyFont="1" applyFill="1"/>
    <xf numFmtId="1" fontId="27" fillId="5" borderId="0" xfId="0" applyNumberFormat="1" applyFont="1" applyFill="1"/>
    <xf numFmtId="0" fontId="27" fillId="0" borderId="13" xfId="0" applyFont="1" applyBorder="1" applyAlignment="1">
      <alignment horizontal="center" vertical="center" wrapText="1"/>
    </xf>
    <xf numFmtId="0" fontId="133" fillId="0" borderId="0" xfId="165" applyFont="1" applyBorder="1"/>
    <xf numFmtId="0" fontId="29" fillId="0" borderId="15" xfId="0" applyFont="1" applyBorder="1" applyAlignment="1">
      <alignment horizontal="center" wrapText="1"/>
    </xf>
    <xf numFmtId="0" fontId="29" fillId="0" borderId="39" xfId="0" applyFont="1" applyBorder="1"/>
    <xf numFmtId="0" fontId="29" fillId="0" borderId="20" xfId="0" applyFont="1" applyBorder="1" applyAlignment="1">
      <alignment horizontal="center" wrapText="1"/>
    </xf>
    <xf numFmtId="165" fontId="27" fillId="0" borderId="19" xfId="0" applyNumberFormat="1" applyFont="1" applyBorder="1" applyAlignment="1">
      <alignment horizontal="center"/>
    </xf>
    <xf numFmtId="0" fontId="27" fillId="0" borderId="19" xfId="0" applyFont="1" applyBorder="1" applyAlignment="1">
      <alignment horizontal="center"/>
    </xf>
    <xf numFmtId="165" fontId="27" fillId="0" borderId="15" xfId="0" applyNumberFormat="1" applyFont="1" applyBorder="1" applyAlignment="1">
      <alignment horizontal="center"/>
    </xf>
    <xf numFmtId="165" fontId="27" fillId="0" borderId="20" xfId="0" applyNumberFormat="1" applyFont="1" applyBorder="1" applyAlignment="1">
      <alignment horizontal="center"/>
    </xf>
    <xf numFmtId="0" fontId="29" fillId="0" borderId="39" xfId="0" applyFont="1" applyFill="1" applyBorder="1"/>
    <xf numFmtId="165" fontId="27" fillId="0" borderId="39" xfId="0" applyNumberFormat="1" applyFont="1" applyBorder="1" applyAlignment="1">
      <alignment horizontal="center"/>
    </xf>
    <xf numFmtId="165" fontId="27" fillId="0" borderId="56" xfId="0" applyNumberFormat="1" applyFont="1" applyBorder="1" applyAlignment="1">
      <alignment horizontal="center"/>
    </xf>
    <xf numFmtId="0" fontId="31" fillId="0" borderId="0" xfId="0" applyFont="1" applyAlignment="1">
      <alignment horizontal="justify" vertical="center"/>
    </xf>
    <xf numFmtId="0" fontId="52" fillId="0" borderId="0" xfId="0" applyFont="1" applyAlignment="1">
      <alignment horizontal="justify" vertical="center"/>
    </xf>
    <xf numFmtId="0" fontId="31" fillId="0" borderId="0" xfId="0" applyFont="1" applyAlignment="1">
      <alignment vertical="center"/>
    </xf>
    <xf numFmtId="165" fontId="31" fillId="0" borderId="0" xfId="0" applyNumberFormat="1" applyFont="1" applyAlignment="1">
      <alignment horizontal="right" vertical="center"/>
    </xf>
    <xf numFmtId="49" fontId="31" fillId="0" borderId="0" xfId="0" applyNumberFormat="1" applyFont="1" applyAlignment="1">
      <alignment vertical="center"/>
    </xf>
    <xf numFmtId="0" fontId="66" fillId="0" borderId="0" xfId="0" applyFont="1" applyAlignment="1">
      <alignment horizontal="center"/>
    </xf>
    <xf numFmtId="0" fontId="134" fillId="0" borderId="0" xfId="0" applyFont="1" applyAlignment="1">
      <alignment horizontal="left"/>
    </xf>
    <xf numFmtId="0" fontId="67" fillId="0" borderId="0" xfId="0" applyFont="1" applyAlignment="1">
      <alignment horizontal="center"/>
    </xf>
    <xf numFmtId="0" fontId="25" fillId="0" borderId="0" xfId="0" applyFont="1" applyAlignment="1">
      <alignment horizontal="left" vertical="center"/>
    </xf>
    <xf numFmtId="2" fontId="24" fillId="0" borderId="0" xfId="0" applyNumberFormat="1" applyFont="1" applyAlignment="1">
      <alignment horizontal="center" vertical="center" wrapText="1"/>
    </xf>
    <xf numFmtId="2" fontId="25" fillId="0" borderId="0" xfId="0" applyNumberFormat="1" applyFont="1" applyAlignment="1">
      <alignment horizontal="center" vertical="center" wrapText="1"/>
    </xf>
    <xf numFmtId="2" fontId="24" fillId="0" borderId="3" xfId="0" applyNumberFormat="1" applyFont="1" applyBorder="1" applyAlignment="1">
      <alignment horizontal="center" vertical="center" wrapText="1"/>
    </xf>
    <xf numFmtId="2" fontId="27" fillId="0" borderId="0" xfId="0" applyNumberFormat="1" applyFont="1" applyAlignment="1">
      <alignment vertical="center" wrapText="1"/>
    </xf>
    <xf numFmtId="2" fontId="24" fillId="0" borderId="2"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34" fillId="0" borderId="0" xfId="0" applyFont="1"/>
    <xf numFmtId="0" fontId="34" fillId="0" borderId="0" xfId="0" applyFont="1" applyAlignment="1">
      <alignment horizontal="right"/>
    </xf>
    <xf numFmtId="167" fontId="34" fillId="0" borderId="0" xfId="0" applyNumberFormat="1" applyFont="1" applyAlignment="1">
      <alignment horizontal="right"/>
    </xf>
    <xf numFmtId="165" fontId="66" fillId="0" borderId="0" xfId="0" applyNumberFormat="1" applyFont="1"/>
    <xf numFmtId="0" fontId="132" fillId="0" borderId="0" xfId="0" applyFont="1"/>
    <xf numFmtId="176" fontId="66" fillId="0" borderId="0" xfId="0" applyNumberFormat="1" applyFont="1"/>
    <xf numFmtId="0" fontId="66" fillId="0" borderId="0" xfId="0" applyFont="1" applyFill="1" applyBorder="1"/>
    <xf numFmtId="176" fontId="66" fillId="0" borderId="0" xfId="0" applyNumberFormat="1" applyFont="1" applyFill="1" applyBorder="1"/>
    <xf numFmtId="0" fontId="135" fillId="0" borderId="0" xfId="299" applyNumberFormat="1" applyFont="1" applyFill="1" applyBorder="1" applyAlignment="1"/>
    <xf numFmtId="167" fontId="135" fillId="0" borderId="0" xfId="299" applyNumberFormat="1" applyFont="1" applyFill="1" applyBorder="1" applyAlignment="1"/>
    <xf numFmtId="0" fontId="66" fillId="0" borderId="0" xfId="0" applyFont="1" applyFill="1" applyBorder="1" applyAlignment="1">
      <alignment horizontal="center"/>
    </xf>
    <xf numFmtId="0" fontId="27" fillId="0" borderId="0" xfId="0" applyFont="1" applyAlignment="1">
      <alignment vertical="center" wrapText="1"/>
    </xf>
    <xf numFmtId="0" fontId="52" fillId="0" borderId="15" xfId="0" applyFont="1" applyBorder="1"/>
    <xf numFmtId="0" fontId="27" fillId="0" borderId="54" xfId="0" applyFont="1" applyBorder="1" applyAlignment="1">
      <alignment vertical="center"/>
    </xf>
    <xf numFmtId="0" fontId="30" fillId="0" borderId="0" xfId="0" applyFont="1" applyAlignment="1">
      <alignment horizontal="right" vertical="center" wrapText="1"/>
    </xf>
    <xf numFmtId="0" fontId="34" fillId="0" borderId="0" xfId="15" applyFont="1"/>
    <xf numFmtId="2" fontId="34" fillId="0" borderId="0" xfId="291" applyNumberFormat="1" applyFont="1"/>
    <xf numFmtId="165" fontId="34" fillId="0" borderId="0" xfId="15" applyNumberFormat="1" applyFont="1"/>
    <xf numFmtId="0" fontId="30" fillId="0" borderId="0" xfId="289" applyFont="1" applyAlignment="1">
      <alignment horizontal="right"/>
    </xf>
    <xf numFmtId="166" fontId="27" fillId="0" borderId="0" xfId="0" applyNumberFormat="1" applyFont="1"/>
    <xf numFmtId="3" fontId="27" fillId="0" borderId="0" xfId="0" applyNumberFormat="1" applyFont="1"/>
    <xf numFmtId="9" fontId="27" fillId="0" borderId="0" xfId="2" applyFont="1"/>
    <xf numFmtId="0" fontId="27" fillId="0" borderId="0" xfId="125" applyFont="1"/>
    <xf numFmtId="0" fontId="29" fillId="0" borderId="0" xfId="125" applyFont="1"/>
    <xf numFmtId="0" fontId="29" fillId="0" borderId="15" xfId="300" applyFont="1" applyBorder="1"/>
    <xf numFmtId="0" fontId="27" fillId="0" borderId="0" xfId="300" applyFont="1"/>
    <xf numFmtId="0" fontId="27" fillId="0" borderId="0" xfId="300" applyFont="1" applyFill="1"/>
    <xf numFmtId="3" fontId="27" fillId="0" borderId="0" xfId="300" applyNumberFormat="1" applyFont="1" applyBorder="1"/>
    <xf numFmtId="0" fontId="27" fillId="0" borderId="15" xfId="300" applyFont="1" applyBorder="1"/>
    <xf numFmtId="0" fontId="27" fillId="0" borderId="15" xfId="300" applyFont="1" applyFill="1" applyBorder="1"/>
    <xf numFmtId="3" fontId="27" fillId="0" borderId="15" xfId="300" applyNumberFormat="1" applyFont="1" applyBorder="1"/>
    <xf numFmtId="9" fontId="27" fillId="0" borderId="0" xfId="301" applyFont="1"/>
    <xf numFmtId="3" fontId="27" fillId="0" borderId="0" xfId="301" applyNumberFormat="1" applyFont="1"/>
    <xf numFmtId="0" fontId="29" fillId="0" borderId="15" xfId="300" applyFont="1" applyBorder="1" applyAlignment="1">
      <alignment horizontal="center"/>
    </xf>
    <xf numFmtId="0" fontId="27" fillId="0" borderId="0" xfId="300" applyFont="1" applyAlignment="1">
      <alignment horizontal="center"/>
    </xf>
    <xf numFmtId="0" fontId="29" fillId="0" borderId="0" xfId="300" applyFont="1"/>
    <xf numFmtId="3" fontId="29" fillId="0" borderId="0" xfId="300" applyNumberFormat="1" applyFont="1"/>
    <xf numFmtId="166" fontId="27" fillId="0" borderId="0" xfId="301" applyNumberFormat="1" applyFont="1"/>
    <xf numFmtId="166" fontId="29" fillId="0" borderId="0" xfId="301" applyNumberFormat="1" applyFont="1"/>
    <xf numFmtId="3" fontId="27" fillId="0" borderId="0" xfId="300" applyNumberFormat="1" applyFont="1"/>
    <xf numFmtId="166" fontId="27" fillId="0" borderId="0" xfId="301" applyNumberFormat="1" applyFont="1" applyBorder="1"/>
    <xf numFmtId="0" fontId="51" fillId="45" borderId="7" xfId="0" applyFont="1" applyFill="1" applyBorder="1" applyAlignment="1">
      <alignment wrapText="1"/>
    </xf>
    <xf numFmtId="0" fontId="51" fillId="45" borderId="4" xfId="0" applyFont="1" applyFill="1" applyBorder="1" applyAlignment="1">
      <alignment wrapText="1"/>
    </xf>
    <xf numFmtId="0" fontId="51" fillId="48" borderId="7" xfId="0" applyFont="1" applyFill="1" applyBorder="1" applyAlignment="1">
      <alignment wrapText="1"/>
    </xf>
    <xf numFmtId="0" fontId="27" fillId="0" borderId="0" xfId="0" applyFont="1" applyBorder="1" applyAlignment="1">
      <alignment horizontal="center" vertical="center" textRotation="90" wrapText="1"/>
    </xf>
    <xf numFmtId="0" fontId="51" fillId="48" borderId="4" xfId="0" applyFont="1" applyFill="1" applyBorder="1" applyAlignment="1">
      <alignment wrapText="1"/>
    </xf>
    <xf numFmtId="0" fontId="27" fillId="46" borderId="7" xfId="0" applyFont="1" applyFill="1" applyBorder="1" applyAlignment="1">
      <alignment wrapText="1"/>
    </xf>
    <xf numFmtId="0" fontId="27" fillId="46" borderId="4" xfId="0" applyFont="1" applyFill="1" applyBorder="1" applyAlignment="1">
      <alignment wrapText="1"/>
    </xf>
    <xf numFmtId="0" fontId="27" fillId="47" borderId="7" xfId="0" applyFont="1" applyFill="1" applyBorder="1" applyAlignment="1">
      <alignment wrapText="1"/>
    </xf>
    <xf numFmtId="0" fontId="27" fillId="47" borderId="6" xfId="0" applyFont="1" applyFill="1" applyBorder="1" applyAlignment="1">
      <alignment wrapText="1"/>
    </xf>
    <xf numFmtId="0" fontId="31" fillId="0" borderId="0" xfId="293" applyFont="1" applyFill="1"/>
    <xf numFmtId="0" fontId="31" fillId="0" borderId="0" xfId="0" applyFont="1" applyAlignment="1">
      <alignment horizontal="left"/>
    </xf>
    <xf numFmtId="0" fontId="27" fillId="0" borderId="54" xfId="0" applyFont="1" applyBorder="1" applyAlignment="1">
      <alignment vertical="center" wrapText="1"/>
    </xf>
    <xf numFmtId="0" fontId="27" fillId="0" borderId="20" xfId="0" applyFont="1" applyBorder="1"/>
    <xf numFmtId="0" fontId="27" fillId="0" borderId="30" xfId="0" applyFont="1" applyBorder="1"/>
    <xf numFmtId="0" fontId="27" fillId="0" borderId="56" xfId="0" applyFont="1" applyFill="1" applyBorder="1"/>
    <xf numFmtId="0" fontId="27" fillId="0" borderId="20" xfId="0" applyFont="1" applyFill="1" applyBorder="1"/>
    <xf numFmtId="0" fontId="29" fillId="0" borderId="30" xfId="0" applyFont="1" applyFill="1" applyBorder="1" applyAlignment="1">
      <alignment horizontal="center"/>
    </xf>
    <xf numFmtId="0" fontId="29" fillId="0" borderId="20" xfId="0" applyFont="1" applyFill="1" applyBorder="1" applyAlignment="1">
      <alignment horizontal="center"/>
    </xf>
    <xf numFmtId="0" fontId="29" fillId="0" borderId="15" xfId="0" applyFont="1" applyFill="1" applyBorder="1" applyAlignment="1">
      <alignment horizontal="center"/>
    </xf>
    <xf numFmtId="0" fontId="29" fillId="0" borderId="57" xfId="0" applyFont="1" applyFill="1" applyBorder="1" applyAlignment="1">
      <alignment horizontal="center"/>
    </xf>
    <xf numFmtId="0" fontId="29" fillId="0" borderId="56" xfId="0" applyFont="1" applyFill="1" applyBorder="1" applyAlignment="1">
      <alignment horizontal="center"/>
    </xf>
    <xf numFmtId="1" fontId="29" fillId="0" borderId="15" xfId="0" applyNumberFormat="1" applyFont="1" applyFill="1" applyBorder="1" applyAlignment="1">
      <alignment horizontal="center"/>
    </xf>
    <xf numFmtId="0" fontId="29" fillId="0" borderId="56" xfId="0" applyFont="1" applyFill="1" applyBorder="1" applyAlignment="1">
      <alignment horizontal="left" vertical="center"/>
    </xf>
    <xf numFmtId="0" fontId="29" fillId="0" borderId="36" xfId="0" applyFont="1" applyFill="1" applyBorder="1" applyAlignment="1">
      <alignment horizontal="left" vertical="center"/>
    </xf>
    <xf numFmtId="1" fontId="29" fillId="0" borderId="39" xfId="0" applyNumberFormat="1" applyFont="1" applyFill="1" applyBorder="1" applyAlignment="1">
      <alignment horizontal="center" vertical="center"/>
    </xf>
    <xf numFmtId="2" fontId="29" fillId="0" borderId="56" xfId="0" applyNumberFormat="1" applyFont="1" applyFill="1" applyBorder="1" applyAlignment="1">
      <alignment horizontal="center" vertical="center"/>
    </xf>
    <xf numFmtId="2" fontId="29" fillId="0" borderId="39" xfId="0" applyNumberFormat="1" applyFont="1" applyFill="1" applyBorder="1" applyAlignment="1">
      <alignment horizontal="center" vertical="center"/>
    </xf>
    <xf numFmtId="0" fontId="27" fillId="0" borderId="19" xfId="0" applyFont="1" applyFill="1" applyBorder="1" applyAlignment="1">
      <alignment horizontal="left" vertical="center"/>
    </xf>
    <xf numFmtId="0" fontId="27" fillId="0" borderId="29" xfId="0" applyFont="1" applyFill="1" applyBorder="1" applyAlignment="1">
      <alignment horizontal="center" vertical="center"/>
    </xf>
    <xf numFmtId="0" fontId="27" fillId="0" borderId="19" xfId="0" applyFont="1" applyFill="1" applyBorder="1" applyAlignment="1">
      <alignment horizontal="center" vertical="center"/>
    </xf>
    <xf numFmtId="1" fontId="27" fillId="0" borderId="0" xfId="0" applyNumberFormat="1" applyFont="1" applyFill="1" applyAlignment="1">
      <alignment horizontal="center" vertical="center"/>
    </xf>
    <xf numFmtId="2" fontId="27" fillId="0" borderId="19" xfId="0" applyNumberFormat="1" applyFont="1" applyFill="1" applyBorder="1" applyAlignment="1">
      <alignment horizontal="center" vertical="center"/>
    </xf>
    <xf numFmtId="2" fontId="27" fillId="0" borderId="0" xfId="0" applyNumberFormat="1" applyFont="1" applyFill="1" applyAlignment="1">
      <alignment horizontal="center" vertical="center"/>
    </xf>
    <xf numFmtId="1" fontId="34" fillId="0" borderId="0" xfId="0" applyNumberFormat="1" applyFont="1" applyFill="1" applyAlignment="1">
      <alignment horizontal="center" vertical="center"/>
    </xf>
    <xf numFmtId="0" fontId="27" fillId="0" borderId="19" xfId="0" applyFont="1" applyFill="1" applyBorder="1" applyAlignment="1">
      <alignment horizontal="left"/>
    </xf>
    <xf numFmtId="0" fontId="27" fillId="0" borderId="29" xfId="0" applyFont="1" applyFill="1" applyBorder="1" applyAlignment="1">
      <alignment horizontal="center"/>
    </xf>
    <xf numFmtId="0" fontId="27" fillId="0" borderId="19" xfId="0" applyFont="1" applyFill="1" applyBorder="1" applyAlignment="1">
      <alignment horizontal="center"/>
    </xf>
    <xf numFmtId="1" fontId="27" fillId="0" borderId="0" xfId="0" applyNumberFormat="1" applyFont="1" applyFill="1" applyAlignment="1">
      <alignment horizontal="center"/>
    </xf>
    <xf numFmtId="2" fontId="27" fillId="0" borderId="19" xfId="0" applyNumberFormat="1" applyFont="1" applyFill="1" applyBorder="1" applyAlignment="1">
      <alignment horizontal="center"/>
    </xf>
    <xf numFmtId="2" fontId="27" fillId="0" borderId="0" xfId="0" applyNumberFormat="1" applyFont="1" applyFill="1" applyAlignment="1">
      <alignment horizontal="center"/>
    </xf>
    <xf numFmtId="0" fontId="34" fillId="0" borderId="19" xfId="0" applyFont="1" applyFill="1" applyBorder="1" applyAlignment="1">
      <alignment horizontal="left"/>
    </xf>
    <xf numFmtId="1" fontId="34" fillId="0" borderId="0" xfId="0" applyNumberFormat="1" applyFont="1" applyFill="1" applyAlignment="1">
      <alignment horizontal="center"/>
    </xf>
    <xf numFmtId="2" fontId="34" fillId="0" borderId="19" xfId="0" applyNumberFormat="1" applyFont="1" applyFill="1" applyBorder="1" applyAlignment="1">
      <alignment horizontal="center"/>
    </xf>
    <xf numFmtId="2" fontId="34" fillId="0" borderId="0" xfId="0" applyNumberFormat="1" applyFont="1" applyFill="1" applyAlignment="1">
      <alignment horizontal="center"/>
    </xf>
    <xf numFmtId="0" fontId="29" fillId="0" borderId="36" xfId="0" applyFont="1" applyFill="1" applyBorder="1" applyAlignment="1">
      <alignment horizontal="center" vertical="center"/>
    </xf>
    <xf numFmtId="0" fontId="29" fillId="0" borderId="56" xfId="0" applyFont="1" applyFill="1" applyBorder="1" applyAlignment="1">
      <alignment horizontal="center" vertical="center"/>
    </xf>
    <xf numFmtId="0" fontId="27" fillId="0" borderId="19" xfId="0" applyFont="1" applyFill="1" applyBorder="1" applyAlignment="1">
      <alignment vertical="center"/>
    </xf>
    <xf numFmtId="0" fontId="27" fillId="0" borderId="19" xfId="0" applyFont="1" applyFill="1" applyBorder="1" applyAlignment="1"/>
    <xf numFmtId="1" fontId="27" fillId="0" borderId="0" xfId="0" applyNumberFormat="1" applyFont="1" applyFill="1" applyBorder="1" applyAlignment="1">
      <alignment horizontal="center" vertical="center"/>
    </xf>
    <xf numFmtId="2" fontId="27" fillId="0" borderId="0" xfId="0" applyNumberFormat="1" applyFont="1" applyFill="1" applyBorder="1" applyAlignment="1">
      <alignment horizontal="center" vertical="center"/>
    </xf>
    <xf numFmtId="2" fontId="27" fillId="0" borderId="19" xfId="0" applyNumberFormat="1" applyFont="1" applyBorder="1" applyAlignment="1">
      <alignment horizontal="center"/>
    </xf>
    <xf numFmtId="0" fontId="34" fillId="0" borderId="19" xfId="0" applyFont="1" applyFill="1" applyBorder="1" applyAlignment="1">
      <alignment horizontal="center"/>
    </xf>
    <xf numFmtId="0" fontId="34" fillId="0" borderId="29" xfId="0" applyFont="1" applyFill="1" applyBorder="1" applyAlignment="1">
      <alignment horizontal="center"/>
    </xf>
    <xf numFmtId="0" fontId="29" fillId="0" borderId="56" xfId="0" applyFont="1" applyFill="1" applyBorder="1" applyAlignment="1">
      <alignment horizontal="left" vertical="top"/>
    </xf>
    <xf numFmtId="0" fontId="29" fillId="0" borderId="36" xfId="0" applyFont="1" applyFill="1" applyBorder="1" applyAlignment="1">
      <alignment horizontal="center" vertical="top"/>
    </xf>
    <xf numFmtId="0" fontId="29" fillId="0" borderId="56" xfId="0" applyFont="1" applyFill="1" applyBorder="1" applyAlignment="1">
      <alignment horizontal="center" vertical="top"/>
    </xf>
    <xf numFmtId="1" fontId="29" fillId="0" borderId="39" xfId="0" applyNumberFormat="1" applyFont="1" applyFill="1" applyBorder="1" applyAlignment="1">
      <alignment horizontal="center" vertical="top"/>
    </xf>
    <xf numFmtId="2" fontId="29" fillId="0" borderId="56" xfId="0" applyNumberFormat="1" applyFont="1" applyFill="1" applyBorder="1" applyAlignment="1">
      <alignment horizontal="center" vertical="top"/>
    </xf>
    <xf numFmtId="2" fontId="29" fillId="0" borderId="39" xfId="0" applyNumberFormat="1" applyFont="1" applyFill="1" applyBorder="1" applyAlignment="1">
      <alignment horizontal="center" vertical="top"/>
    </xf>
    <xf numFmtId="0" fontId="27" fillId="0" borderId="20" xfId="0" applyFont="1" applyFill="1" applyBorder="1" applyAlignment="1">
      <alignment horizontal="left"/>
    </xf>
    <xf numFmtId="0" fontId="27" fillId="0" borderId="30" xfId="0" applyFont="1" applyFill="1" applyBorder="1" applyAlignment="1">
      <alignment horizontal="center"/>
    </xf>
    <xf numFmtId="0" fontId="27" fillId="0" borderId="20" xfId="0" applyFont="1" applyFill="1" applyBorder="1" applyAlignment="1">
      <alignment horizontal="center"/>
    </xf>
    <xf numFmtId="1" fontId="27" fillId="0" borderId="15" xfId="0" applyNumberFormat="1" applyFont="1" applyFill="1" applyBorder="1" applyAlignment="1">
      <alignment horizontal="center"/>
    </xf>
    <xf numFmtId="2" fontId="27" fillId="0" borderId="20" xfId="0" applyNumberFormat="1" applyFont="1" applyFill="1" applyBorder="1" applyAlignment="1">
      <alignment horizontal="center"/>
    </xf>
    <xf numFmtId="2" fontId="27" fillId="0" borderId="15" xfId="0" applyNumberFormat="1" applyFont="1" applyFill="1" applyBorder="1" applyAlignment="1">
      <alignment horizontal="center"/>
    </xf>
    <xf numFmtId="0" fontId="29" fillId="0" borderId="56" xfId="0" applyFont="1" applyFill="1" applyBorder="1" applyAlignment="1">
      <alignment horizontal="left"/>
    </xf>
    <xf numFmtId="0" fontId="29" fillId="0" borderId="20" xfId="0" applyFont="1" applyFill="1" applyBorder="1" applyAlignment="1">
      <alignment horizontal="left"/>
    </xf>
    <xf numFmtId="1" fontId="29" fillId="0" borderId="39" xfId="0" applyNumberFormat="1" applyFont="1" applyFill="1" applyBorder="1" applyAlignment="1">
      <alignment horizontal="center"/>
    </xf>
    <xf numFmtId="2" fontId="29" fillId="0" borderId="56" xfId="0" applyNumberFormat="1" applyFont="1" applyFill="1" applyBorder="1" applyAlignment="1">
      <alignment horizontal="center"/>
    </xf>
    <xf numFmtId="1" fontId="38" fillId="0" borderId="39" xfId="0" applyNumberFormat="1" applyFont="1" applyFill="1" applyBorder="1" applyAlignment="1">
      <alignment horizontal="center"/>
    </xf>
    <xf numFmtId="0" fontId="29" fillId="0" borderId="36" xfId="0" applyFont="1" applyFill="1" applyBorder="1" applyAlignment="1">
      <alignment horizontal="left"/>
    </xf>
    <xf numFmtId="2" fontId="27" fillId="0" borderId="56" xfId="0" applyNumberFormat="1" applyFont="1" applyFill="1" applyBorder="1" applyAlignment="1">
      <alignment horizontal="center"/>
    </xf>
    <xf numFmtId="2" fontId="29" fillId="0" borderId="39" xfId="0" applyNumberFormat="1" applyFont="1" applyFill="1" applyBorder="1" applyAlignment="1">
      <alignment horizontal="center"/>
    </xf>
    <xf numFmtId="0" fontId="29" fillId="0" borderId="30" xfId="0" applyFont="1" applyFill="1" applyBorder="1" applyAlignment="1">
      <alignment horizontal="left"/>
    </xf>
    <xf numFmtId="2" fontId="29" fillId="0" borderId="20" xfId="0" applyNumberFormat="1" applyFont="1" applyFill="1" applyBorder="1" applyAlignment="1">
      <alignment horizontal="center"/>
    </xf>
    <xf numFmtId="1" fontId="29" fillId="0" borderId="57" xfId="0" applyNumberFormat="1" applyFont="1" applyFill="1" applyBorder="1" applyAlignment="1">
      <alignment horizontal="center" vertical="top"/>
    </xf>
    <xf numFmtId="2" fontId="29" fillId="0" borderId="15" xfId="0" applyNumberFormat="1" applyFont="1" applyFill="1" applyBorder="1" applyAlignment="1">
      <alignment horizontal="center" vertical="top"/>
    </xf>
    <xf numFmtId="0" fontId="29" fillId="0" borderId="19" xfId="0" applyFont="1" applyFill="1" applyBorder="1" applyAlignment="1">
      <alignment horizontal="left"/>
    </xf>
    <xf numFmtId="0" fontId="29" fillId="0" borderId="29" xfId="0" applyFont="1" applyFill="1" applyBorder="1" applyAlignment="1">
      <alignment horizontal="left"/>
    </xf>
    <xf numFmtId="1" fontId="29" fillId="0" borderId="0" xfId="0" applyNumberFormat="1" applyFont="1" applyFill="1" applyAlignment="1">
      <alignment horizontal="center"/>
    </xf>
    <xf numFmtId="165" fontId="27" fillId="0" borderId="19" xfId="0" applyNumberFormat="1" applyFont="1" applyFill="1" applyBorder="1" applyAlignment="1">
      <alignment horizontal="center"/>
    </xf>
    <xf numFmtId="1" fontId="29" fillId="0" borderId="15" xfId="0" applyNumberFormat="1" applyFont="1" applyFill="1" applyBorder="1" applyAlignment="1">
      <alignment horizontal="center" vertical="top"/>
    </xf>
    <xf numFmtId="0" fontId="29" fillId="0" borderId="36" xfId="0" applyFont="1" applyFill="1" applyBorder="1" applyAlignment="1">
      <alignment horizontal="left" vertical="top"/>
    </xf>
    <xf numFmtId="0" fontId="27" fillId="0" borderId="29" xfId="0" applyFont="1" applyFill="1" applyBorder="1" applyAlignment="1">
      <alignment horizontal="left"/>
    </xf>
    <xf numFmtId="0" fontId="34" fillId="0" borderId="20" xfId="0" applyFont="1" applyFill="1" applyBorder="1" applyAlignment="1">
      <alignment horizontal="left"/>
    </xf>
    <xf numFmtId="0" fontId="34" fillId="0" borderId="30" xfId="0" applyFont="1" applyFill="1" applyBorder="1" applyAlignment="1">
      <alignment horizontal="left"/>
    </xf>
    <xf numFmtId="1" fontId="34" fillId="0" borderId="15" xfId="0" applyNumberFormat="1" applyFont="1" applyFill="1" applyBorder="1" applyAlignment="1">
      <alignment horizontal="center"/>
    </xf>
    <xf numFmtId="2" fontId="34" fillId="0" borderId="20" xfId="0" applyNumberFormat="1" applyFont="1" applyFill="1" applyBorder="1" applyAlignment="1">
      <alignment horizontal="center"/>
    </xf>
    <xf numFmtId="0" fontId="34" fillId="0" borderId="15" xfId="0" applyFont="1" applyFill="1" applyBorder="1" applyAlignment="1">
      <alignment horizontal="center"/>
    </xf>
    <xf numFmtId="2" fontId="34" fillId="0" borderId="15" xfId="0" applyNumberFormat="1" applyFont="1" applyFill="1" applyBorder="1" applyAlignment="1">
      <alignment horizontal="center"/>
    </xf>
    <xf numFmtId="0" fontId="38" fillId="0" borderId="56" xfId="0" applyFont="1" applyFill="1" applyBorder="1" applyAlignment="1">
      <alignment horizontal="left"/>
    </xf>
    <xf numFmtId="0" fontId="38" fillId="0" borderId="20" xfId="0" applyFont="1" applyFill="1" applyBorder="1" applyAlignment="1">
      <alignment horizontal="left"/>
    </xf>
    <xf numFmtId="0" fontId="38" fillId="0" borderId="30" xfId="0" applyFont="1" applyFill="1" applyBorder="1" applyAlignment="1">
      <alignment horizontal="left"/>
    </xf>
    <xf numFmtId="0" fontId="38" fillId="0" borderId="15" xfId="0" applyFont="1" applyFill="1" applyBorder="1" applyAlignment="1">
      <alignment horizontal="left"/>
    </xf>
    <xf numFmtId="3" fontId="29" fillId="0" borderId="57" xfId="0" applyNumberFormat="1" applyFont="1" applyFill="1" applyBorder="1" applyAlignment="1">
      <alignment horizontal="center" vertical="center"/>
    </xf>
    <xf numFmtId="4" fontId="29" fillId="0" borderId="56" xfId="0" applyNumberFormat="1" applyFont="1" applyFill="1" applyBorder="1" applyAlignment="1">
      <alignment horizontal="center" vertical="center"/>
    </xf>
    <xf numFmtId="3" fontId="29" fillId="0" borderId="58" xfId="0" applyNumberFormat="1" applyFont="1" applyFill="1" applyBorder="1" applyAlignment="1">
      <alignment horizontal="center" vertical="center"/>
    </xf>
    <xf numFmtId="4" fontId="29" fillId="0" borderId="39" xfId="0" applyNumberFormat="1" applyFont="1" applyFill="1" applyBorder="1" applyAlignment="1">
      <alignment horizontal="center" vertical="center"/>
    </xf>
    <xf numFmtId="0" fontId="29" fillId="0" borderId="20" xfId="0" applyFont="1" applyFill="1" applyBorder="1" applyAlignment="1">
      <alignment horizontal="left" vertical="top"/>
    </xf>
    <xf numFmtId="0" fontId="29" fillId="0" borderId="30" xfId="0" applyFont="1" applyFill="1" applyBorder="1" applyAlignment="1">
      <alignment horizontal="left" vertical="top"/>
    </xf>
    <xf numFmtId="0" fontId="29" fillId="0" borderId="15" xfId="0" applyFont="1" applyFill="1" applyBorder="1" applyAlignment="1">
      <alignment horizontal="left" vertical="top"/>
    </xf>
    <xf numFmtId="3" fontId="29" fillId="0" borderId="57" xfId="0" applyNumberFormat="1" applyFont="1" applyFill="1" applyBorder="1" applyAlignment="1">
      <alignment horizontal="center"/>
    </xf>
    <xf numFmtId="4" fontId="29" fillId="0" borderId="56" xfId="0" applyNumberFormat="1" applyFont="1" applyFill="1" applyBorder="1" applyAlignment="1">
      <alignment horizontal="center"/>
    </xf>
    <xf numFmtId="4" fontId="29" fillId="0" borderId="39" xfId="0" applyNumberFormat="1" applyFont="1" applyFill="1" applyBorder="1" applyAlignment="1">
      <alignment horizontal="center"/>
    </xf>
    <xf numFmtId="0" fontId="34" fillId="0" borderId="29" xfId="0" applyFont="1" applyFill="1" applyBorder="1" applyAlignment="1">
      <alignment horizontal="left"/>
    </xf>
    <xf numFmtId="0" fontId="34" fillId="0" borderId="0" xfId="0" applyFont="1" applyFill="1" applyAlignment="1">
      <alignment horizontal="left"/>
    </xf>
    <xf numFmtId="3" fontId="27" fillId="0" borderId="22" xfId="0" applyNumberFormat="1" applyFont="1" applyFill="1" applyBorder="1" applyAlignment="1">
      <alignment horizontal="center"/>
    </xf>
    <xf numFmtId="1" fontId="34" fillId="0" borderId="0" xfId="0" applyNumberFormat="1" applyFont="1" applyFill="1" applyBorder="1" applyAlignment="1">
      <alignment horizontal="center"/>
    </xf>
    <xf numFmtId="2" fontId="34" fillId="0" borderId="59" xfId="0" applyNumberFormat="1" applyFont="1" applyFill="1" applyBorder="1" applyAlignment="1">
      <alignment horizontal="center"/>
    </xf>
    <xf numFmtId="2" fontId="34" fillId="0" borderId="0" xfId="0" applyNumberFormat="1" applyFont="1" applyFill="1" applyBorder="1" applyAlignment="1">
      <alignment horizontal="center"/>
    </xf>
    <xf numFmtId="3" fontId="34" fillId="0" borderId="22" xfId="0" applyNumberFormat="1" applyFont="1" applyFill="1" applyBorder="1" applyAlignment="1">
      <alignment horizontal="center"/>
    </xf>
    <xf numFmtId="0" fontId="34" fillId="0" borderId="15" xfId="0" applyFont="1" applyFill="1" applyBorder="1" applyAlignment="1">
      <alignment horizontal="left"/>
    </xf>
    <xf numFmtId="3" fontId="27" fillId="0" borderId="57" xfId="0" applyNumberFormat="1" applyFont="1" applyFill="1" applyBorder="1" applyAlignment="1">
      <alignment horizontal="center"/>
    </xf>
    <xf numFmtId="0" fontId="38" fillId="0" borderId="36" xfId="0" applyFont="1" applyFill="1" applyBorder="1" applyAlignment="1">
      <alignment horizontal="left"/>
    </xf>
    <xf numFmtId="0" fontId="27" fillId="0" borderId="0" xfId="0" applyFont="1" applyFill="1" applyBorder="1" applyAlignment="1">
      <alignment horizontal="left" vertical="center"/>
    </xf>
    <xf numFmtId="0" fontId="27" fillId="0" borderId="0" xfId="0" applyFont="1" applyFill="1" applyBorder="1" applyAlignment="1">
      <alignment horizontal="left"/>
    </xf>
    <xf numFmtId="0" fontId="34" fillId="0" borderId="0" xfId="0" applyFont="1" applyFill="1" applyBorder="1" applyAlignment="1">
      <alignment horizontal="left"/>
    </xf>
    <xf numFmtId="0" fontId="27" fillId="0" borderId="0" xfId="0" applyFont="1" applyFill="1" applyBorder="1" applyAlignment="1"/>
    <xf numFmtId="0" fontId="136" fillId="16" borderId="0" xfId="0" applyFont="1" applyFill="1" applyAlignment="1">
      <alignment horizontal="right" vertical="center" wrapText="1"/>
    </xf>
    <xf numFmtId="0" fontId="24" fillId="0" borderId="0" xfId="0" applyFont="1" applyAlignment="1">
      <alignment horizontal="right" vertical="center" wrapText="1"/>
    </xf>
    <xf numFmtId="0" fontId="130" fillId="0" borderId="0" xfId="0" applyFont="1" applyAlignment="1">
      <alignment horizontal="right" vertical="center" wrapText="1"/>
    </xf>
    <xf numFmtId="0" fontId="136" fillId="16" borderId="54" xfId="0" applyFont="1" applyFill="1" applyBorder="1" applyAlignment="1">
      <alignment horizontal="right" vertical="center" wrapText="1"/>
    </xf>
    <xf numFmtId="0" fontId="24" fillId="0" borderId="54" xfId="0" applyFont="1" applyBorder="1" applyAlignment="1">
      <alignment horizontal="right" vertical="center" wrapText="1"/>
    </xf>
    <xf numFmtId="0" fontId="130" fillId="0" borderId="54" xfId="0" applyFont="1" applyBorder="1" applyAlignment="1">
      <alignment horizontal="right" vertical="center" wrapText="1"/>
    </xf>
    <xf numFmtId="0" fontId="25" fillId="0" borderId="0" xfId="0" applyFont="1" applyBorder="1" applyAlignment="1">
      <alignment horizontal="center" vertical="center"/>
    </xf>
    <xf numFmtId="0" fontId="25" fillId="0" borderId="15" xfId="0" applyFont="1" applyBorder="1" applyAlignment="1">
      <alignment horizontal="center" vertical="center"/>
    </xf>
    <xf numFmtId="0" fontId="31" fillId="0" borderId="0" xfId="0" applyFont="1" applyAlignment="1">
      <alignment horizontal="right" vertical="center"/>
    </xf>
    <xf numFmtId="0" fontId="24" fillId="0" borderId="1" xfId="0" applyFont="1" applyBorder="1" applyAlignment="1">
      <alignment horizontal="right" vertical="center"/>
    </xf>
    <xf numFmtId="0" fontId="27" fillId="0" borderId="0" xfId="0" applyFont="1" applyAlignment="1">
      <alignment horizontal="right" vertical="center"/>
    </xf>
    <xf numFmtId="0" fontId="25" fillId="0" borderId="54" xfId="0" applyFont="1" applyBorder="1" applyAlignment="1">
      <alignment horizontal="right" vertical="center"/>
    </xf>
    <xf numFmtId="0" fontId="24" fillId="0" borderId="0" xfId="0" applyFont="1" applyAlignment="1">
      <alignment horizontal="right" vertical="center"/>
    </xf>
    <xf numFmtId="0" fontId="29" fillId="0" borderId="0" xfId="0" applyFont="1" applyAlignment="1">
      <alignment horizontal="right" vertical="center"/>
    </xf>
    <xf numFmtId="0" fontId="27" fillId="0" borderId="0" xfId="0" applyFont="1" applyAlignment="1">
      <alignment vertical="top"/>
    </xf>
    <xf numFmtId="0" fontId="27" fillId="0" borderId="0" xfId="0" applyFont="1" applyAlignment="1">
      <alignment horizontal="right" vertical="center" wrapText="1"/>
    </xf>
    <xf numFmtId="0" fontId="25" fillId="0" borderId="0" xfId="0" applyFont="1"/>
    <xf numFmtId="0" fontId="27" fillId="0" borderId="0" xfId="0" applyFont="1" applyFill="1" applyAlignment="1">
      <alignment horizontal="right" vertical="center"/>
    </xf>
    <xf numFmtId="0" fontId="27" fillId="0" borderId="1" xfId="0" applyFont="1" applyFill="1" applyBorder="1" applyAlignment="1">
      <alignment vertical="center"/>
    </xf>
    <xf numFmtId="0" fontId="29" fillId="0" borderId="3" xfId="0" applyFont="1" applyBorder="1" applyAlignment="1">
      <alignment horizontal="right" vertical="center" wrapText="1"/>
    </xf>
    <xf numFmtId="0" fontId="59" fillId="0" borderId="0" xfId="1" applyFont="1" applyAlignment="1">
      <alignment wrapText="1"/>
    </xf>
    <xf numFmtId="0" fontId="58" fillId="4" borderId="0" xfId="0" applyFont="1" applyFill="1" applyAlignment="1">
      <alignment wrapText="1"/>
    </xf>
    <xf numFmtId="0" fontId="69" fillId="0" borderId="0" xfId="0" applyFont="1" applyAlignment="1">
      <alignment wrapText="1"/>
    </xf>
    <xf numFmtId="0" fontId="27" fillId="14" borderId="17" xfId="0" applyFont="1" applyFill="1" applyBorder="1" applyAlignment="1">
      <alignment horizontal="center" vertical="center" wrapText="1"/>
    </xf>
    <xf numFmtId="0" fontId="137" fillId="0" borderId="0" xfId="1" applyFont="1" applyFill="1" applyAlignment="1">
      <alignment wrapText="1"/>
    </xf>
    <xf numFmtId="0" fontId="27" fillId="14" borderId="16"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0" xfId="1" applyFont="1" applyFill="1" applyAlignment="1">
      <alignment wrapText="1"/>
    </xf>
    <xf numFmtId="0" fontId="138" fillId="0" borderId="0" xfId="1" applyFont="1" applyFill="1" applyAlignment="1">
      <alignment wrapText="1"/>
    </xf>
    <xf numFmtId="0" fontId="27" fillId="0" borderId="0" xfId="0" applyFont="1" applyFill="1" applyAlignment="1">
      <alignment wrapText="1"/>
    </xf>
    <xf numFmtId="0" fontId="138" fillId="0" borderId="0" xfId="1" applyFont="1" applyAlignment="1">
      <alignment vertical="center" wrapText="1"/>
    </xf>
    <xf numFmtId="0" fontId="138" fillId="0" borderId="0" xfId="1" applyFont="1" applyFill="1" applyAlignment="1">
      <alignment vertical="center" wrapText="1"/>
    </xf>
    <xf numFmtId="0" fontId="69" fillId="0" borderId="0" xfId="0" applyFont="1" applyAlignment="1">
      <alignment vertical="center" wrapText="1"/>
    </xf>
    <xf numFmtId="0" fontId="132" fillId="0" borderId="39" xfId="0" applyFont="1" applyBorder="1" applyAlignment="1">
      <alignment horizontal="justify" vertical="center" wrapText="1"/>
    </xf>
    <xf numFmtId="0" fontId="27" fillId="0" borderId="39" xfId="0" applyFont="1" applyBorder="1" applyAlignment="1">
      <alignment wrapText="1"/>
    </xf>
    <xf numFmtId="0" fontId="66" fillId="0" borderId="39" xfId="0" applyFont="1" applyBorder="1" applyAlignment="1">
      <alignment horizontal="justify" vertical="center" wrapText="1"/>
    </xf>
    <xf numFmtId="0" fontId="132" fillId="0" borderId="56" xfId="0" applyFont="1" applyBorder="1" applyAlignment="1">
      <alignment horizontal="justify" vertical="center" wrapText="1"/>
    </xf>
    <xf numFmtId="0" fontId="66" fillId="0" borderId="56" xfId="0" applyFont="1" applyBorder="1" applyAlignment="1">
      <alignment horizontal="justify" vertical="top" wrapText="1"/>
    </xf>
    <xf numFmtId="0" fontId="139" fillId="0" borderId="0" xfId="0" applyFont="1"/>
    <xf numFmtId="0" fontId="139" fillId="0" borderId="0" xfId="0" applyFont="1" applyAlignment="1">
      <alignment vertical="center" wrapText="1"/>
    </xf>
    <xf numFmtId="0" fontId="140" fillId="0" borderId="12" xfId="0" applyFont="1" applyBorder="1" applyAlignment="1">
      <alignment horizontal="justify" vertical="center" wrapText="1"/>
    </xf>
    <xf numFmtId="0" fontId="140" fillId="0" borderId="2" xfId="0" applyFont="1" applyBorder="1" applyAlignment="1">
      <alignment horizontal="justify" vertical="center" wrapText="1"/>
    </xf>
    <xf numFmtId="0" fontId="141" fillId="0" borderId="74" xfId="0" applyFont="1" applyBorder="1" applyAlignment="1">
      <alignment horizontal="justify" vertical="center" wrapText="1"/>
    </xf>
    <xf numFmtId="0" fontId="141" fillId="0" borderId="54" xfId="0" applyFont="1" applyBorder="1" applyAlignment="1">
      <alignment horizontal="justify" vertical="center" wrapText="1"/>
    </xf>
    <xf numFmtId="0" fontId="65" fillId="0" borderId="15" xfId="0" applyFont="1" applyBorder="1" applyAlignment="1">
      <alignment horizontal="left" wrapText="1"/>
    </xf>
    <xf numFmtId="0" fontId="61" fillId="11" borderId="22" xfId="30" applyFont="1" applyFill="1" applyBorder="1" applyAlignment="1">
      <alignment horizontal="center" vertical="center" wrapText="1"/>
    </xf>
    <xf numFmtId="0" fontId="61" fillId="11" borderId="0" xfId="30" applyFont="1" applyFill="1" applyBorder="1" applyAlignment="1">
      <alignment horizontal="center" vertical="center" wrapText="1"/>
    </xf>
    <xf numFmtId="0" fontId="61" fillId="11" borderId="19" xfId="30" applyFont="1" applyFill="1" applyBorder="1" applyAlignment="1">
      <alignment horizontal="center" vertical="center" wrapText="1"/>
    </xf>
    <xf numFmtId="0" fontId="44" fillId="12" borderId="29" xfId="30" applyFont="1" applyFill="1" applyBorder="1" applyAlignment="1">
      <alignment horizontal="center" vertical="center" wrapText="1"/>
    </xf>
    <xf numFmtId="0" fontId="44" fillId="12" borderId="30" xfId="30" applyFont="1" applyFill="1" applyBorder="1" applyAlignment="1">
      <alignment horizontal="center" vertical="center" wrapText="1"/>
    </xf>
    <xf numFmtId="0" fontId="45" fillId="0" borderId="0" xfId="30" applyNumberFormat="1" applyFont="1" applyFill="1" applyBorder="1" applyAlignment="1" applyProtection="1">
      <alignment horizontal="center" wrapText="1"/>
    </xf>
    <xf numFmtId="0" fontId="52" fillId="0" borderId="1" xfId="0" applyFont="1" applyBorder="1" applyAlignment="1">
      <alignment vertical="center"/>
    </xf>
    <xf numFmtId="0" fontId="52" fillId="0" borderId="1" xfId="0" applyFont="1" applyBorder="1" applyAlignment="1">
      <alignment vertical="center" wrapText="1"/>
    </xf>
    <xf numFmtId="165" fontId="30" fillId="0" borderId="0" xfId="0" applyNumberFormat="1" applyFont="1" applyBorder="1" applyAlignment="1">
      <alignment horizontal="center" vertical="center"/>
    </xf>
    <xf numFmtId="0" fontId="30" fillId="0" borderId="3" xfId="0" applyFont="1" applyBorder="1" applyAlignment="1">
      <alignment horizontal="center" vertical="center" wrapText="1"/>
    </xf>
    <xf numFmtId="0" fontId="52" fillId="0" borderId="1" xfId="0" applyFont="1" applyFill="1" applyBorder="1" applyAlignment="1">
      <alignment vertical="center"/>
    </xf>
    <xf numFmtId="0" fontId="24" fillId="0" borderId="2" xfId="0" applyFont="1" applyBorder="1" applyAlignment="1">
      <alignment horizontal="center" vertical="center"/>
    </xf>
    <xf numFmtId="0" fontId="52" fillId="0" borderId="0" xfId="0" applyFont="1" applyAlignment="1">
      <alignment horizontal="left" vertical="center" wrapText="1"/>
    </xf>
    <xf numFmtId="0" fontId="25" fillId="0" borderId="69" xfId="0" applyFont="1" applyBorder="1" applyAlignment="1">
      <alignment vertical="center" wrapText="1"/>
    </xf>
    <xf numFmtId="0" fontId="31" fillId="0" borderId="14" xfId="0" applyFont="1" applyBorder="1" applyAlignment="1">
      <alignment horizontal="right" vertical="center"/>
    </xf>
    <xf numFmtId="0" fontId="31" fillId="0" borderId="0" xfId="0" applyFont="1" applyAlignment="1">
      <alignment horizontal="right" indent="1"/>
    </xf>
    <xf numFmtId="0" fontId="52" fillId="0" borderId="1" xfId="0" applyFont="1" applyBorder="1" applyAlignment="1">
      <alignment horizontal="left" vertical="center" wrapText="1"/>
    </xf>
    <xf numFmtId="0" fontId="52" fillId="5" borderId="0" xfId="0" applyFont="1" applyFill="1" applyBorder="1" applyAlignment="1">
      <alignment horizontal="left" vertical="center" wrapText="1"/>
    </xf>
    <xf numFmtId="0" fontId="52" fillId="0" borderId="0" xfId="0" applyFont="1" applyBorder="1" applyAlignment="1">
      <alignment horizontal="left" vertical="center" wrapText="1"/>
    </xf>
    <xf numFmtId="0" fontId="30" fillId="0" borderId="3" xfId="0" applyFont="1" applyBorder="1" applyAlignment="1">
      <alignment horizontal="right" vertical="center" wrapText="1" indent="2"/>
    </xf>
    <xf numFmtId="0" fontId="24" fillId="0" borderId="3" xfId="0" applyFont="1" applyBorder="1" applyAlignment="1">
      <alignment vertical="center" wrapText="1"/>
    </xf>
    <xf numFmtId="0" fontId="24" fillId="0" borderId="0" xfId="0" applyFont="1" applyAlignment="1">
      <alignment vertical="center" wrapText="1"/>
    </xf>
    <xf numFmtId="0" fontId="24" fillId="0" borderId="5" xfId="0" applyFont="1" applyBorder="1" applyAlignment="1">
      <alignment vertical="center" wrapText="1"/>
    </xf>
    <xf numFmtId="0" fontId="27" fillId="0" borderId="3" xfId="0" applyFont="1" applyBorder="1" applyAlignment="1">
      <alignment vertical="center"/>
    </xf>
    <xf numFmtId="0" fontId="27" fillId="0" borderId="5" xfId="0" applyFont="1" applyBorder="1" applyAlignment="1">
      <alignment vertical="center"/>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3" borderId="9"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30" fillId="2" borderId="3" xfId="0" applyFont="1" applyFill="1" applyBorder="1" applyAlignment="1">
      <alignment vertical="center"/>
    </xf>
    <xf numFmtId="0" fontId="49" fillId="0" borderId="0" xfId="0" applyFont="1" applyAlignment="1"/>
    <xf numFmtId="0" fontId="27" fillId="0" borderId="0" xfId="0" applyFont="1" applyAlignment="1"/>
    <xf numFmtId="0" fontId="25" fillId="0" borderId="2" xfId="0" applyFont="1" applyBorder="1" applyAlignment="1">
      <alignment vertical="center"/>
    </xf>
    <xf numFmtId="0" fontId="27" fillId="0" borderId="2" xfId="0" applyFont="1" applyBorder="1" applyAlignment="1">
      <alignment vertical="center"/>
    </xf>
    <xf numFmtId="0" fontId="27" fillId="0" borderId="3" xfId="0" applyFont="1" applyBorder="1" applyAlignment="1">
      <alignment horizontal="center" vertical="center"/>
    </xf>
    <xf numFmtId="0" fontId="27" fillId="0" borderId="13" xfId="0" applyFont="1" applyBorder="1" applyAlignment="1">
      <alignment horizontal="center" vertical="center"/>
    </xf>
    <xf numFmtId="0" fontId="24" fillId="0" borderId="34" xfId="0" applyFont="1" applyBorder="1" applyAlignment="1">
      <alignment horizontal="center" vertical="center" wrapText="1"/>
    </xf>
    <xf numFmtId="0" fontId="27" fillId="0" borderId="13" xfId="0" applyFont="1" applyBorder="1" applyAlignment="1">
      <alignment horizontal="center" vertical="center" wrapText="1"/>
    </xf>
    <xf numFmtId="0" fontId="29" fillId="0" borderId="0" xfId="168" applyFont="1" applyFill="1" applyAlignment="1">
      <alignment horizontal="center" vertical="center" wrapText="1"/>
    </xf>
    <xf numFmtId="0" fontId="49" fillId="0" borderId="54" xfId="168" applyFont="1" applyBorder="1" applyAlignment="1">
      <alignment horizontal="left"/>
    </xf>
    <xf numFmtId="0" fontId="29" fillId="0" borderId="0" xfId="168" applyFont="1" applyFill="1" applyAlignment="1">
      <alignment horizontal="center" vertical="center"/>
    </xf>
    <xf numFmtId="0" fontId="29" fillId="0" borderId="0" xfId="0" applyFont="1" applyAlignment="1">
      <alignment horizontal="center"/>
    </xf>
    <xf numFmtId="0" fontId="52" fillId="0" borderId="0" xfId="0" applyFont="1" applyBorder="1" applyAlignment="1">
      <alignment vertical="center"/>
    </xf>
    <xf numFmtId="0" fontId="30" fillId="0" borderId="0" xfId="0" applyFont="1" applyBorder="1" applyAlignment="1">
      <alignment horizontal="right" vertical="center"/>
    </xf>
    <xf numFmtId="0" fontId="52" fillId="0" borderId="0" xfId="0" applyFont="1" applyAlignment="1">
      <alignment horizontal="left" vertical="center"/>
    </xf>
    <xf numFmtId="0" fontId="27" fillId="0" borderId="8" xfId="0" applyFont="1" applyBorder="1" applyAlignment="1">
      <alignment horizontal="center"/>
    </xf>
    <xf numFmtId="0" fontId="27" fillId="0" borderId="3" xfId="0" applyFont="1" applyBorder="1" applyAlignment="1">
      <alignment horizontal="center"/>
    </xf>
    <xf numFmtId="0" fontId="27" fillId="0" borderId="7" xfId="0" applyFont="1" applyBorder="1" applyAlignment="1">
      <alignment horizontal="center"/>
    </xf>
    <xf numFmtId="0" fontId="52" fillId="0" borderId="1" xfId="0" applyFont="1" applyBorder="1" applyAlignment="1">
      <alignment horizontal="left" vertical="center"/>
    </xf>
    <xf numFmtId="0" fontId="52" fillId="0" borderId="54" xfId="0" applyFont="1" applyBorder="1" applyAlignment="1">
      <alignment horizontal="left" vertical="center"/>
    </xf>
    <xf numFmtId="0" fontId="25" fillId="0" borderId="8" xfId="0" applyFont="1" applyBorder="1" applyAlignment="1">
      <alignment horizontal="center" vertical="center"/>
    </xf>
    <xf numFmtId="0" fontId="25" fillId="0" borderId="3" xfId="0" applyFont="1" applyBorder="1" applyAlignment="1">
      <alignment horizontal="center" vertical="center"/>
    </xf>
    <xf numFmtId="0" fontId="27" fillId="0" borderId="0" xfId="0" applyFont="1" applyAlignment="1">
      <alignment horizontal="center"/>
    </xf>
    <xf numFmtId="0" fontId="27" fillId="0" borderId="55" xfId="0" applyFont="1" applyBorder="1" applyAlignment="1">
      <alignment vertical="center" wrapText="1"/>
    </xf>
    <xf numFmtId="0" fontId="27" fillId="0" borderId="2" xfId="0" applyFont="1" applyBorder="1" applyAlignment="1">
      <alignment vertical="center" wrapText="1"/>
    </xf>
    <xf numFmtId="0" fontId="24" fillId="0" borderId="0" xfId="0" applyFont="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4" fillId="0" borderId="2" xfId="0" applyFont="1" applyBorder="1" applyAlignment="1">
      <alignment horizontal="center" vertical="center" wrapText="1"/>
    </xf>
    <xf numFmtId="0" fontId="24" fillId="0" borderId="0" xfId="0" applyFont="1" applyBorder="1" applyAlignment="1">
      <alignment horizontal="center" vertical="center" wrapText="1"/>
    </xf>
    <xf numFmtId="0" fontId="27" fillId="0" borderId="0" xfId="0" applyFont="1" applyAlignment="1">
      <alignment vertical="center" wrapText="1"/>
    </xf>
    <xf numFmtId="0" fontId="27" fillId="0" borderId="1" xfId="0" applyFont="1" applyBorder="1" applyAlignment="1">
      <alignment vertical="center" wrapText="1"/>
    </xf>
    <xf numFmtId="0" fontId="24" fillId="0" borderId="2" xfId="0" applyFont="1" applyBorder="1" applyAlignment="1">
      <alignment vertical="center" wrapText="1"/>
    </xf>
    <xf numFmtId="0" fontId="25" fillId="0" borderId="1" xfId="0" applyFont="1" applyBorder="1" applyAlignment="1">
      <alignment horizontal="center" vertical="center"/>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0" fontId="27" fillId="0" borderId="3" xfId="0" applyFont="1" applyBorder="1"/>
    <xf numFmtId="0" fontId="27" fillId="0" borderId="3" xfId="0" applyFont="1" applyBorder="1" applyAlignment="1">
      <alignment vertical="center" wrapText="1"/>
    </xf>
    <xf numFmtId="0" fontId="25" fillId="0" borderId="0" xfId="0" applyFont="1" applyFill="1" applyAlignment="1">
      <alignment vertical="center" wrapText="1"/>
    </xf>
    <xf numFmtId="0" fontId="25" fillId="0" borderId="1" xfId="0" applyFont="1" applyFill="1" applyBorder="1" applyAlignment="1">
      <alignment vertical="center" wrapText="1"/>
    </xf>
    <xf numFmtId="0" fontId="31" fillId="0" borderId="0" xfId="0" applyFont="1" applyBorder="1" applyAlignment="1">
      <alignment horizontal="center" vertical="center" wrapText="1"/>
    </xf>
    <xf numFmtId="0" fontId="52" fillId="0" borderId="54" xfId="0" applyFont="1" applyBorder="1" applyAlignment="1">
      <alignment horizontal="left" vertical="center" wrapText="1"/>
    </xf>
    <xf numFmtId="0" fontId="52" fillId="0" borderId="54" xfId="0" applyFont="1" applyBorder="1" applyAlignment="1">
      <alignment vertical="center"/>
    </xf>
    <xf numFmtId="0" fontId="30" fillId="0" borderId="3" xfId="0" applyFont="1" applyBorder="1" applyAlignment="1">
      <alignment vertical="center"/>
    </xf>
    <xf numFmtId="0" fontId="24" fillId="0" borderId="0" xfId="0" applyFont="1" applyBorder="1" applyAlignment="1">
      <alignment vertical="center"/>
    </xf>
    <xf numFmtId="0" fontId="24" fillId="0" borderId="54" xfId="0" applyFont="1" applyBorder="1" applyAlignment="1">
      <alignment vertical="center"/>
    </xf>
    <xf numFmtId="0" fontId="52" fillId="0" borderId="15" xfId="0" applyFont="1" applyBorder="1" applyAlignment="1">
      <alignment vertical="center" wrapText="1"/>
    </xf>
    <xf numFmtId="0" fontId="52" fillId="0" borderId="0" xfId="0" applyFont="1" applyAlignment="1">
      <alignment horizontal="center" wrapText="1"/>
    </xf>
    <xf numFmtId="0" fontId="56" fillId="0" borderId="0" xfId="39" applyFont="1" applyAlignment="1">
      <alignment horizontal="center" vertical="center"/>
    </xf>
    <xf numFmtId="0" fontId="120" fillId="0" borderId="0" xfId="39" applyFont="1" applyAlignment="1">
      <alignment horizontal="center" vertical="center"/>
    </xf>
    <xf numFmtId="0" fontId="68" fillId="0" borderId="0" xfId="289" applyFont="1" applyAlignment="1">
      <alignment horizontal="center" vertical="center" wrapText="1"/>
    </xf>
    <xf numFmtId="0" fontId="49" fillId="0" borderId="0" xfId="0" applyFont="1" applyBorder="1" applyAlignment="1">
      <alignment horizontal="left"/>
    </xf>
    <xf numFmtId="0" fontId="49" fillId="0" borderId="1" xfId="0" applyFont="1" applyBorder="1" applyAlignment="1">
      <alignment horizontal="left"/>
    </xf>
    <xf numFmtId="0" fontId="30" fillId="0" borderId="3" xfId="0" applyFont="1" applyBorder="1" applyAlignment="1">
      <alignment vertical="center" wrapText="1"/>
    </xf>
    <xf numFmtId="0" fontId="31" fillId="0" borderId="0" xfId="0" applyFont="1" applyAlignment="1">
      <alignment vertical="center" wrapText="1"/>
    </xf>
    <xf numFmtId="0" fontId="52" fillId="0" borderId="54" xfId="0" applyFont="1" applyBorder="1" applyAlignment="1">
      <alignment vertical="center" wrapText="1"/>
    </xf>
    <xf numFmtId="0" fontId="24" fillId="0" borderId="3" xfId="0" applyFont="1" applyBorder="1" applyAlignment="1">
      <alignment vertical="center"/>
    </xf>
    <xf numFmtId="0" fontId="51" fillId="45" borderId="25" xfId="0" applyFont="1" applyFill="1" applyBorder="1" applyAlignment="1">
      <alignment horizontal="center" vertical="center" textRotation="90" wrapText="1"/>
    </xf>
    <xf numFmtId="0" fontId="51" fillId="45" borderId="26" xfId="0" applyFont="1" applyFill="1" applyBorder="1" applyAlignment="1">
      <alignment horizontal="center" vertical="center" textRotation="90" wrapText="1"/>
    </xf>
    <xf numFmtId="0" fontId="51" fillId="45" borderId="27" xfId="0" applyFont="1" applyFill="1" applyBorder="1" applyAlignment="1">
      <alignment horizontal="center" vertical="center" textRotation="90" wrapText="1"/>
    </xf>
    <xf numFmtId="0" fontId="51" fillId="48" borderId="8" xfId="0" applyFont="1" applyFill="1" applyBorder="1" applyAlignment="1">
      <alignment horizontal="center" vertical="center" textRotation="90" wrapText="1"/>
    </xf>
    <xf numFmtId="0" fontId="51" fillId="48" borderId="10" xfId="0" applyFont="1" applyFill="1" applyBorder="1" applyAlignment="1">
      <alignment horizontal="center" vertical="center" textRotation="90" wrapText="1"/>
    </xf>
    <xf numFmtId="0" fontId="51" fillId="48" borderId="11" xfId="0" applyFont="1" applyFill="1" applyBorder="1" applyAlignment="1">
      <alignment horizontal="center" vertical="center" textRotation="90" wrapText="1"/>
    </xf>
    <xf numFmtId="0" fontId="27" fillId="46" borderId="8" xfId="0" applyFont="1" applyFill="1" applyBorder="1" applyAlignment="1">
      <alignment horizontal="center" vertical="center" textRotation="90" wrapText="1"/>
    </xf>
    <xf numFmtId="0" fontId="27" fillId="46" borderId="10" xfId="0" applyFont="1" applyFill="1" applyBorder="1" applyAlignment="1">
      <alignment horizontal="center" vertical="center" textRotation="90" wrapText="1"/>
    </xf>
    <xf numFmtId="0" fontId="27" fillId="46" borderId="11" xfId="0" applyFont="1" applyFill="1" applyBorder="1" applyAlignment="1">
      <alignment horizontal="center" vertical="center" textRotation="90" wrapText="1"/>
    </xf>
    <xf numFmtId="0" fontId="27" fillId="47" borderId="8" xfId="0" applyFont="1" applyFill="1" applyBorder="1" applyAlignment="1">
      <alignment horizontal="center" vertical="center" textRotation="90" wrapText="1"/>
    </xf>
    <xf numFmtId="0" fontId="27" fillId="47" borderId="11" xfId="0" applyFont="1" applyFill="1" applyBorder="1" applyAlignment="1">
      <alignment horizontal="center" vertical="center" textRotation="90" wrapText="1"/>
    </xf>
    <xf numFmtId="0" fontId="29" fillId="0" borderId="15" xfId="0" applyFont="1" applyBorder="1" applyAlignment="1">
      <alignment horizontal="center"/>
    </xf>
    <xf numFmtId="0" fontId="29" fillId="0" borderId="20" xfId="0" applyFont="1" applyBorder="1" applyAlignment="1">
      <alignment horizontal="center"/>
    </xf>
    <xf numFmtId="0" fontId="29" fillId="0" borderId="57" xfId="0" applyFont="1" applyBorder="1" applyAlignment="1">
      <alignment horizontal="center"/>
    </xf>
    <xf numFmtId="0" fontId="34" fillId="0" borderId="0" xfId="0" applyFont="1" applyFill="1" applyBorder="1" applyAlignment="1">
      <alignment horizontal="left"/>
    </xf>
    <xf numFmtId="0" fontId="49" fillId="0" borderId="0" xfId="0" applyFont="1" applyAlignment="1">
      <alignment horizontal="left"/>
    </xf>
    <xf numFmtId="0" fontId="27" fillId="0" borderId="3" xfId="0" applyFont="1" applyBorder="1" applyAlignment="1">
      <alignment horizontal="left" vertical="center"/>
    </xf>
    <xf numFmtId="0" fontId="27" fillId="0" borderId="0" xfId="0" applyFont="1" applyAlignment="1">
      <alignment horizontal="left" vertical="center" wrapText="1"/>
    </xf>
    <xf numFmtId="0" fontId="52" fillId="0" borderId="15" xfId="0" applyFont="1" applyBorder="1" applyAlignment="1">
      <alignment horizontal="left" vertical="center" wrapText="1"/>
    </xf>
    <xf numFmtId="0" fontId="29" fillId="0" borderId="2" xfId="0" applyFont="1" applyBorder="1" applyAlignment="1">
      <alignment horizontal="center" vertical="center"/>
    </xf>
    <xf numFmtId="0" fontId="31" fillId="0" borderId="0" xfId="0" applyFont="1" applyBorder="1" applyAlignment="1">
      <alignment vertical="center"/>
    </xf>
    <xf numFmtId="0" fontId="52" fillId="0" borderId="0" xfId="0" applyFont="1" applyBorder="1" applyAlignment="1">
      <alignment horizontal="justify" vertical="center"/>
    </xf>
    <xf numFmtId="0" fontId="29" fillId="17" borderId="10" xfId="0" applyFont="1" applyFill="1" applyBorder="1" applyAlignment="1">
      <alignment horizontal="center" vertical="center" wrapText="1"/>
    </xf>
    <xf numFmtId="0" fontId="29" fillId="17" borderId="0" xfId="0" applyFont="1" applyFill="1" applyAlignment="1">
      <alignment horizontal="center" vertical="center" wrapText="1"/>
    </xf>
    <xf numFmtId="0" fontId="27" fillId="0" borderId="0" xfId="0" applyFont="1" applyAlignment="1">
      <alignment horizontal="center" vertical="center"/>
    </xf>
    <xf numFmtId="0" fontId="29" fillId="0" borderId="4" xfId="0" applyFont="1" applyBorder="1" applyAlignment="1">
      <alignment horizontal="center" vertical="center" wrapText="1"/>
    </xf>
    <xf numFmtId="0" fontId="25" fillId="0" borderId="0" xfId="0" applyFont="1" applyAlignment="1">
      <alignment horizontal="center" vertical="center"/>
    </xf>
    <xf numFmtId="0" fontId="29" fillId="17" borderId="2" xfId="0" applyFont="1" applyFill="1" applyBorder="1" applyAlignment="1">
      <alignment horizontal="center" vertical="center"/>
    </xf>
    <xf numFmtId="165" fontId="24" fillId="17" borderId="2" xfId="0" applyNumberFormat="1" applyFont="1" applyFill="1" applyBorder="1" applyAlignment="1">
      <alignment horizontal="center" vertical="center"/>
    </xf>
    <xf numFmtId="0" fontId="25" fillId="0" borderId="54" xfId="0" applyFont="1" applyBorder="1" applyAlignment="1">
      <alignment horizontal="center" vertical="center"/>
    </xf>
    <xf numFmtId="0" fontId="30" fillId="0" borderId="0" xfId="0" applyFont="1" applyAlignment="1">
      <alignment vertical="center" wrapText="1"/>
    </xf>
    <xf numFmtId="0" fontId="66" fillId="0" borderId="56" xfId="0" applyFont="1" applyBorder="1" applyAlignment="1">
      <alignment horizontal="justify" vertical="top" wrapText="1"/>
    </xf>
    <xf numFmtId="0" fontId="66" fillId="0" borderId="39" xfId="0" applyFont="1" applyBorder="1" applyAlignment="1">
      <alignment horizontal="justify" vertical="center" wrapText="1"/>
    </xf>
    <xf numFmtId="0" fontId="31" fillId="0" borderId="0" xfId="0" applyFont="1" applyBorder="1" applyAlignment="1">
      <alignment horizontal="left" vertical="top" wrapText="1"/>
    </xf>
    <xf numFmtId="0" fontId="31" fillId="0" borderId="0" xfId="0" applyFont="1" applyAlignment="1">
      <alignment horizontal="left" vertical="top" wrapText="1"/>
    </xf>
    <xf numFmtId="0" fontId="141" fillId="0" borderId="7" xfId="0" applyFont="1" applyBorder="1" applyAlignment="1">
      <alignment horizontal="justify" vertical="center" wrapText="1"/>
    </xf>
    <xf numFmtId="0" fontId="141" fillId="0" borderId="74" xfId="0" applyFont="1" applyBorder="1" applyAlignment="1">
      <alignment horizontal="justify" vertical="center" wrapText="1"/>
    </xf>
    <xf numFmtId="0" fontId="141" fillId="0" borderId="8" xfId="0" applyFont="1" applyBorder="1" applyAlignment="1">
      <alignment horizontal="justify" vertical="center" wrapText="1"/>
    </xf>
    <xf numFmtId="0" fontId="141" fillId="0" borderId="75" xfId="0" applyFont="1" applyBorder="1" applyAlignment="1">
      <alignment horizontal="justify" vertical="center" wrapText="1"/>
    </xf>
  </cellXfs>
  <cellStyles count="302">
    <cellStyle name="_x000a_386grabber=S" xfId="9"/>
    <cellStyle name="=D:\WINNT\SYSTEM32\COMMAND.COM" xfId="10"/>
    <cellStyle name="20 % – Zvýraznění1" xfId="190"/>
    <cellStyle name="20 % – Zvýraznění2" xfId="191"/>
    <cellStyle name="20 % – Zvýraznění3" xfId="192"/>
    <cellStyle name="20 % – Zvýraznění4" xfId="193"/>
    <cellStyle name="20 % – Zvýraznění5" xfId="194"/>
    <cellStyle name="20 % – Zvýraznění6" xfId="195"/>
    <cellStyle name="20% - Accent1 2" xfId="196"/>
    <cellStyle name="20% - Accent2 2" xfId="197"/>
    <cellStyle name="20% - Accent3 2" xfId="198"/>
    <cellStyle name="20% - Accent4 2" xfId="199"/>
    <cellStyle name="20% - Accent5 2" xfId="200"/>
    <cellStyle name="20% - Accent6 2" xfId="201"/>
    <cellStyle name="40 % – Zvýraznění1" xfId="202"/>
    <cellStyle name="40 % – Zvýraznění2" xfId="203"/>
    <cellStyle name="40 % – Zvýraznění3" xfId="204"/>
    <cellStyle name="40 % – Zvýraznění4" xfId="205"/>
    <cellStyle name="40 % – Zvýraznění5" xfId="206"/>
    <cellStyle name="40 % – Zvýraznění6" xfId="207"/>
    <cellStyle name="40% - Accent1 2" xfId="208"/>
    <cellStyle name="40% - Accent2 2" xfId="209"/>
    <cellStyle name="40% - Accent3 2" xfId="210"/>
    <cellStyle name="40% - Accent4 2" xfId="211"/>
    <cellStyle name="40% - Accent5 2" xfId="212"/>
    <cellStyle name="40% - Accent6 2" xfId="213"/>
    <cellStyle name="60 % – Zvýraznění1" xfId="214"/>
    <cellStyle name="60 % – Zvýraznění2" xfId="215"/>
    <cellStyle name="60 % – Zvýraznění3" xfId="216"/>
    <cellStyle name="60 % – Zvýraznění4" xfId="217"/>
    <cellStyle name="60 % – Zvýraznění5" xfId="218"/>
    <cellStyle name="60 % – Zvýraznění6" xfId="219"/>
    <cellStyle name="60% - Accent1 2" xfId="220"/>
    <cellStyle name="60% - Accent2 2" xfId="221"/>
    <cellStyle name="60% - Accent3 2" xfId="222"/>
    <cellStyle name="60% - Accent4 2" xfId="223"/>
    <cellStyle name="60% - Accent5 2" xfId="224"/>
    <cellStyle name="60% - Accent6 2" xfId="225"/>
    <cellStyle name="Accent1 2" xfId="226"/>
    <cellStyle name="Accent2 2" xfId="227"/>
    <cellStyle name="Accent3 2" xfId="228"/>
    <cellStyle name="Accent4 2" xfId="229"/>
    <cellStyle name="Accent5" xfId="19"/>
    <cellStyle name="Accent5 2" xfId="230"/>
    <cellStyle name="Accent6" xfId="18"/>
    <cellStyle name="Accent6 2" xfId="231"/>
    <cellStyle name="Bad 2" xfId="232"/>
    <cellStyle name="Calculation 2" xfId="233"/>
    <cellStyle name="Celkem" xfId="234"/>
    <cellStyle name="Čiarka" xfId="3" builtinId="3"/>
    <cellStyle name="Čiarka 2" xfId="24"/>
    <cellStyle name="Čiarka 2 2" xfId="42"/>
    <cellStyle name="Čiarka 2 2 2" xfId="176"/>
    <cellStyle name="Čiarka 2 2 3" xfId="155"/>
    <cellStyle name="Čiarka 2 3" xfId="61"/>
    <cellStyle name="Čiarka 2 3 2" xfId="108"/>
    <cellStyle name="Čiarka 2 4" xfId="84"/>
    <cellStyle name="Čiarka 2 5" xfId="136"/>
    <cellStyle name="Čiarka 3" xfId="35"/>
    <cellStyle name="Čiarka 3 2" xfId="148"/>
    <cellStyle name="Čiarka 3 3" xfId="147"/>
    <cellStyle name="Čiarka 4" xfId="36"/>
    <cellStyle name="Čiarka 4 2" xfId="68"/>
    <cellStyle name="Čiarka 4 2 2" xfId="115"/>
    <cellStyle name="Čiarka 4 3" xfId="94"/>
    <cellStyle name="Čiarka 4 4" xfId="152"/>
    <cellStyle name="Čiarka 5" xfId="46"/>
    <cellStyle name="Čiarka 5 2" xfId="70"/>
    <cellStyle name="Čiarka 5 2 2" xfId="117"/>
    <cellStyle name="Čiarka 5 3" xfId="97"/>
    <cellStyle name="Čiarka 5 4" xfId="178"/>
    <cellStyle name="Čiarka 6" xfId="52"/>
    <cellStyle name="Čiarka 6 2" xfId="99"/>
    <cellStyle name="Čiarka 6 3" xfId="188"/>
    <cellStyle name="Čiarka 7" xfId="73"/>
    <cellStyle name="Čiarka 8" xfId="130"/>
    <cellStyle name="Excel Built-in Normal" xfId="23"/>
    <cellStyle name="Explanatory Text 2" xfId="235"/>
    <cellStyle name="Good 2" xfId="236"/>
    <cellStyle name="Heading 1 2" xfId="237"/>
    <cellStyle name="Heading 2 2" xfId="238"/>
    <cellStyle name="Heading 3 2" xfId="239"/>
    <cellStyle name="Heading 4 2" xfId="240"/>
    <cellStyle name="Hypertextové prepojenie" xfId="1" builtinId="8"/>
    <cellStyle name="Hypertextové prepojenie 2" xfId="160"/>
    <cellStyle name="Hypertextové prepojenie 3" xfId="165"/>
    <cellStyle name="Check Cell 2" xfId="241"/>
    <cellStyle name="Chybně" xfId="242"/>
    <cellStyle name="Input 2" xfId="243"/>
    <cellStyle name="Kontrolná bunka 2" xfId="159"/>
    <cellStyle name="Kontrolní buňka" xfId="244"/>
    <cellStyle name="Linked Cell 2" xfId="245"/>
    <cellStyle name="Nadpis 1 2" xfId="157"/>
    <cellStyle name="Nadpis 1 3" xfId="246"/>
    <cellStyle name="Nadpis 2 2" xfId="247"/>
    <cellStyle name="Nadpis 3 2" xfId="248"/>
    <cellStyle name="Nadpis 4 2" xfId="249"/>
    <cellStyle name="Název" xfId="250"/>
    <cellStyle name="Neutral 2" xfId="251"/>
    <cellStyle name="Neutrální" xfId="252"/>
    <cellStyle name="Normal 2" xfId="126"/>
    <cellStyle name="Normal 2 2" xfId="254"/>
    <cellStyle name="Normal 2 2 2" xfId="255"/>
    <cellStyle name="Normal 2 3" xfId="256"/>
    <cellStyle name="Normal 2 4" xfId="253"/>
    <cellStyle name="Normal 3" xfId="49"/>
    <cellStyle name="Normal 3 2" xfId="258"/>
    <cellStyle name="Normal 3 3" xfId="257"/>
    <cellStyle name="Normal 4" xfId="259"/>
    <cellStyle name="Normal 45" xfId="34"/>
    <cellStyle name="Normal 45 2" xfId="41"/>
    <cellStyle name="Normal 45 2 2" xfId="69"/>
    <cellStyle name="Normal 45 2 2 2" xfId="116"/>
    <cellStyle name="Normal 45 2 3" xfId="96"/>
    <cellStyle name="Normal 45 2 4" xfId="186"/>
    <cellStyle name="Normal 45 3" xfId="67"/>
    <cellStyle name="Normal 45 3 2" xfId="114"/>
    <cellStyle name="Normal 45 4" xfId="93"/>
    <cellStyle name="Normal 45 5" xfId="173"/>
    <cellStyle name="Normal 5" xfId="260"/>
    <cellStyle name="Normal 6" xfId="261"/>
    <cellStyle name="Normal 7" xfId="262"/>
    <cellStyle name="Normal 8" xfId="263"/>
    <cellStyle name="Normal_TAB2 2" xfId="7"/>
    <cellStyle name="Normálna" xfId="0" builtinId="0"/>
    <cellStyle name="Normálna 11" xfId="4"/>
    <cellStyle name="Normálna 2" xfId="124"/>
    <cellStyle name="Normálna 2 2" xfId="15"/>
    <cellStyle name="Normálna 2 2 2" xfId="290"/>
    <cellStyle name="Normálna 2 3" xfId="161"/>
    <cellStyle name="Normálna 2 4" xfId="180"/>
    <cellStyle name="Normálna 3" xfId="31"/>
    <cellStyle name="Normálna 3 2" xfId="185"/>
    <cellStyle name="Normálna 3 3" xfId="137"/>
    <cellStyle name="Normálna 4" xfId="134"/>
    <cellStyle name="Normálna 4 2" xfId="163"/>
    <cellStyle name="Normálna 4 3" xfId="162"/>
    <cellStyle name="Normálna 5" xfId="125"/>
    <cellStyle name="Normálna 6" xfId="128"/>
    <cellStyle name="Normálna 7" xfId="297"/>
    <cellStyle name="Normálna 8" xfId="300"/>
    <cellStyle name="normálne 10" xfId="30"/>
    <cellStyle name="normálne 10 2" xfId="184"/>
    <cellStyle name="Normálne 10 3" xfId="172"/>
    <cellStyle name="Normálne 104" xfId="296"/>
    <cellStyle name="Normálne 11" xfId="48"/>
    <cellStyle name="Normálne 11 2" xfId="71"/>
    <cellStyle name="Normálne 11 2 2" xfId="118"/>
    <cellStyle name="Normálne 11 2 5" xfId="5"/>
    <cellStyle name="Normálne 11 2 5 2" xfId="25"/>
    <cellStyle name="Normálne 11 2 5 2 2" xfId="62"/>
    <cellStyle name="Normálne 11 2 5 2 2 2" xfId="109"/>
    <cellStyle name="Normálne 11 2 5 2 3" xfId="85"/>
    <cellStyle name="Normálne 11 2 5 3" xfId="53"/>
    <cellStyle name="Normálne 11 2 5 3 2" xfId="100"/>
    <cellStyle name="Normálne 11 2 5 4" xfId="74"/>
    <cellStyle name="Normálne 11 3" xfId="98"/>
    <cellStyle name="Normálne 11 4" xfId="181"/>
    <cellStyle name="Normálne 12" xfId="72"/>
    <cellStyle name="Normálne 12 2" xfId="187"/>
    <cellStyle name="Normálne 13" xfId="189"/>
    <cellStyle name="Normálne 14" xfId="16"/>
    <cellStyle name="Normálne 14 2" xfId="29"/>
    <cellStyle name="Normálne 14 2 2" xfId="66"/>
    <cellStyle name="Normálne 14 2 2 2" xfId="113"/>
    <cellStyle name="Normálne 14 2 2 3" xfId="139"/>
    <cellStyle name="Normálne 14 2 3" xfId="89"/>
    <cellStyle name="Normálne 14 2 4" xfId="132"/>
    <cellStyle name="Normálne 14 3" xfId="57"/>
    <cellStyle name="Normálne 14 3 2" xfId="104"/>
    <cellStyle name="Normálne 14 3 3" xfId="138"/>
    <cellStyle name="Normálne 14 4" xfId="79"/>
    <cellStyle name="Normálne 14 5" xfId="131"/>
    <cellStyle name="Normálne 14 6" xfId="294"/>
    <cellStyle name="Normálne 15" xfId="292"/>
    <cellStyle name="Normálne 16" xfId="47"/>
    <cellStyle name="Normálne 17" xfId="293"/>
    <cellStyle name="Normálne 2" xfId="6"/>
    <cellStyle name="Normálne 2 2" xfId="26"/>
    <cellStyle name="Normálne 2 2 2" xfId="63"/>
    <cellStyle name="Normálne 2 2 2 2" xfId="110"/>
    <cellStyle name="Normálne 2 2 3" xfId="86"/>
    <cellStyle name="Normálne 2 2 4" xfId="140"/>
    <cellStyle name="Normálne 2 3" xfId="33"/>
    <cellStyle name="Normálne 2 3 2" xfId="92"/>
    <cellStyle name="Normálne 2 3 3" xfId="153"/>
    <cellStyle name="Normálne 2 4" xfId="54"/>
    <cellStyle name="Normálne 2 4 2" xfId="101"/>
    <cellStyle name="Normálne 2 4 3" xfId="168"/>
    <cellStyle name="Normálne 2 5" xfId="50"/>
    <cellStyle name="Normálne 2 6" xfId="75"/>
    <cellStyle name="Normálne 2 7" xfId="127"/>
    <cellStyle name="Normálne 2 8" xfId="299"/>
    <cellStyle name="Normálne 3" xfId="13"/>
    <cellStyle name="Normálne 3 2" xfId="27"/>
    <cellStyle name="Normálne 3 2 2" xfId="64"/>
    <cellStyle name="Normálne 3 2 2 2" xfId="111"/>
    <cellStyle name="Normálne 3 2 3" xfId="87"/>
    <cellStyle name="Normálne 3 2 4" xfId="145"/>
    <cellStyle name="Normálne 3 3" xfId="40"/>
    <cellStyle name="Normálne 3 3 2" xfId="175"/>
    <cellStyle name="Normálne 3 3 3" xfId="154"/>
    <cellStyle name="Normálne 3 4" xfId="55"/>
    <cellStyle name="Normálne 3 4 2" xfId="102"/>
    <cellStyle name="Normálne 3 4 3" xfId="170"/>
    <cellStyle name="Normálne 3 5" xfId="77"/>
    <cellStyle name="Normálne 3 6" xfId="133"/>
    <cellStyle name="Normálne 4" xfId="17"/>
    <cellStyle name="Normálne 4 2" xfId="39"/>
    <cellStyle name="Normálne 4 3" xfId="58"/>
    <cellStyle name="Normálne 4 3 2" xfId="105"/>
    <cellStyle name="normálne 4 3 3" xfId="179"/>
    <cellStyle name="Normálne 4 4" xfId="80"/>
    <cellStyle name="Normálne 5" xfId="20"/>
    <cellStyle name="Normálne 5 2" xfId="59"/>
    <cellStyle name="normálne 5 2 2" xfId="51"/>
    <cellStyle name="Normálne 5 2 3" xfId="106"/>
    <cellStyle name="Normálne 5 2 4" xfId="122"/>
    <cellStyle name="Normálne 5 2 5" xfId="120"/>
    <cellStyle name="Normálne 5 2 6" xfId="119"/>
    <cellStyle name="Normálne 5 2 7" xfId="95"/>
    <cellStyle name="Normálne 5 3" xfId="81"/>
    <cellStyle name="Normálne 5 4" xfId="76"/>
    <cellStyle name="Normálne 5 5" xfId="90"/>
    <cellStyle name="Normálne 5 6" xfId="121"/>
    <cellStyle name="Normálne 5 7" xfId="123"/>
    <cellStyle name="Normálne 5 8" xfId="142"/>
    <cellStyle name="Normálne 50 2" xfId="22"/>
    <cellStyle name="Normálne 50 2 2" xfId="83"/>
    <cellStyle name="Normálne 50 2 3" xfId="149"/>
    <cellStyle name="Normálne 57" xfId="14"/>
    <cellStyle name="Normálne 57 2" xfId="28"/>
    <cellStyle name="Normálne 57 2 2" xfId="65"/>
    <cellStyle name="Normálne 57 2 2 2" xfId="112"/>
    <cellStyle name="Normálne 57 2 3" xfId="88"/>
    <cellStyle name="Normálne 57 3" xfId="56"/>
    <cellStyle name="Normálne 57 3 2" xfId="103"/>
    <cellStyle name="Normálne 57 4" xfId="78"/>
    <cellStyle name="Normálne 6" xfId="37"/>
    <cellStyle name="Normálne 6 2" xfId="183"/>
    <cellStyle name="Normálne 6 3" xfId="150"/>
    <cellStyle name="normálne 7" xfId="11"/>
    <cellStyle name="Normálne 7 2" xfId="151"/>
    <cellStyle name="Normálne 8" xfId="38"/>
    <cellStyle name="Normálne 8 2" xfId="169"/>
    <cellStyle name="Normálne 8 3" xfId="289"/>
    <cellStyle name="Normálne 9" xfId="45"/>
    <cellStyle name="Normálne 9 2" xfId="177"/>
    <cellStyle name="Normálne 9 3" xfId="171"/>
    <cellStyle name="normálne 9_Tabulky IFP_casove rady-request_20111102_" xfId="8"/>
    <cellStyle name="normální_HDP v b.c." xfId="264"/>
    <cellStyle name="Note 2" xfId="265"/>
    <cellStyle name="Output 2" xfId="266"/>
    <cellStyle name="Percent 2" xfId="267"/>
    <cellStyle name="Percent 3" xfId="268"/>
    <cellStyle name="Percent 4" xfId="269"/>
    <cellStyle name="Percentá" xfId="2" builtinId="5"/>
    <cellStyle name="Percentá 2" xfId="21"/>
    <cellStyle name="percentá 2 10" xfId="129"/>
    <cellStyle name="Percentá 2 2" xfId="32"/>
    <cellStyle name="Percentá 2 2 2" xfId="91"/>
    <cellStyle name="Percentá 2 2 3" xfId="141"/>
    <cellStyle name="Percentá 2 3" xfId="43"/>
    <cellStyle name="Percentá 2 3 2" xfId="144"/>
    <cellStyle name="Percentá 2 4" xfId="60"/>
    <cellStyle name="Percentá 2 4 2" xfId="107"/>
    <cellStyle name="Percentá 2 4 3" xfId="156"/>
    <cellStyle name="Percentá 2 5" xfId="82"/>
    <cellStyle name="Percentá 2 5 2" xfId="166"/>
    <cellStyle name="Percentá 2 6" xfId="167"/>
    <cellStyle name="Percentá 2 7" xfId="135"/>
    <cellStyle name="Percentá 2 8" xfId="291"/>
    <cellStyle name="percentá 3" xfId="12"/>
    <cellStyle name="Percentá 3 2" xfId="146"/>
    <cellStyle name="Percentá 3 3" xfId="143"/>
    <cellStyle name="Percentá 4" xfId="44"/>
    <cellStyle name="Percentá 4 2" xfId="174"/>
    <cellStyle name="Percentá 5" xfId="182"/>
    <cellStyle name="Percentá 6" xfId="295"/>
    <cellStyle name="Percentá 7" xfId="298"/>
    <cellStyle name="Percentá 8" xfId="301"/>
    <cellStyle name="Použité hypertextové prepojenie 2" xfId="164"/>
    <cellStyle name="Poznámka 2" xfId="271"/>
    <cellStyle name="Poznámka 3" xfId="270"/>
    <cellStyle name="Propojená buňka" xfId="272"/>
    <cellStyle name="Správně" xfId="273"/>
    <cellStyle name="Style 1" xfId="274"/>
    <cellStyle name="Text upozornění" xfId="275"/>
    <cellStyle name="Title 2" xfId="276"/>
    <cellStyle name="Total 2" xfId="277"/>
    <cellStyle name="Vstup 2" xfId="278"/>
    <cellStyle name="Výpočet 2" xfId="279"/>
    <cellStyle name="Výstup 2" xfId="280"/>
    <cellStyle name="Vysvětlující text" xfId="281"/>
    <cellStyle name="Warning Text 2" xfId="282"/>
    <cellStyle name="Zlá 2" xfId="158"/>
    <cellStyle name="Zvýraznění 1" xfId="283"/>
    <cellStyle name="Zvýraznění 2" xfId="284"/>
    <cellStyle name="Zvýraznění 3" xfId="285"/>
    <cellStyle name="Zvýraznění 4" xfId="286"/>
    <cellStyle name="Zvýraznění 5" xfId="287"/>
    <cellStyle name="Zvýraznění 6" xfId="288"/>
  </cellStyles>
  <dxfs count="3">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Medium9"/>
  <colors>
    <mruColors>
      <color rgb="FFAFD6B0"/>
      <color rgb="FF369ADC"/>
      <color rgb="FFFFFF66"/>
      <color rgb="FF305496"/>
      <color rgb="FFFFFFCC"/>
      <color rgb="FFFFFF00"/>
      <color rgb="FFC5E0B4"/>
      <color rgb="FFF8CBAD"/>
      <color rgb="FFE4F2F4"/>
      <color rgb="FFD6D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5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2.xml"/><Relationship Id="rId84" Type="http://schemas.openxmlformats.org/officeDocument/2006/relationships/externalLink" Target="externalLinks/externalLink18.xml"/><Relationship Id="rId89" Type="http://schemas.openxmlformats.org/officeDocument/2006/relationships/externalLink" Target="externalLinks/externalLink23.xml"/><Relationship Id="rId112" Type="http://schemas.openxmlformats.org/officeDocument/2006/relationships/externalLink" Target="externalLinks/externalLink46.xml"/><Relationship Id="rId133" Type="http://schemas.openxmlformats.org/officeDocument/2006/relationships/externalLink" Target="externalLinks/externalLink67.xml"/><Relationship Id="rId138" Type="http://schemas.openxmlformats.org/officeDocument/2006/relationships/externalLink" Target="externalLinks/externalLink72.xml"/><Relationship Id="rId16" Type="http://schemas.openxmlformats.org/officeDocument/2006/relationships/worksheet" Target="worksheets/sheet16.xml"/><Relationship Id="rId107" Type="http://schemas.openxmlformats.org/officeDocument/2006/relationships/externalLink" Target="externalLinks/externalLink4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8.xml"/><Relationship Id="rId79" Type="http://schemas.openxmlformats.org/officeDocument/2006/relationships/externalLink" Target="externalLinks/externalLink13.xml"/><Relationship Id="rId102" Type="http://schemas.openxmlformats.org/officeDocument/2006/relationships/externalLink" Target="externalLinks/externalLink36.xml"/><Relationship Id="rId123" Type="http://schemas.openxmlformats.org/officeDocument/2006/relationships/externalLink" Target="externalLinks/externalLink57.xml"/><Relationship Id="rId128" Type="http://schemas.openxmlformats.org/officeDocument/2006/relationships/externalLink" Target="externalLinks/externalLink62.xml"/><Relationship Id="rId144" Type="http://schemas.openxmlformats.org/officeDocument/2006/relationships/externalLink" Target="externalLinks/externalLink78.xml"/><Relationship Id="rId149"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24.xml"/><Relationship Id="rId95" Type="http://schemas.openxmlformats.org/officeDocument/2006/relationships/externalLink" Target="externalLinks/externalLink29.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externalLink" Target="externalLinks/externalLink3.xml"/><Relationship Id="rId113" Type="http://schemas.openxmlformats.org/officeDocument/2006/relationships/externalLink" Target="externalLinks/externalLink47.xml"/><Relationship Id="rId118" Type="http://schemas.openxmlformats.org/officeDocument/2006/relationships/externalLink" Target="externalLinks/externalLink52.xml"/><Relationship Id="rId134" Type="http://schemas.openxmlformats.org/officeDocument/2006/relationships/externalLink" Target="externalLinks/externalLink68.xml"/><Relationship Id="rId139" Type="http://schemas.openxmlformats.org/officeDocument/2006/relationships/externalLink" Target="externalLinks/externalLink73.xml"/><Relationship Id="rId80" Type="http://schemas.openxmlformats.org/officeDocument/2006/relationships/externalLink" Target="externalLinks/externalLink14.xml"/><Relationship Id="rId85" Type="http://schemas.openxmlformats.org/officeDocument/2006/relationships/externalLink" Target="externalLinks/externalLink1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103" Type="http://schemas.openxmlformats.org/officeDocument/2006/relationships/externalLink" Target="externalLinks/externalLink37.xml"/><Relationship Id="rId108" Type="http://schemas.openxmlformats.org/officeDocument/2006/relationships/externalLink" Target="externalLinks/externalLink42.xml"/><Relationship Id="rId116" Type="http://schemas.openxmlformats.org/officeDocument/2006/relationships/externalLink" Target="externalLinks/externalLink50.xml"/><Relationship Id="rId124" Type="http://schemas.openxmlformats.org/officeDocument/2006/relationships/externalLink" Target="externalLinks/externalLink58.xml"/><Relationship Id="rId129" Type="http://schemas.openxmlformats.org/officeDocument/2006/relationships/externalLink" Target="externalLinks/externalLink63.xml"/><Relationship Id="rId137" Type="http://schemas.openxmlformats.org/officeDocument/2006/relationships/externalLink" Target="externalLinks/externalLink7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4.xml"/><Relationship Id="rId75" Type="http://schemas.openxmlformats.org/officeDocument/2006/relationships/externalLink" Target="externalLinks/externalLink9.xml"/><Relationship Id="rId83" Type="http://schemas.openxmlformats.org/officeDocument/2006/relationships/externalLink" Target="externalLinks/externalLink17.xml"/><Relationship Id="rId88" Type="http://schemas.openxmlformats.org/officeDocument/2006/relationships/externalLink" Target="externalLinks/externalLink22.xml"/><Relationship Id="rId91" Type="http://schemas.openxmlformats.org/officeDocument/2006/relationships/externalLink" Target="externalLinks/externalLink25.xml"/><Relationship Id="rId96" Type="http://schemas.openxmlformats.org/officeDocument/2006/relationships/externalLink" Target="externalLinks/externalLink30.xml"/><Relationship Id="rId111" Type="http://schemas.openxmlformats.org/officeDocument/2006/relationships/externalLink" Target="externalLinks/externalLink45.xml"/><Relationship Id="rId132" Type="http://schemas.openxmlformats.org/officeDocument/2006/relationships/externalLink" Target="externalLinks/externalLink66.xml"/><Relationship Id="rId140" Type="http://schemas.openxmlformats.org/officeDocument/2006/relationships/externalLink" Target="externalLinks/externalLink74.xml"/><Relationship Id="rId145" Type="http://schemas.openxmlformats.org/officeDocument/2006/relationships/externalLink" Target="externalLinks/externalLink7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40.xml"/><Relationship Id="rId114" Type="http://schemas.openxmlformats.org/officeDocument/2006/relationships/externalLink" Target="externalLinks/externalLink48.xml"/><Relationship Id="rId119" Type="http://schemas.openxmlformats.org/officeDocument/2006/relationships/externalLink" Target="externalLinks/externalLink53.xml"/><Relationship Id="rId127" Type="http://schemas.openxmlformats.org/officeDocument/2006/relationships/externalLink" Target="externalLinks/externalLink6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7.xml"/><Relationship Id="rId78" Type="http://schemas.openxmlformats.org/officeDocument/2006/relationships/externalLink" Target="externalLinks/externalLink12.xml"/><Relationship Id="rId81" Type="http://schemas.openxmlformats.org/officeDocument/2006/relationships/externalLink" Target="externalLinks/externalLink15.xml"/><Relationship Id="rId86" Type="http://schemas.openxmlformats.org/officeDocument/2006/relationships/externalLink" Target="externalLinks/externalLink20.xml"/><Relationship Id="rId94" Type="http://schemas.openxmlformats.org/officeDocument/2006/relationships/externalLink" Target="externalLinks/externalLink28.xml"/><Relationship Id="rId99" Type="http://schemas.openxmlformats.org/officeDocument/2006/relationships/externalLink" Target="externalLinks/externalLink33.xml"/><Relationship Id="rId101" Type="http://schemas.openxmlformats.org/officeDocument/2006/relationships/externalLink" Target="externalLinks/externalLink35.xml"/><Relationship Id="rId122" Type="http://schemas.openxmlformats.org/officeDocument/2006/relationships/externalLink" Target="externalLinks/externalLink56.xml"/><Relationship Id="rId130" Type="http://schemas.openxmlformats.org/officeDocument/2006/relationships/externalLink" Target="externalLinks/externalLink64.xml"/><Relationship Id="rId135" Type="http://schemas.openxmlformats.org/officeDocument/2006/relationships/externalLink" Target="externalLinks/externalLink69.xml"/><Relationship Id="rId143" Type="http://schemas.openxmlformats.org/officeDocument/2006/relationships/externalLink" Target="externalLinks/externalLink77.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43.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0.xml"/><Relationship Id="rId97" Type="http://schemas.openxmlformats.org/officeDocument/2006/relationships/externalLink" Target="externalLinks/externalLink31.xml"/><Relationship Id="rId104" Type="http://schemas.openxmlformats.org/officeDocument/2006/relationships/externalLink" Target="externalLinks/externalLink38.xml"/><Relationship Id="rId120" Type="http://schemas.openxmlformats.org/officeDocument/2006/relationships/externalLink" Target="externalLinks/externalLink54.xml"/><Relationship Id="rId125" Type="http://schemas.openxmlformats.org/officeDocument/2006/relationships/externalLink" Target="externalLinks/externalLink59.xml"/><Relationship Id="rId141" Type="http://schemas.openxmlformats.org/officeDocument/2006/relationships/externalLink" Target="externalLinks/externalLink75.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5.xml"/><Relationship Id="rId92" Type="http://schemas.openxmlformats.org/officeDocument/2006/relationships/externalLink" Target="externalLinks/externalLink26.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1.xml"/><Relationship Id="rId110" Type="http://schemas.openxmlformats.org/officeDocument/2006/relationships/externalLink" Target="externalLinks/externalLink44.xml"/><Relationship Id="rId115" Type="http://schemas.openxmlformats.org/officeDocument/2006/relationships/externalLink" Target="externalLinks/externalLink49.xml"/><Relationship Id="rId131" Type="http://schemas.openxmlformats.org/officeDocument/2006/relationships/externalLink" Target="externalLinks/externalLink65.xml"/><Relationship Id="rId136" Type="http://schemas.openxmlformats.org/officeDocument/2006/relationships/externalLink" Target="externalLinks/externalLink70.xml"/><Relationship Id="rId61" Type="http://schemas.openxmlformats.org/officeDocument/2006/relationships/worksheet" Target="worksheets/sheet61.xml"/><Relationship Id="rId82"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1.xml"/><Relationship Id="rId100" Type="http://schemas.openxmlformats.org/officeDocument/2006/relationships/externalLink" Target="externalLinks/externalLink34.xml"/><Relationship Id="rId105" Type="http://schemas.openxmlformats.org/officeDocument/2006/relationships/externalLink" Target="externalLinks/externalLink39.xml"/><Relationship Id="rId126" Type="http://schemas.openxmlformats.org/officeDocument/2006/relationships/externalLink" Target="externalLinks/externalLink60.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6.xml"/><Relationship Id="rId93" Type="http://schemas.openxmlformats.org/officeDocument/2006/relationships/externalLink" Target="externalLinks/externalLink27.xml"/><Relationship Id="rId98" Type="http://schemas.openxmlformats.org/officeDocument/2006/relationships/externalLink" Target="externalLinks/externalLink32.xml"/><Relationship Id="rId121" Type="http://schemas.openxmlformats.org/officeDocument/2006/relationships/externalLink" Target="externalLinks/externalLink55.xml"/><Relationship Id="rId142" Type="http://schemas.openxmlformats.org/officeDocument/2006/relationships/externalLink" Target="externalLinks/externalLink7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00.xml.rels><?xml version="1.0" encoding="UTF-8" standalone="yes"?>
<Relationships xmlns="http://schemas.openxmlformats.org/package/2006/relationships"><Relationship Id="rId1" Type="http://schemas.openxmlformats.org/officeDocument/2006/relationships/themeOverride" Target="../theme/themeOverride45.xml"/></Relationships>
</file>

<file path=xl/charts/_rels/chart101.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102.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10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10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3.xml"/><Relationship Id="rId1" Type="http://schemas.microsoft.com/office/2011/relationships/chartStyle" Target="style13.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4.xml"/><Relationship Id="rId1" Type="http://schemas.microsoft.com/office/2011/relationships/chartStyle" Target="style14.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3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18.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19.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20.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21.xml"/></Relationships>
</file>

<file path=xl/charts/_rels/chart4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7.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8.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4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51.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5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5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5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5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5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5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5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5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6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62.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31.xml"/><Relationship Id="rId1" Type="http://schemas.microsoft.com/office/2011/relationships/chartStyle" Target="style31.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32.xml"/><Relationship Id="rId1" Type="http://schemas.microsoft.com/office/2011/relationships/chartStyle" Target="style32.xml"/></Relationships>
</file>

<file path=xl/charts/_rels/chart64.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33.xml"/><Relationship Id="rId1" Type="http://schemas.microsoft.com/office/2011/relationships/chartStyle" Target="style33.xml"/></Relationships>
</file>

<file path=xl/charts/_rels/chart65.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34.xml"/><Relationship Id="rId1" Type="http://schemas.microsoft.com/office/2011/relationships/chartStyle" Target="style34.xml"/></Relationships>
</file>

<file path=xl/charts/_rels/chart68.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69.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0.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71.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72.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73.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74.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75.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76.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77.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78.xml.rels><?xml version="1.0" encoding="UTF-8" standalone="yes"?>
<Relationships xmlns="http://schemas.openxmlformats.org/package/2006/relationships"><Relationship Id="rId1" Type="http://schemas.openxmlformats.org/officeDocument/2006/relationships/themeOverride" Target="../theme/themeOverride32.xml"/></Relationships>
</file>

<file path=xl/charts/_rels/chart79.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0.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81.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82.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83.xml.rels><?xml version="1.0" encoding="UTF-8" standalone="yes"?>
<Relationships xmlns="http://schemas.openxmlformats.org/package/2006/relationships"><Relationship Id="rId1" Type="http://schemas.openxmlformats.org/officeDocument/2006/relationships/themeOverride" Target="../theme/themeOverride37.xml"/></Relationships>
</file>

<file path=xl/charts/_rels/chart84.xml.rels><?xml version="1.0" encoding="UTF-8" standalone="yes"?>
<Relationships xmlns="http://schemas.openxmlformats.org/package/2006/relationships"><Relationship Id="rId1" Type="http://schemas.openxmlformats.org/officeDocument/2006/relationships/themeOverride" Target="../theme/themeOverride38.xml"/></Relationships>
</file>

<file path=xl/charts/_rels/chart85.xml.rels><?xml version="1.0" encoding="UTF-8" standalone="yes"?>
<Relationships xmlns="http://schemas.openxmlformats.org/package/2006/relationships"><Relationship Id="rId2" Type="http://schemas.openxmlformats.org/officeDocument/2006/relationships/chartUserShapes" Target="../drawings/drawing56.xml"/><Relationship Id="rId1" Type="http://schemas.openxmlformats.org/officeDocument/2006/relationships/themeOverride" Target="../theme/themeOverride39.xml"/></Relationships>
</file>

<file path=xl/charts/_rels/chart86.xml.rels><?xml version="1.0" encoding="UTF-8" standalone="yes"?>
<Relationships xmlns="http://schemas.openxmlformats.org/package/2006/relationships"><Relationship Id="rId1" Type="http://schemas.openxmlformats.org/officeDocument/2006/relationships/themeOverride" Target="../theme/themeOverride40.xml"/></Relationships>
</file>

<file path=xl/charts/_rels/chart87.xml.rels><?xml version="1.0" encoding="UTF-8" standalone="yes"?>
<Relationships xmlns="http://schemas.openxmlformats.org/package/2006/relationships"><Relationship Id="rId2" Type="http://schemas.openxmlformats.org/officeDocument/2006/relationships/chartUserShapes" Target="../drawings/drawing57.xml"/><Relationship Id="rId1" Type="http://schemas.openxmlformats.org/officeDocument/2006/relationships/themeOverride" Target="../theme/themeOverride41.xml"/></Relationships>
</file>

<file path=xl/charts/_rels/chart88.xml.rels><?xml version="1.0" encoding="UTF-8" standalone="yes"?>
<Relationships xmlns="http://schemas.openxmlformats.org/package/2006/relationships"><Relationship Id="rId1" Type="http://schemas.openxmlformats.org/officeDocument/2006/relationships/themeOverride" Target="../theme/themeOverride42.xml"/></Relationships>
</file>

<file path=xl/charts/_rels/chart89.xml.rels><?xml version="1.0" encoding="UTF-8" standalone="yes"?>
<Relationships xmlns="http://schemas.openxmlformats.org/package/2006/relationships"><Relationship Id="rId1" Type="http://schemas.openxmlformats.org/officeDocument/2006/relationships/themeOverride" Target="../theme/themeOverride43.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90.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91.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92.xml.rels><?xml version="1.0" encoding="UTF-8" standalone="yes"?>
<Relationships xmlns="http://schemas.openxmlformats.org/package/2006/relationships"><Relationship Id="rId1" Type="http://schemas.openxmlformats.org/officeDocument/2006/relationships/themeOverride" Target="../theme/themeOverride44.xml"/></Relationships>
</file>

<file path=xl/charts/_rels/chart93.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94.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98.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99.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Nominálne saldo</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'Zhrnutie '!$B$20:$G$20</c:f>
              <c:numCache>
                <c:formatCode>General</c:formatCode>
                <c:ptCount val="6"/>
                <c:pt idx="0">
                  <c:v>2019</c:v>
                </c:pt>
                <c:pt idx="1">
                  <c:v>2020</c:v>
                </c:pt>
                <c:pt idx="2">
                  <c:v>2021</c:v>
                </c:pt>
                <c:pt idx="3">
                  <c:v>2022</c:v>
                </c:pt>
                <c:pt idx="4">
                  <c:v>2023</c:v>
                </c:pt>
                <c:pt idx="5">
                  <c:v>2024</c:v>
                </c:pt>
              </c:numCache>
            </c:numRef>
          </c:cat>
          <c:val>
            <c:numRef>
              <c:f>'Zhrnutie '!$B$21:$G$21</c:f>
              <c:numCache>
                <c:formatCode>0.00</c:formatCode>
                <c:ptCount val="6"/>
                <c:pt idx="0">
                  <c:v>-1.3302952595508355</c:v>
                </c:pt>
                <c:pt idx="1">
                  <c:v>-6.1563866927986011</c:v>
                </c:pt>
                <c:pt idx="2">
                  <c:v>-9.9294637844643798</c:v>
                </c:pt>
                <c:pt idx="3">
                  <c:v>-5.1199999799049625</c:v>
                </c:pt>
                <c:pt idx="4">
                  <c:v>-4.1100000000000003</c:v>
                </c:pt>
                <c:pt idx="5">
                  <c:v>-3.84</c:v>
                </c:pt>
              </c:numCache>
            </c:numRef>
          </c:val>
          <c:extLst>
            <c:ext xmlns:c16="http://schemas.microsoft.com/office/drawing/2014/chart" uri="{C3380CC4-5D6E-409C-BE32-E72D297353CC}">
              <c16:uniqueId val="{00000003-B4E9-4D2A-AD3C-BA696963D75B}"/>
            </c:ext>
          </c:extLst>
        </c:ser>
        <c:ser>
          <c:idx val="3"/>
          <c:order val="1"/>
          <c:tx>
            <c:v>Štrukturálne saldo</c:v>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'Zhrnutie '!$B$20:$G$20</c:f>
              <c:numCache>
                <c:formatCode>General</c:formatCode>
                <c:ptCount val="6"/>
                <c:pt idx="0">
                  <c:v>2019</c:v>
                </c:pt>
                <c:pt idx="1">
                  <c:v>2020</c:v>
                </c:pt>
                <c:pt idx="2">
                  <c:v>2021</c:v>
                </c:pt>
                <c:pt idx="3">
                  <c:v>2022</c:v>
                </c:pt>
                <c:pt idx="4">
                  <c:v>2023</c:v>
                </c:pt>
                <c:pt idx="5">
                  <c:v>2024</c:v>
                </c:pt>
              </c:numCache>
            </c:numRef>
          </c:cat>
          <c:val>
            <c:numRef>
              <c:f>'Zhrnutie '!$B$22:$G$22</c:f>
              <c:numCache>
                <c:formatCode>0.0</c:formatCode>
                <c:ptCount val="6"/>
                <c:pt idx="0">
                  <c:v>-2.0174141147984557</c:v>
                </c:pt>
                <c:pt idx="1">
                  <c:v>-4.4789645721070137</c:v>
                </c:pt>
                <c:pt idx="2">
                  <c:v>-5.4604224685104565</c:v>
                </c:pt>
                <c:pt idx="3">
                  <c:v>-5.4601159379719659</c:v>
                </c:pt>
                <c:pt idx="4">
                  <c:v>-4.4588017916707408</c:v>
                </c:pt>
                <c:pt idx="5">
                  <c:v>-3.4553151033681386</c:v>
                </c:pt>
              </c:numCache>
            </c:numRef>
          </c:val>
          <c:extLst>
            <c:ext xmlns:c16="http://schemas.microsoft.com/office/drawing/2014/chart" uri="{C3380CC4-5D6E-409C-BE32-E72D297353CC}">
              <c16:uniqueId val="{00000004-B4E9-4D2A-AD3C-BA696963D75B}"/>
            </c:ext>
          </c:extLst>
        </c:ser>
        <c:dLbls>
          <c:showLegendKey val="0"/>
          <c:showVal val="0"/>
          <c:showCatName val="0"/>
          <c:showSerName val="0"/>
          <c:showPercent val="0"/>
          <c:showBubbleSize val="0"/>
        </c:dLbls>
        <c:gapWidth val="219"/>
        <c:axId val="721736880"/>
        <c:axId val="721736096"/>
        <c:extLst/>
      </c:barChart>
      <c:lineChart>
        <c:grouping val="standard"/>
        <c:varyColors val="0"/>
        <c:ser>
          <c:idx val="6"/>
          <c:order val="2"/>
          <c:tx>
            <c:v>Konsolidačné úsilie</c:v>
          </c:tx>
          <c:spPr>
            <a:ln w="28575" cap="rnd">
              <a:solidFill>
                <a:schemeClr val="tx1"/>
              </a:solidFill>
              <a:round/>
            </a:ln>
            <a:effectLst/>
          </c:spPr>
          <c:marker>
            <c:symbol val="none"/>
          </c:marker>
          <c:dLbls>
            <c:dLbl>
              <c:idx val="3"/>
              <c:layout>
                <c:manualLayout>
                  <c:x val="-5.6780121106923299E-3"/>
                  <c:y val="-6.556968825743385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C1E-497E-B5DC-D8B91C43B80B}"/>
                </c:ext>
              </c:extLst>
            </c:dLbl>
            <c:dLbl>
              <c:idx val="4"/>
              <c:layout>
                <c:manualLayout>
                  <c:x val="-3.0824101417572546E-2"/>
                  <c:y val="-6.056461061724798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4E9-4D2A-AD3C-BA696963D75B}"/>
                </c:ext>
              </c:extLst>
            </c:dLbl>
            <c:dLbl>
              <c:idx val="5"/>
              <c:layout>
                <c:manualLayout>
                  <c:x val="-2.074618336127208E-2"/>
                  <c:y val="-4.40145218832584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4E9-4D2A-AD3C-BA696963D75B}"/>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6"/>
              <c:pt idx="0">
                <c:v>2014</c:v>
              </c:pt>
              <c:pt idx="1">
                <c:v>2015</c:v>
              </c:pt>
              <c:pt idx="2">
                <c:v>2016</c:v>
              </c:pt>
              <c:pt idx="3">
                <c:v>2017</c:v>
              </c:pt>
              <c:pt idx="4">
                <c:v>2018</c:v>
              </c:pt>
              <c:pt idx="5">
                <c:v>2019</c:v>
              </c:pt>
            </c:numLit>
          </c:cat>
          <c:val>
            <c:numRef>
              <c:f>'Zhrnutie '!$B$23:$G$23</c:f>
              <c:numCache>
                <c:formatCode>0.00</c:formatCode>
                <c:ptCount val="6"/>
                <c:pt idx="0">
                  <c:v>-0.34834180563913564</c:v>
                </c:pt>
                <c:pt idx="1">
                  <c:v>-0.71386473556356167</c:v>
                </c:pt>
                <c:pt idx="2">
                  <c:v>-2.7291436181484392</c:v>
                </c:pt>
                <c:pt idx="3">
                  <c:v>3.0653053849061251E-4</c:v>
                </c:pt>
                <c:pt idx="4">
                  <c:v>1.0013141463012252</c:v>
                </c:pt>
                <c:pt idx="5">
                  <c:v>1.0034866883026021</c:v>
                </c:pt>
              </c:numCache>
            </c:numRef>
          </c:val>
          <c:smooth val="0"/>
          <c:extLst>
            <c:ext xmlns:c16="http://schemas.microsoft.com/office/drawing/2014/chart" uri="{C3380CC4-5D6E-409C-BE32-E72D297353CC}">
              <c16:uniqueId val="{00000007-B4E9-4D2A-AD3C-BA696963D75B}"/>
            </c:ext>
          </c:extLst>
        </c:ser>
        <c:dLbls>
          <c:showLegendKey val="0"/>
          <c:showVal val="0"/>
          <c:showCatName val="0"/>
          <c:showSerName val="0"/>
          <c:showPercent val="0"/>
          <c:showBubbleSize val="0"/>
        </c:dLbls>
        <c:marker val="1"/>
        <c:smooth val="0"/>
        <c:axId val="721736880"/>
        <c:axId val="721736096"/>
        <c:extLst/>
      </c:lineChart>
      <c:catAx>
        <c:axId val="72173688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21736096"/>
        <c:crosses val="autoZero"/>
        <c:auto val="1"/>
        <c:lblAlgn val="ctr"/>
        <c:lblOffset val="100"/>
        <c:noMultiLvlLbl val="0"/>
      </c:catAx>
      <c:valAx>
        <c:axId val="721736096"/>
        <c:scaling>
          <c:orientation val="minMax"/>
        </c:scaling>
        <c:delete val="0"/>
        <c:axPos val="l"/>
        <c:majorGridlines>
          <c:spPr>
            <a:ln w="9525" cap="flat" cmpd="sng" algn="ctr">
              <a:solidFill>
                <a:schemeClr val="bg1">
                  <a:lumMod val="75000"/>
                  <a:alpha val="56000"/>
                </a:schemeClr>
              </a:solidFill>
              <a:prstDash val="sysDot"/>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21736880"/>
        <c:crosses val="autoZero"/>
        <c:crossBetween val="between"/>
      </c:valAx>
      <c:spPr>
        <a:noFill/>
        <a:ln>
          <a:noFill/>
        </a:ln>
        <a:effectLst/>
      </c:spPr>
    </c:plotArea>
    <c:legend>
      <c:legendPos val="t"/>
      <c:layout>
        <c:manualLayout>
          <c:xMode val="edge"/>
          <c:yMode val="edge"/>
          <c:x val="6.509994083639456E-2"/>
          <c:y val="4.535714285714286E-2"/>
          <c:w val="0.89999995244083164"/>
          <c:h val="8.10789682539682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4.8823828544190706E-2"/>
          <c:w val="0.89093095636884034"/>
          <c:h val="0.85748137319626516"/>
        </c:manualLayout>
      </c:layout>
      <c:barChart>
        <c:barDir val="col"/>
        <c:grouping val="stacked"/>
        <c:varyColors val="0"/>
        <c:ser>
          <c:idx val="5"/>
          <c:order val="0"/>
          <c:tx>
            <c:strRef>
              <c:f>'Graf 2+3'!$I$29</c:f>
              <c:strCache>
                <c:ptCount val="1"/>
                <c:pt idx="0">
                  <c:v>Agriculture</c:v>
                </c:pt>
              </c:strCache>
            </c:strRef>
          </c:tx>
          <c:spPr>
            <a:solidFill>
              <a:srgbClr val="2C9ADC"/>
            </a:solidFill>
          </c:spPr>
          <c:invertIfNegative val="0"/>
          <c:cat>
            <c:strRef>
              <c:f>'Graf 2+3'!$J$11:$O$11</c:f>
              <c:strCache>
                <c:ptCount val="6"/>
                <c:pt idx="0">
                  <c:v>2019</c:v>
                </c:pt>
                <c:pt idx="1">
                  <c:v>2020</c:v>
                </c:pt>
                <c:pt idx="2">
                  <c:v>2021F</c:v>
                </c:pt>
                <c:pt idx="3">
                  <c:v>2022F</c:v>
                </c:pt>
                <c:pt idx="4">
                  <c:v>2023F</c:v>
                </c:pt>
                <c:pt idx="5">
                  <c:v>2024F</c:v>
                </c:pt>
              </c:strCache>
            </c:strRef>
          </c:cat>
          <c:val>
            <c:numRef>
              <c:f>'Graf 2+3'!$J$12:$O$12</c:f>
              <c:numCache>
                <c:formatCode>0.0</c:formatCode>
                <c:ptCount val="6"/>
                <c:pt idx="0">
                  <c:v>2.4381152625182045E-3</c:v>
                </c:pt>
                <c:pt idx="1">
                  <c:v>-9.32851843823988E-2</c:v>
                </c:pt>
                <c:pt idx="2">
                  <c:v>8.1281496579898183E-4</c:v>
                </c:pt>
                <c:pt idx="3">
                  <c:v>0</c:v>
                </c:pt>
                <c:pt idx="4">
                  <c:v>0</c:v>
                </c:pt>
                <c:pt idx="5">
                  <c:v>0</c:v>
                </c:pt>
              </c:numCache>
            </c:numRef>
          </c:val>
          <c:extLst>
            <c:ext xmlns:c16="http://schemas.microsoft.com/office/drawing/2014/chart" uri="{C3380CC4-5D6E-409C-BE32-E72D297353CC}">
              <c16:uniqueId val="{00000000-3589-424E-9543-11F901F971A2}"/>
            </c:ext>
          </c:extLst>
        </c:ser>
        <c:ser>
          <c:idx val="8"/>
          <c:order val="1"/>
          <c:tx>
            <c:strRef>
              <c:f>'Graf 2+3'!$I$30</c:f>
              <c:strCache>
                <c:ptCount val="1"/>
                <c:pt idx="0">
                  <c:v>Industry</c:v>
                </c:pt>
              </c:strCache>
            </c:strRef>
          </c:tx>
          <c:spPr>
            <a:solidFill>
              <a:srgbClr val="C6D9F1"/>
            </a:solidFill>
            <a:ln>
              <a:noFill/>
            </a:ln>
          </c:spPr>
          <c:invertIfNegative val="0"/>
          <c:cat>
            <c:strRef>
              <c:f>'Graf 2+3'!$J$11:$O$11</c:f>
              <c:strCache>
                <c:ptCount val="6"/>
                <c:pt idx="0">
                  <c:v>2019</c:v>
                </c:pt>
                <c:pt idx="1">
                  <c:v>2020</c:v>
                </c:pt>
                <c:pt idx="2">
                  <c:v>2021F</c:v>
                </c:pt>
                <c:pt idx="3">
                  <c:v>2022F</c:v>
                </c:pt>
                <c:pt idx="4">
                  <c:v>2023F</c:v>
                </c:pt>
                <c:pt idx="5">
                  <c:v>2024F</c:v>
                </c:pt>
              </c:strCache>
            </c:strRef>
          </c:cat>
          <c:val>
            <c:numRef>
              <c:f>'Graf 2+3'!$J$13:$O$13</c:f>
              <c:numCache>
                <c:formatCode>0.0</c:formatCode>
                <c:ptCount val="6"/>
                <c:pt idx="0">
                  <c:v>4.2976947000326872E-2</c:v>
                </c:pt>
                <c:pt idx="1">
                  <c:v>-1.0006175389233505</c:v>
                </c:pt>
                <c:pt idx="2">
                  <c:v>-2.4532142513363001E-2</c:v>
                </c:pt>
                <c:pt idx="3">
                  <c:v>7.7232523184013538E-2</c:v>
                </c:pt>
                <c:pt idx="4">
                  <c:v>2.3582137992644192E-2</c:v>
                </c:pt>
                <c:pt idx="5">
                  <c:v>3.152328033224306E-2</c:v>
                </c:pt>
              </c:numCache>
            </c:numRef>
          </c:val>
          <c:extLst>
            <c:ext xmlns:c16="http://schemas.microsoft.com/office/drawing/2014/chart" uri="{C3380CC4-5D6E-409C-BE32-E72D297353CC}">
              <c16:uniqueId val="{00000001-3589-424E-9543-11F901F971A2}"/>
            </c:ext>
          </c:extLst>
        </c:ser>
        <c:ser>
          <c:idx val="0"/>
          <c:order val="2"/>
          <c:tx>
            <c:strRef>
              <c:f>'Graf 2+3'!$I$33</c:f>
              <c:strCache>
                <c:ptCount val="1"/>
                <c:pt idx="0">
                  <c:v>Construction</c:v>
                </c:pt>
              </c:strCache>
            </c:strRef>
          </c:tx>
          <c:spPr>
            <a:solidFill>
              <a:srgbClr val="1F497D"/>
            </a:solidFill>
          </c:spPr>
          <c:invertIfNegative val="0"/>
          <c:cat>
            <c:strRef>
              <c:f>'Graf 2+3'!$J$11:$O$11</c:f>
              <c:strCache>
                <c:ptCount val="6"/>
                <c:pt idx="0">
                  <c:v>2019</c:v>
                </c:pt>
                <c:pt idx="1">
                  <c:v>2020</c:v>
                </c:pt>
                <c:pt idx="2">
                  <c:v>2021F</c:v>
                </c:pt>
                <c:pt idx="3">
                  <c:v>2022F</c:v>
                </c:pt>
                <c:pt idx="4">
                  <c:v>2023F</c:v>
                </c:pt>
                <c:pt idx="5">
                  <c:v>2024F</c:v>
                </c:pt>
              </c:strCache>
            </c:strRef>
          </c:cat>
          <c:val>
            <c:numRef>
              <c:f>'Graf 2+3'!$J$14:$O$14</c:f>
              <c:numCache>
                <c:formatCode>0.0</c:formatCode>
                <c:ptCount val="6"/>
                <c:pt idx="0">
                  <c:v>0.28935056047724994</c:v>
                </c:pt>
                <c:pt idx="1">
                  <c:v>-0.85298074996217865</c:v>
                </c:pt>
                <c:pt idx="2">
                  <c:v>-0.27735442181182041</c:v>
                </c:pt>
                <c:pt idx="3">
                  <c:v>0.72047588646573513</c:v>
                </c:pt>
                <c:pt idx="4">
                  <c:v>0.83241624569836348</c:v>
                </c:pt>
                <c:pt idx="5">
                  <c:v>0.21383872748937652</c:v>
                </c:pt>
              </c:numCache>
            </c:numRef>
          </c:val>
          <c:extLst>
            <c:ext xmlns:c16="http://schemas.microsoft.com/office/drawing/2014/chart" uri="{C3380CC4-5D6E-409C-BE32-E72D297353CC}">
              <c16:uniqueId val="{00000002-3589-424E-9543-11F901F971A2}"/>
            </c:ext>
          </c:extLst>
        </c:ser>
        <c:ser>
          <c:idx val="1"/>
          <c:order val="3"/>
          <c:tx>
            <c:strRef>
              <c:f>'Graf 2+3'!$I$32</c:f>
              <c:strCache>
                <c:ptCount val="1"/>
                <c:pt idx="0">
                  <c:v>Public sector</c:v>
                </c:pt>
              </c:strCache>
            </c:strRef>
          </c:tx>
          <c:spPr>
            <a:solidFill>
              <a:srgbClr val="9E9E9E"/>
            </a:solidFill>
          </c:spPr>
          <c:invertIfNegative val="0"/>
          <c:cat>
            <c:strRef>
              <c:f>'Graf 2+3'!$J$11:$O$11</c:f>
              <c:strCache>
                <c:ptCount val="6"/>
                <c:pt idx="0">
                  <c:v>2019</c:v>
                </c:pt>
                <c:pt idx="1">
                  <c:v>2020</c:v>
                </c:pt>
                <c:pt idx="2">
                  <c:v>2021F</c:v>
                </c:pt>
                <c:pt idx="3">
                  <c:v>2022F</c:v>
                </c:pt>
                <c:pt idx="4">
                  <c:v>2023F</c:v>
                </c:pt>
                <c:pt idx="5">
                  <c:v>2024F</c:v>
                </c:pt>
              </c:strCache>
            </c:strRef>
          </c:cat>
          <c:val>
            <c:numRef>
              <c:f>'Graf 2+3'!$J$15:$O$15</c:f>
              <c:numCache>
                <c:formatCode>0.0</c:formatCode>
                <c:ptCount val="6"/>
                <c:pt idx="0">
                  <c:v>0.33480694672759609</c:v>
                </c:pt>
                <c:pt idx="1">
                  <c:v>7.8521505486281867E-2</c:v>
                </c:pt>
                <c:pt idx="2">
                  <c:v>5.4055817416222264E-2</c:v>
                </c:pt>
                <c:pt idx="3">
                  <c:v>0.13164354464869438</c:v>
                </c:pt>
                <c:pt idx="4">
                  <c:v>0.26296342172348758</c:v>
                </c:pt>
                <c:pt idx="5">
                  <c:v>-9.2805744574021992E-3</c:v>
                </c:pt>
              </c:numCache>
            </c:numRef>
          </c:val>
          <c:extLst>
            <c:ext xmlns:c16="http://schemas.microsoft.com/office/drawing/2014/chart" uri="{C3380CC4-5D6E-409C-BE32-E72D297353CC}">
              <c16:uniqueId val="{00000003-3589-424E-9543-11F901F971A2}"/>
            </c:ext>
          </c:extLst>
        </c:ser>
        <c:ser>
          <c:idx val="2"/>
          <c:order val="4"/>
          <c:tx>
            <c:strRef>
              <c:f>'Graf 2+3'!$I$31</c:f>
              <c:strCache>
                <c:ptCount val="1"/>
                <c:pt idx="0">
                  <c:v>Market services</c:v>
                </c:pt>
              </c:strCache>
            </c:strRef>
          </c:tx>
          <c:spPr>
            <a:solidFill>
              <a:srgbClr val="555555"/>
            </a:solidFill>
          </c:spPr>
          <c:invertIfNegative val="0"/>
          <c:cat>
            <c:strRef>
              <c:f>'Graf 2+3'!$J$11:$O$11</c:f>
              <c:strCache>
                <c:ptCount val="6"/>
                <c:pt idx="0">
                  <c:v>2019</c:v>
                </c:pt>
                <c:pt idx="1">
                  <c:v>2020</c:v>
                </c:pt>
                <c:pt idx="2">
                  <c:v>2021F</c:v>
                </c:pt>
                <c:pt idx="3">
                  <c:v>2022F</c:v>
                </c:pt>
                <c:pt idx="4">
                  <c:v>2023F</c:v>
                </c:pt>
                <c:pt idx="5">
                  <c:v>2024F</c:v>
                </c:pt>
              </c:strCache>
            </c:strRef>
          </c:cat>
          <c:val>
            <c:numRef>
              <c:f>'Graf 2+3'!$J$16:$O$16</c:f>
              <c:numCache>
                <c:formatCode>0.0</c:formatCode>
                <c:ptCount val="6"/>
                <c:pt idx="0">
                  <c:v>0.37542842644040875</c:v>
                </c:pt>
                <c:pt idx="1">
                  <c:v>-1.7790028586733359E-2</c:v>
                </c:pt>
                <c:pt idx="2">
                  <c:v>-0.10499902045375939</c:v>
                </c:pt>
                <c:pt idx="3">
                  <c:v>1.1355614966038485E-2</c:v>
                </c:pt>
                <c:pt idx="4">
                  <c:v>4.9004139643715139E-2</c:v>
                </c:pt>
                <c:pt idx="5">
                  <c:v>5.9941437533858249E-2</c:v>
                </c:pt>
              </c:numCache>
            </c:numRef>
          </c:val>
          <c:extLst>
            <c:ext xmlns:c16="http://schemas.microsoft.com/office/drawing/2014/chart" uri="{C3380CC4-5D6E-409C-BE32-E72D297353CC}">
              <c16:uniqueId val="{00000004-3589-424E-9543-11F901F971A2}"/>
            </c:ext>
          </c:extLst>
        </c:ser>
        <c:dLbls>
          <c:showLegendKey val="0"/>
          <c:showVal val="0"/>
          <c:showCatName val="0"/>
          <c:showSerName val="0"/>
          <c:showPercent val="0"/>
          <c:showBubbleSize val="0"/>
        </c:dLbls>
        <c:gapWidth val="150"/>
        <c:overlap val="100"/>
        <c:axId val="844300080"/>
        <c:axId val="844300472"/>
      </c:barChart>
      <c:lineChart>
        <c:grouping val="standard"/>
        <c:varyColors val="0"/>
        <c:ser>
          <c:idx val="3"/>
          <c:order val="5"/>
          <c:tx>
            <c:strRef>
              <c:f>'Graf 2+3'!$I$34</c:f>
              <c:strCache>
                <c:ptCount val="1"/>
                <c:pt idx="0">
                  <c:v>Total economy</c:v>
                </c:pt>
              </c:strCache>
            </c:strRef>
          </c:tx>
          <c:spPr>
            <a:ln w="19050">
              <a:solidFill>
                <a:sysClr val="windowText" lastClr="000000"/>
              </a:solidFill>
            </a:ln>
          </c:spPr>
          <c:marker>
            <c:symbol val="none"/>
          </c:marker>
          <c:cat>
            <c:strRef>
              <c:f>'Graf 2+3'!$J$11:$N$11</c:f>
              <c:strCache>
                <c:ptCount val="5"/>
                <c:pt idx="0">
                  <c:v>2019</c:v>
                </c:pt>
                <c:pt idx="1">
                  <c:v>2020</c:v>
                </c:pt>
                <c:pt idx="2">
                  <c:v>2021F</c:v>
                </c:pt>
                <c:pt idx="3">
                  <c:v>2022F</c:v>
                </c:pt>
                <c:pt idx="4">
                  <c:v>2023F</c:v>
                </c:pt>
              </c:strCache>
            </c:strRef>
          </c:cat>
          <c:val>
            <c:numRef>
              <c:f>'Graf 2+3'!$J$17:$O$17</c:f>
              <c:numCache>
                <c:formatCode>0.0</c:formatCode>
                <c:ptCount val="6"/>
                <c:pt idx="0">
                  <c:v>1.045000995908099</c:v>
                </c:pt>
                <c:pt idx="1">
                  <c:v>-1.8861519963683757</c:v>
                </c:pt>
                <c:pt idx="2">
                  <c:v>-0.35201695239693104</c:v>
                </c:pt>
                <c:pt idx="3">
                  <c:v>0.94070756926448629</c:v>
                </c:pt>
                <c:pt idx="4">
                  <c:v>1.1679659450582141</c:v>
                </c:pt>
                <c:pt idx="5">
                  <c:v>0.29602287089807566</c:v>
                </c:pt>
              </c:numCache>
            </c:numRef>
          </c:val>
          <c:smooth val="0"/>
          <c:extLst>
            <c:ext xmlns:c16="http://schemas.microsoft.com/office/drawing/2014/chart" uri="{C3380CC4-5D6E-409C-BE32-E72D297353CC}">
              <c16:uniqueId val="{00000005-3589-424E-9543-11F901F971A2}"/>
            </c:ext>
          </c:extLst>
        </c:ser>
        <c:dLbls>
          <c:showLegendKey val="0"/>
          <c:showVal val="0"/>
          <c:showCatName val="0"/>
          <c:showSerName val="0"/>
          <c:showPercent val="0"/>
          <c:showBubbleSize val="0"/>
        </c:dLbls>
        <c:marker val="1"/>
        <c:smooth val="0"/>
        <c:axId val="844300080"/>
        <c:axId val="844300472"/>
      </c:lineChart>
      <c:catAx>
        <c:axId val="844300080"/>
        <c:scaling>
          <c:orientation val="minMax"/>
        </c:scaling>
        <c:delete val="0"/>
        <c:axPos val="b"/>
        <c:numFmt formatCode="General" sourceLinked="1"/>
        <c:majorTickMark val="out"/>
        <c:minorTickMark val="none"/>
        <c:tickLblPos val="low"/>
        <c:crossAx val="844300472"/>
        <c:crosses val="autoZero"/>
        <c:auto val="1"/>
        <c:lblAlgn val="ctr"/>
        <c:lblOffset val="100"/>
        <c:noMultiLvlLbl val="0"/>
      </c:catAx>
      <c:valAx>
        <c:axId val="844300472"/>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844300080"/>
        <c:crosses val="autoZero"/>
        <c:crossBetween val="between"/>
      </c:valAx>
    </c:plotArea>
    <c:legend>
      <c:legendPos val="r"/>
      <c:layout>
        <c:manualLayout>
          <c:xMode val="edge"/>
          <c:yMode val="edge"/>
          <c:x val="0.55757131037681229"/>
          <c:y val="0.47436038066706021"/>
          <c:w val="0.42999241952121359"/>
          <c:h val="0.40229169610919818"/>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6200641586468354"/>
        </c:manualLayout>
      </c:layout>
      <c:lineChart>
        <c:grouping val="standard"/>
        <c:varyColors val="0"/>
        <c:ser>
          <c:idx val="3"/>
          <c:order val="0"/>
          <c:tx>
            <c:strRef>
              <c:f>'Graf 46'!$A$4</c:f>
              <c:strCache>
                <c:ptCount val="1"/>
                <c:pt idx="0">
                  <c:v>Euro area 19</c:v>
                </c:pt>
              </c:strCache>
            </c:strRef>
          </c:tx>
          <c:spPr>
            <a:ln w="19050">
              <a:solidFill>
                <a:sysClr val="windowText" lastClr="000000"/>
              </a:solidFill>
              <a:prstDash val="solid"/>
            </a:ln>
          </c:spPr>
          <c:marker>
            <c:symbol val="none"/>
          </c:marker>
          <c:cat>
            <c:strRef>
              <c:f>'Graf 46'!$B$3:$P$3</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strCache>
            </c:strRef>
          </c:cat>
          <c:val>
            <c:numRef>
              <c:f>'Graf 46'!$B$4:$L$4</c:f>
              <c:numCache>
                <c:formatCode>#\ ##0.0</c:formatCode>
                <c:ptCount val="11"/>
                <c:pt idx="0">
                  <c:v>50.9</c:v>
                </c:pt>
                <c:pt idx="1">
                  <c:v>49.4</c:v>
                </c:pt>
                <c:pt idx="2">
                  <c:v>50</c:v>
                </c:pt>
                <c:pt idx="3">
                  <c:v>49.9</c:v>
                </c:pt>
                <c:pt idx="4">
                  <c:v>49.3</c:v>
                </c:pt>
                <c:pt idx="5">
                  <c:v>48.4</c:v>
                </c:pt>
                <c:pt idx="6">
                  <c:v>47.7</c:v>
                </c:pt>
                <c:pt idx="7">
                  <c:v>47.2</c:v>
                </c:pt>
                <c:pt idx="8">
                  <c:v>46.9</c:v>
                </c:pt>
                <c:pt idx="9">
                  <c:v>47</c:v>
                </c:pt>
                <c:pt idx="10">
                  <c:v>54.1</c:v>
                </c:pt>
              </c:numCache>
            </c:numRef>
          </c:val>
          <c:smooth val="0"/>
          <c:extLst>
            <c:ext xmlns:c16="http://schemas.microsoft.com/office/drawing/2014/chart" uri="{C3380CC4-5D6E-409C-BE32-E72D297353CC}">
              <c16:uniqueId val="{00000000-B5BB-4EA6-B2B0-5E27CB351904}"/>
            </c:ext>
          </c:extLst>
        </c:ser>
        <c:ser>
          <c:idx val="5"/>
          <c:order val="1"/>
          <c:tx>
            <c:strRef>
              <c:f>'Graf 46'!$A$8</c:f>
              <c:strCache>
                <c:ptCount val="1"/>
                <c:pt idx="0">
                  <c:v>Slovakia</c:v>
                </c:pt>
              </c:strCache>
            </c:strRef>
          </c:tx>
          <c:spPr>
            <a:ln w="19050">
              <a:solidFill>
                <a:srgbClr val="2C9ADC"/>
              </a:solidFill>
              <a:prstDash val="solid"/>
            </a:ln>
          </c:spPr>
          <c:marker>
            <c:symbol val="none"/>
          </c:marker>
          <c:cat>
            <c:strRef>
              <c:f>'Graf 46'!$B$3:$P$3</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strCache>
            </c:strRef>
          </c:cat>
          <c:val>
            <c:numRef>
              <c:f>'Graf 46'!$B$8:$P$8</c:f>
              <c:numCache>
                <c:formatCode>#\ ##0.0</c:formatCode>
                <c:ptCount val="15"/>
                <c:pt idx="0">
                  <c:v>42.5</c:v>
                </c:pt>
                <c:pt idx="1">
                  <c:v>41.6</c:v>
                </c:pt>
                <c:pt idx="2">
                  <c:v>41.1</c:v>
                </c:pt>
                <c:pt idx="3">
                  <c:v>42.5</c:v>
                </c:pt>
                <c:pt idx="4">
                  <c:v>43.3</c:v>
                </c:pt>
                <c:pt idx="5">
                  <c:v>45.8</c:v>
                </c:pt>
                <c:pt idx="6">
                  <c:v>42.7</c:v>
                </c:pt>
                <c:pt idx="7">
                  <c:v>41.4</c:v>
                </c:pt>
                <c:pt idx="8">
                  <c:v>41.7</c:v>
                </c:pt>
                <c:pt idx="9">
                  <c:v>42.7</c:v>
                </c:pt>
                <c:pt idx="10" formatCode="0.0">
                  <c:v>48</c:v>
                </c:pt>
                <c:pt idx="11" formatCode="0.0">
                  <c:v>51.574246723759686</c:v>
                </c:pt>
                <c:pt idx="12" formatCode="0.0">
                  <c:v>45.649444536805845</c:v>
                </c:pt>
                <c:pt idx="13" formatCode="0.0">
                  <c:v>45.852418667739244</c:v>
                </c:pt>
                <c:pt idx="14" formatCode="0.0">
                  <c:v>44.206271419562981</c:v>
                </c:pt>
              </c:numCache>
            </c:numRef>
          </c:val>
          <c:smooth val="0"/>
          <c:extLst>
            <c:ext xmlns:c16="http://schemas.microsoft.com/office/drawing/2014/chart" uri="{C3380CC4-5D6E-409C-BE32-E72D297353CC}">
              <c16:uniqueId val="{00000001-B5BB-4EA6-B2B0-5E27CB351904}"/>
            </c:ext>
          </c:extLst>
        </c:ser>
        <c:ser>
          <c:idx val="0"/>
          <c:order val="2"/>
          <c:tx>
            <c:strRef>
              <c:f>'Graf 46'!$A$9</c:f>
              <c:strCache>
                <c:ptCount val="1"/>
                <c:pt idx="0">
                  <c:v>V3</c:v>
                </c:pt>
              </c:strCache>
            </c:strRef>
          </c:tx>
          <c:spPr>
            <a:ln w="19050">
              <a:solidFill>
                <a:srgbClr val="BFBFBF"/>
              </a:solidFill>
              <a:prstDash val="solid"/>
            </a:ln>
          </c:spPr>
          <c:marker>
            <c:symbol val="none"/>
          </c:marker>
          <c:dPt>
            <c:idx val="2"/>
            <c:bubble3D val="0"/>
            <c:extLst>
              <c:ext xmlns:c16="http://schemas.microsoft.com/office/drawing/2014/chart" uri="{C3380CC4-5D6E-409C-BE32-E72D297353CC}">
                <c16:uniqueId val="{00000002-B5BB-4EA6-B2B0-5E27CB351904}"/>
              </c:ext>
            </c:extLst>
          </c:dPt>
          <c:cat>
            <c:strRef>
              <c:f>'Graf 46'!$B$3:$P$3</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strCache>
            </c:strRef>
          </c:cat>
          <c:val>
            <c:numRef>
              <c:f>'Graf 46'!$B$9:$L$9</c:f>
              <c:numCache>
                <c:formatCode>#\ ##0.0</c:formatCode>
                <c:ptCount val="11"/>
                <c:pt idx="0">
                  <c:v>46.1</c:v>
                </c:pt>
                <c:pt idx="1">
                  <c:v>45.466666666666669</c:v>
                </c:pt>
                <c:pt idx="2">
                  <c:v>45.666666666666664</c:v>
                </c:pt>
                <c:pt idx="3">
                  <c:v>45.300000000000004</c:v>
                </c:pt>
                <c:pt idx="4">
                  <c:v>45.1</c:v>
                </c:pt>
                <c:pt idx="5">
                  <c:v>44.666666666666664</c:v>
                </c:pt>
                <c:pt idx="6">
                  <c:v>42.566666666666663</c:v>
                </c:pt>
                <c:pt idx="7">
                  <c:v>42.266666666666666</c:v>
                </c:pt>
                <c:pt idx="8">
                  <c:v>42.666666666666664</c:v>
                </c:pt>
                <c:pt idx="9">
                  <c:v>42.9</c:v>
                </c:pt>
                <c:pt idx="10">
                  <c:v>49.266666666666673</c:v>
                </c:pt>
              </c:numCache>
            </c:numRef>
          </c:val>
          <c:smooth val="0"/>
          <c:extLst>
            <c:ext xmlns:c16="http://schemas.microsoft.com/office/drawing/2014/chart" uri="{C3380CC4-5D6E-409C-BE32-E72D297353CC}">
              <c16:uniqueId val="{00000003-B5BB-4EA6-B2B0-5E27CB351904}"/>
            </c:ext>
          </c:extLst>
        </c:ser>
        <c:dLbls>
          <c:showLegendKey val="0"/>
          <c:showVal val="0"/>
          <c:showCatName val="0"/>
          <c:showSerName val="0"/>
          <c:showPercent val="0"/>
          <c:showBubbleSize val="0"/>
        </c:dLbls>
        <c:smooth val="0"/>
        <c:axId val="679972488"/>
        <c:axId val="679972880"/>
      </c:lineChart>
      <c:catAx>
        <c:axId val="679972488"/>
        <c:scaling>
          <c:orientation val="minMax"/>
        </c:scaling>
        <c:delete val="0"/>
        <c:axPos val="b"/>
        <c:numFmt formatCode="General" sourceLinked="0"/>
        <c:majorTickMark val="out"/>
        <c:minorTickMark val="none"/>
        <c:tickLblPos val="low"/>
        <c:txPr>
          <a:bodyPr rot="-5400000" vert="horz"/>
          <a:lstStyle/>
          <a:p>
            <a:pPr>
              <a:defRPr/>
            </a:pPr>
            <a:endParaRPr lang="sk-SK"/>
          </a:p>
        </c:txPr>
        <c:crossAx val="679972880"/>
        <c:crosses val="autoZero"/>
        <c:auto val="1"/>
        <c:lblAlgn val="ctr"/>
        <c:lblOffset val="100"/>
        <c:noMultiLvlLbl val="0"/>
      </c:catAx>
      <c:valAx>
        <c:axId val="679972880"/>
        <c:scaling>
          <c:orientation val="minMax"/>
          <c:min val="39"/>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sk-SK"/>
          </a:p>
        </c:txPr>
        <c:crossAx val="679972488"/>
        <c:crosses val="autoZero"/>
        <c:crossBetween val="between"/>
      </c:valAx>
    </c:plotArea>
    <c:legend>
      <c:legendPos val="l"/>
      <c:layout>
        <c:manualLayout>
          <c:xMode val="edge"/>
          <c:yMode val="edge"/>
          <c:x val="0.13333333333333333"/>
          <c:y val="7.2986737584954196E-3"/>
          <c:w val="0.52630927384076986"/>
          <c:h val="0.26570282881306501"/>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 47'!$C$9</c:f>
              <c:strCache>
                <c:ptCount val="1"/>
                <c:pt idx="0">
                  <c:v>Osobné výdavky</c:v>
                </c:pt>
              </c:strCache>
            </c:strRef>
          </c:tx>
          <c:spPr>
            <a:solidFill>
              <a:srgbClr val="00B0F0"/>
            </a:solidFill>
            <a:ln>
              <a:noFill/>
            </a:ln>
            <a:effectLst/>
          </c:spPr>
          <c:invertIfNegative val="0"/>
          <c:cat>
            <c:strRef>
              <c:f>'Graf 47'!$A$10:$A$16</c:f>
              <c:strCache>
                <c:ptCount val="7"/>
                <c:pt idx="0">
                  <c:v>Spolu</c:v>
                </c:pt>
                <c:pt idx="1">
                  <c:v>Zamestnanost a odmeňovanie</c:v>
                </c:pt>
                <c:pt idx="2">
                  <c:v>Ohrozené skupiny</c:v>
                </c:pt>
                <c:pt idx="3">
                  <c:v>Vnútro</c:v>
                </c:pt>
                <c:pt idx="4">
                  <c:v>Obrana</c:v>
                </c:pt>
                <c:pt idx="5">
                  <c:v>Kultúra</c:v>
                </c:pt>
                <c:pt idx="6">
                  <c:v>IT 2.0</c:v>
                </c:pt>
              </c:strCache>
            </c:strRef>
          </c:cat>
          <c:val>
            <c:numRef>
              <c:f>'Graf 47'!$C$10:$C$16</c:f>
              <c:numCache>
                <c:formatCode>#,##0</c:formatCode>
                <c:ptCount val="7"/>
                <c:pt idx="0">
                  <c:v>10400007093</c:v>
                </c:pt>
                <c:pt idx="1">
                  <c:v>10400007093</c:v>
                </c:pt>
                <c:pt idx="3">
                  <c:v>1039099639</c:v>
                </c:pt>
                <c:pt idx="4">
                  <c:v>632825275</c:v>
                </c:pt>
                <c:pt idx="5">
                  <c:v>250419706</c:v>
                </c:pt>
              </c:numCache>
            </c:numRef>
          </c:val>
          <c:extLst>
            <c:ext xmlns:c16="http://schemas.microsoft.com/office/drawing/2014/chart" uri="{C3380CC4-5D6E-409C-BE32-E72D297353CC}">
              <c16:uniqueId val="{00000000-272F-46EE-8C9D-CA16DF862497}"/>
            </c:ext>
          </c:extLst>
        </c:ser>
        <c:ser>
          <c:idx val="1"/>
          <c:order val="1"/>
          <c:tx>
            <c:strRef>
              <c:f>'Graf 47'!$D$9</c:f>
              <c:strCache>
                <c:ptCount val="1"/>
                <c:pt idx="0">
                  <c:v>IT</c:v>
                </c:pt>
              </c:strCache>
            </c:strRef>
          </c:tx>
          <c:spPr>
            <a:solidFill>
              <a:srgbClr val="0070C0"/>
            </a:solidFill>
            <a:ln>
              <a:noFill/>
            </a:ln>
            <a:effectLst/>
          </c:spPr>
          <c:invertIfNegative val="0"/>
          <c:cat>
            <c:strRef>
              <c:f>'Graf 47'!$A$10:$A$16</c:f>
              <c:strCache>
                <c:ptCount val="7"/>
                <c:pt idx="0">
                  <c:v>Spolu</c:v>
                </c:pt>
                <c:pt idx="1">
                  <c:v>Zamestnanost a odmeňovanie</c:v>
                </c:pt>
                <c:pt idx="2">
                  <c:v>Ohrozené skupiny</c:v>
                </c:pt>
                <c:pt idx="3">
                  <c:v>Vnútro</c:v>
                </c:pt>
                <c:pt idx="4">
                  <c:v>Obrana</c:v>
                </c:pt>
                <c:pt idx="5">
                  <c:v>Kultúra</c:v>
                </c:pt>
                <c:pt idx="6">
                  <c:v>IT 2.0</c:v>
                </c:pt>
              </c:strCache>
            </c:strRef>
          </c:cat>
          <c:val>
            <c:numRef>
              <c:f>'Graf 47'!$D$10:$D$16</c:f>
              <c:numCache>
                <c:formatCode>General</c:formatCode>
                <c:ptCount val="7"/>
                <c:pt idx="0" formatCode="#,##0">
                  <c:v>521531051</c:v>
                </c:pt>
                <c:pt idx="3" formatCode="#,##0">
                  <c:v>63933802</c:v>
                </c:pt>
                <c:pt idx="4" formatCode="#,##0">
                  <c:v>13561955</c:v>
                </c:pt>
                <c:pt idx="5" formatCode="#,##0">
                  <c:v>12061367</c:v>
                </c:pt>
                <c:pt idx="6" formatCode="#,##0">
                  <c:v>521531051</c:v>
                </c:pt>
              </c:numCache>
            </c:numRef>
          </c:val>
          <c:extLst>
            <c:ext xmlns:c16="http://schemas.microsoft.com/office/drawing/2014/chart" uri="{C3380CC4-5D6E-409C-BE32-E72D297353CC}">
              <c16:uniqueId val="{00000001-272F-46EE-8C9D-CA16DF862497}"/>
            </c:ext>
          </c:extLst>
        </c:ser>
        <c:ser>
          <c:idx val="2"/>
          <c:order val="2"/>
          <c:tx>
            <c:strRef>
              <c:f>'Graf 47'!$E$9</c:f>
              <c:strCache>
                <c:ptCount val="1"/>
                <c:pt idx="0">
                  <c:v>ostatné</c:v>
                </c:pt>
              </c:strCache>
            </c:strRef>
          </c:tx>
          <c:spPr>
            <a:solidFill>
              <a:schemeClr val="bg1">
                <a:lumMod val="75000"/>
              </a:schemeClr>
            </a:solidFill>
            <a:ln>
              <a:noFill/>
            </a:ln>
            <a:effectLst/>
          </c:spPr>
          <c:invertIfNegative val="0"/>
          <c:cat>
            <c:strRef>
              <c:f>'Graf 47'!$A$10:$A$16</c:f>
              <c:strCache>
                <c:ptCount val="7"/>
                <c:pt idx="0">
                  <c:v>Spolu</c:v>
                </c:pt>
                <c:pt idx="1">
                  <c:v>Zamestnanost a odmeňovanie</c:v>
                </c:pt>
                <c:pt idx="2">
                  <c:v>Ohrozené skupiny</c:v>
                </c:pt>
                <c:pt idx="3">
                  <c:v>Vnútro</c:v>
                </c:pt>
                <c:pt idx="4">
                  <c:v>Obrana</c:v>
                </c:pt>
                <c:pt idx="5">
                  <c:v>Kultúra</c:v>
                </c:pt>
                <c:pt idx="6">
                  <c:v>IT 2.0</c:v>
                </c:pt>
              </c:strCache>
            </c:strRef>
          </c:cat>
          <c:val>
            <c:numRef>
              <c:f>'Graf 47'!$E$10:$E$16</c:f>
              <c:numCache>
                <c:formatCode>General</c:formatCode>
                <c:ptCount val="7"/>
                <c:pt idx="0" formatCode="#,##0">
                  <c:v>3455691964.8502083</c:v>
                </c:pt>
                <c:pt idx="2" formatCode="#,##0">
                  <c:v>1802454524.850208</c:v>
                </c:pt>
                <c:pt idx="3" formatCode="#,##0">
                  <c:v>476776303</c:v>
                </c:pt>
                <c:pt idx="4" formatCode="#,##0">
                  <c:v>648784534</c:v>
                </c:pt>
                <c:pt idx="5" formatCode="#,##0">
                  <c:v>527676603</c:v>
                </c:pt>
              </c:numCache>
            </c:numRef>
          </c:val>
          <c:extLst>
            <c:ext xmlns:c16="http://schemas.microsoft.com/office/drawing/2014/chart" uri="{C3380CC4-5D6E-409C-BE32-E72D297353CC}">
              <c16:uniqueId val="{00000002-272F-46EE-8C9D-CA16DF862497}"/>
            </c:ext>
          </c:extLst>
        </c:ser>
        <c:dLbls>
          <c:showLegendKey val="0"/>
          <c:showVal val="0"/>
          <c:showCatName val="0"/>
          <c:showSerName val="0"/>
          <c:showPercent val="0"/>
          <c:showBubbleSize val="0"/>
        </c:dLbls>
        <c:gapWidth val="150"/>
        <c:overlap val="100"/>
        <c:axId val="679973664"/>
        <c:axId val="679974056"/>
      </c:barChart>
      <c:lineChart>
        <c:grouping val="standard"/>
        <c:varyColors val="0"/>
        <c:ser>
          <c:idx val="3"/>
          <c:order val="3"/>
          <c:tx>
            <c:strRef>
              <c:f>'Graf 47'!$F$9</c:f>
              <c:strCache>
                <c:ptCount val="1"/>
                <c:pt idx="0">
                  <c:v>spolu</c:v>
                </c:pt>
              </c:strCache>
            </c:strRef>
          </c:tx>
          <c:spPr>
            <a:ln w="285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 47'!$A$10:$A$16</c:f>
              <c:strCache>
                <c:ptCount val="7"/>
                <c:pt idx="0">
                  <c:v>Spolu</c:v>
                </c:pt>
                <c:pt idx="1">
                  <c:v>Zamestnanost a odmeňovanie</c:v>
                </c:pt>
                <c:pt idx="2">
                  <c:v>Ohrozené skupiny</c:v>
                </c:pt>
                <c:pt idx="3">
                  <c:v>Vnútro</c:v>
                </c:pt>
                <c:pt idx="4">
                  <c:v>Obrana</c:v>
                </c:pt>
                <c:pt idx="5">
                  <c:v>Kultúra</c:v>
                </c:pt>
                <c:pt idx="6">
                  <c:v>IT 2.0</c:v>
                </c:pt>
              </c:strCache>
            </c:strRef>
          </c:cat>
          <c:val>
            <c:numRef>
              <c:f>'Graf 47'!$F$10:$F$16</c:f>
              <c:numCache>
                <c:formatCode>#,##0</c:formatCode>
                <c:ptCount val="7"/>
                <c:pt idx="0">
                  <c:v>14377230108.850208</c:v>
                </c:pt>
                <c:pt idx="1">
                  <c:v>10400007093</c:v>
                </c:pt>
                <c:pt idx="2">
                  <c:v>1802454524.850208</c:v>
                </c:pt>
                <c:pt idx="3">
                  <c:v>1579809744</c:v>
                </c:pt>
                <c:pt idx="4">
                  <c:v>1295171764</c:v>
                </c:pt>
                <c:pt idx="5">
                  <c:v>790157676</c:v>
                </c:pt>
                <c:pt idx="6">
                  <c:v>521531051</c:v>
                </c:pt>
              </c:numCache>
            </c:numRef>
          </c:val>
          <c:smooth val="0"/>
          <c:extLst>
            <c:ext xmlns:c16="http://schemas.microsoft.com/office/drawing/2014/chart" uri="{C3380CC4-5D6E-409C-BE32-E72D297353CC}">
              <c16:uniqueId val="{00000003-272F-46EE-8C9D-CA16DF862497}"/>
            </c:ext>
          </c:extLst>
        </c:ser>
        <c:dLbls>
          <c:showLegendKey val="0"/>
          <c:showVal val="0"/>
          <c:showCatName val="0"/>
          <c:showSerName val="0"/>
          <c:showPercent val="0"/>
          <c:showBubbleSize val="0"/>
        </c:dLbls>
        <c:marker val="1"/>
        <c:smooth val="0"/>
        <c:axId val="679973664"/>
        <c:axId val="679974056"/>
      </c:lineChart>
      <c:lineChart>
        <c:grouping val="standard"/>
        <c:varyColors val="0"/>
        <c:ser>
          <c:idx val="4"/>
          <c:order val="4"/>
          <c:tx>
            <c:strRef>
              <c:f>'Graf 47'!$G$9</c:f>
              <c:strCache>
                <c:ptCount val="1"/>
                <c:pt idx="0">
                  <c:v>% HDP (pravá os)</c:v>
                </c:pt>
              </c:strCache>
            </c:strRef>
          </c:tx>
          <c:spPr>
            <a:ln w="25400" cap="rnd">
              <a:noFill/>
              <a:round/>
            </a:ln>
            <a:effectLst/>
          </c:spPr>
          <c:marker>
            <c:symbol val="circle"/>
            <c:size val="5"/>
            <c:spPr>
              <a:noFill/>
              <a:ln w="9525">
                <a:noFill/>
              </a:ln>
              <a:effectLst/>
            </c:spPr>
          </c:marker>
          <c:dLbls>
            <c:dLbl>
              <c:idx val="2"/>
              <c:layout>
                <c:manualLayout>
                  <c:x val="-2.6963971855539993E-2"/>
                  <c:y val="2.68730925910283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72F-46EE-8C9D-CA16DF862497}"/>
                </c:ext>
              </c:extLst>
            </c:dLbl>
            <c:dLbl>
              <c:idx val="3"/>
              <c:layout>
                <c:manualLayout>
                  <c:x val="-2.6963971855539923E-2"/>
                  <c:y val="2.31225071157760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72F-46EE-8C9D-CA16DF862497}"/>
                </c:ext>
              </c:extLst>
            </c:dLbl>
            <c:dLbl>
              <c:idx val="4"/>
              <c:layout>
                <c:manualLayout>
                  <c:x val="-2.6963971855539993E-2"/>
                  <c:y val="1.56213361652713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72F-46EE-8C9D-CA16DF862497}"/>
                </c:ext>
              </c:extLst>
            </c:dLbl>
            <c:dLbl>
              <c:idx val="5"/>
              <c:layout>
                <c:manualLayout>
                  <c:x val="-2.6963971855539923E-2"/>
                  <c:y val="1.18707506900191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72F-46EE-8C9D-CA16DF862497}"/>
                </c:ext>
              </c:extLst>
            </c:dLbl>
            <c:dLbl>
              <c:idx val="6"/>
              <c:layout>
                <c:manualLayout>
                  <c:x val="-2.6963971855539923E-2"/>
                  <c:y val="1.18707506900189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72F-46EE-8C9D-CA16DF86249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 47'!$A$10:$A$16</c:f>
              <c:strCache>
                <c:ptCount val="7"/>
                <c:pt idx="0">
                  <c:v>Spolu</c:v>
                </c:pt>
                <c:pt idx="1">
                  <c:v>Zamestnanost a odmeňovanie</c:v>
                </c:pt>
                <c:pt idx="2">
                  <c:v>Ohrozené skupiny</c:v>
                </c:pt>
                <c:pt idx="3">
                  <c:v>Vnútro</c:v>
                </c:pt>
                <c:pt idx="4">
                  <c:v>Obrana</c:v>
                </c:pt>
                <c:pt idx="5">
                  <c:v>Kultúra</c:v>
                </c:pt>
                <c:pt idx="6">
                  <c:v>IT 2.0</c:v>
                </c:pt>
              </c:strCache>
            </c:strRef>
          </c:cat>
          <c:val>
            <c:numRef>
              <c:f>'Graf 47'!$G$10:$G$16</c:f>
              <c:numCache>
                <c:formatCode>0%</c:formatCode>
                <c:ptCount val="7"/>
                <c:pt idx="0">
                  <c:v>0.15029243792291178</c:v>
                </c:pt>
                <c:pt idx="1">
                  <c:v>0.10871651970433308</c:v>
                </c:pt>
                <c:pt idx="2">
                  <c:v>1.8841966271247616E-2</c:v>
                </c:pt>
                <c:pt idx="3">
                  <c:v>1.6514548079325373E-2</c:v>
                </c:pt>
                <c:pt idx="4">
                  <c:v>1.3539083708527027E-2</c:v>
                </c:pt>
                <c:pt idx="5">
                  <c:v>8.2599167273841052E-3</c:v>
                </c:pt>
                <c:pt idx="6">
                  <c:v>5.4518271262166572E-3</c:v>
                </c:pt>
              </c:numCache>
            </c:numRef>
          </c:val>
          <c:smooth val="0"/>
          <c:extLst>
            <c:ext xmlns:c16="http://schemas.microsoft.com/office/drawing/2014/chart" uri="{C3380CC4-5D6E-409C-BE32-E72D297353CC}">
              <c16:uniqueId val="{00000009-272F-46EE-8C9D-CA16DF862497}"/>
            </c:ext>
          </c:extLst>
        </c:ser>
        <c:dLbls>
          <c:showLegendKey val="0"/>
          <c:showVal val="0"/>
          <c:showCatName val="0"/>
          <c:showSerName val="0"/>
          <c:showPercent val="0"/>
          <c:showBubbleSize val="0"/>
        </c:dLbls>
        <c:marker val="1"/>
        <c:smooth val="0"/>
        <c:axId val="679974840"/>
        <c:axId val="679974448"/>
      </c:lineChart>
      <c:catAx>
        <c:axId val="67997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679974056"/>
        <c:crosses val="autoZero"/>
        <c:auto val="1"/>
        <c:lblAlgn val="ctr"/>
        <c:lblOffset val="100"/>
        <c:noMultiLvlLbl val="0"/>
      </c:catAx>
      <c:valAx>
        <c:axId val="679974056"/>
        <c:scaling>
          <c:orientation val="minMax"/>
        </c:scaling>
        <c:delete val="0"/>
        <c:axPos val="l"/>
        <c:majorGridlines>
          <c:spPr>
            <a:ln w="9525" cap="flat" cmpd="sng" algn="ctr">
              <a:solidFill>
                <a:schemeClr val="bg1">
                  <a:lumMod val="7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679973664"/>
        <c:crosses val="autoZero"/>
        <c:crossBetween val="between"/>
        <c:dispUnits>
          <c:builtInUnit val="millions"/>
        </c:dispUnits>
      </c:valAx>
      <c:valAx>
        <c:axId val="679974448"/>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679974840"/>
        <c:crosses val="max"/>
        <c:crossBetween val="between"/>
      </c:valAx>
      <c:catAx>
        <c:axId val="679974840"/>
        <c:scaling>
          <c:orientation val="minMax"/>
        </c:scaling>
        <c:delete val="1"/>
        <c:axPos val="b"/>
        <c:numFmt formatCode="General" sourceLinked="1"/>
        <c:majorTickMark val="out"/>
        <c:minorTickMark val="none"/>
        <c:tickLblPos val="nextTo"/>
        <c:crossAx val="679974448"/>
        <c:crosses val="autoZero"/>
        <c:auto val="1"/>
        <c:lblAlgn val="ctr"/>
        <c:lblOffset val="100"/>
        <c:noMultiLvlLbl val="0"/>
      </c:catAx>
      <c:spPr>
        <a:noFill/>
        <a:ln>
          <a:noFill/>
        </a:ln>
        <a:effectLst/>
      </c:spPr>
    </c:plotArea>
    <c:legend>
      <c:legendPos val="t"/>
      <c:legendEntry>
        <c:idx val="3"/>
        <c:delete val="1"/>
      </c:legendEntry>
      <c:layout>
        <c:manualLayout>
          <c:xMode val="edge"/>
          <c:yMode val="edge"/>
          <c:x val="0.73820897020629461"/>
          <c:y val="0.14649786866335632"/>
          <c:w val="0.18966628452882009"/>
          <c:h val="0.2778737901408625"/>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 47'!$C$8</c:f>
              <c:strCache>
                <c:ptCount val="1"/>
                <c:pt idx="0">
                  <c:v>Compensation</c:v>
                </c:pt>
              </c:strCache>
            </c:strRef>
          </c:tx>
          <c:spPr>
            <a:solidFill>
              <a:srgbClr val="00B0F0"/>
            </a:solidFill>
            <a:ln>
              <a:noFill/>
            </a:ln>
            <a:effectLst/>
          </c:spPr>
          <c:invertIfNegative val="0"/>
          <c:cat>
            <c:strRef>
              <c:f>'Graf 47'!$B$10:$B$16</c:f>
              <c:strCache>
                <c:ptCount val="7"/>
                <c:pt idx="0">
                  <c:v>Total</c:v>
                </c:pt>
                <c:pt idx="1">
                  <c:v>Wage bill</c:v>
                </c:pt>
                <c:pt idx="2">
                  <c:v>Groups at risk of poverty</c:v>
                </c:pt>
                <c:pt idx="3">
                  <c:v>Interior</c:v>
                </c:pt>
                <c:pt idx="4">
                  <c:v>Defence</c:v>
                </c:pt>
                <c:pt idx="5">
                  <c:v>Culture</c:v>
                </c:pt>
                <c:pt idx="6">
                  <c:v>IT</c:v>
                </c:pt>
              </c:strCache>
            </c:strRef>
          </c:cat>
          <c:val>
            <c:numRef>
              <c:f>'Graf 47'!$C$10:$C$16</c:f>
              <c:numCache>
                <c:formatCode>#,##0</c:formatCode>
                <c:ptCount val="7"/>
                <c:pt idx="0">
                  <c:v>10400007093</c:v>
                </c:pt>
                <c:pt idx="1">
                  <c:v>10400007093</c:v>
                </c:pt>
                <c:pt idx="3">
                  <c:v>1039099639</c:v>
                </c:pt>
                <c:pt idx="4">
                  <c:v>632825275</c:v>
                </c:pt>
                <c:pt idx="5">
                  <c:v>250419706</c:v>
                </c:pt>
              </c:numCache>
            </c:numRef>
          </c:val>
          <c:extLst>
            <c:ext xmlns:c16="http://schemas.microsoft.com/office/drawing/2014/chart" uri="{C3380CC4-5D6E-409C-BE32-E72D297353CC}">
              <c16:uniqueId val="{00000000-6FEE-4575-A956-44F29DC05D1C}"/>
            </c:ext>
          </c:extLst>
        </c:ser>
        <c:ser>
          <c:idx val="1"/>
          <c:order val="1"/>
          <c:tx>
            <c:strRef>
              <c:f>'Graf 47'!$D$9</c:f>
              <c:strCache>
                <c:ptCount val="1"/>
                <c:pt idx="0">
                  <c:v>IT</c:v>
                </c:pt>
              </c:strCache>
            </c:strRef>
          </c:tx>
          <c:spPr>
            <a:solidFill>
              <a:srgbClr val="0070C0"/>
            </a:solidFill>
            <a:ln>
              <a:noFill/>
            </a:ln>
            <a:effectLst/>
          </c:spPr>
          <c:invertIfNegative val="0"/>
          <c:cat>
            <c:strRef>
              <c:f>'Graf 47'!$B$10:$B$16</c:f>
              <c:strCache>
                <c:ptCount val="7"/>
                <c:pt idx="0">
                  <c:v>Total</c:v>
                </c:pt>
                <c:pt idx="1">
                  <c:v>Wage bill</c:v>
                </c:pt>
                <c:pt idx="2">
                  <c:v>Groups at risk of poverty</c:v>
                </c:pt>
                <c:pt idx="3">
                  <c:v>Interior</c:v>
                </c:pt>
                <c:pt idx="4">
                  <c:v>Defence</c:v>
                </c:pt>
                <c:pt idx="5">
                  <c:v>Culture</c:v>
                </c:pt>
                <c:pt idx="6">
                  <c:v>IT</c:v>
                </c:pt>
              </c:strCache>
            </c:strRef>
          </c:cat>
          <c:val>
            <c:numRef>
              <c:f>'Graf 47'!$D$10:$D$16</c:f>
              <c:numCache>
                <c:formatCode>General</c:formatCode>
                <c:ptCount val="7"/>
                <c:pt idx="0" formatCode="#,##0">
                  <c:v>521531051</c:v>
                </c:pt>
                <c:pt idx="3" formatCode="#,##0">
                  <c:v>63933802</c:v>
                </c:pt>
                <c:pt idx="4" formatCode="#,##0">
                  <c:v>13561955</c:v>
                </c:pt>
                <c:pt idx="5" formatCode="#,##0">
                  <c:v>12061367</c:v>
                </c:pt>
                <c:pt idx="6" formatCode="#,##0">
                  <c:v>521531051</c:v>
                </c:pt>
              </c:numCache>
            </c:numRef>
          </c:val>
          <c:extLst>
            <c:ext xmlns:c16="http://schemas.microsoft.com/office/drawing/2014/chart" uri="{C3380CC4-5D6E-409C-BE32-E72D297353CC}">
              <c16:uniqueId val="{00000001-6FEE-4575-A956-44F29DC05D1C}"/>
            </c:ext>
          </c:extLst>
        </c:ser>
        <c:ser>
          <c:idx val="2"/>
          <c:order val="2"/>
          <c:tx>
            <c:strRef>
              <c:f>'Graf 47'!$E$8</c:f>
              <c:strCache>
                <c:ptCount val="1"/>
                <c:pt idx="0">
                  <c:v>Other</c:v>
                </c:pt>
              </c:strCache>
            </c:strRef>
          </c:tx>
          <c:spPr>
            <a:solidFill>
              <a:schemeClr val="bg1">
                <a:lumMod val="75000"/>
              </a:schemeClr>
            </a:solidFill>
            <a:ln>
              <a:noFill/>
            </a:ln>
            <a:effectLst/>
          </c:spPr>
          <c:invertIfNegative val="0"/>
          <c:cat>
            <c:strRef>
              <c:f>'Graf 47'!$B$10:$B$16</c:f>
              <c:strCache>
                <c:ptCount val="7"/>
                <c:pt idx="0">
                  <c:v>Total</c:v>
                </c:pt>
                <c:pt idx="1">
                  <c:v>Wage bill</c:v>
                </c:pt>
                <c:pt idx="2">
                  <c:v>Groups at risk of poverty</c:v>
                </c:pt>
                <c:pt idx="3">
                  <c:v>Interior</c:v>
                </c:pt>
                <c:pt idx="4">
                  <c:v>Defence</c:v>
                </c:pt>
                <c:pt idx="5">
                  <c:v>Culture</c:v>
                </c:pt>
                <c:pt idx="6">
                  <c:v>IT</c:v>
                </c:pt>
              </c:strCache>
            </c:strRef>
          </c:cat>
          <c:val>
            <c:numRef>
              <c:f>'Graf 47'!$E$10:$E$16</c:f>
              <c:numCache>
                <c:formatCode>General</c:formatCode>
                <c:ptCount val="7"/>
                <c:pt idx="0" formatCode="#,##0">
                  <c:v>3455691964.8502083</c:v>
                </c:pt>
                <c:pt idx="2" formatCode="#,##0">
                  <c:v>1802454524.850208</c:v>
                </c:pt>
                <c:pt idx="3" formatCode="#,##0">
                  <c:v>476776303</c:v>
                </c:pt>
                <c:pt idx="4" formatCode="#,##0">
                  <c:v>648784534</c:v>
                </c:pt>
                <c:pt idx="5" formatCode="#,##0">
                  <c:v>527676603</c:v>
                </c:pt>
              </c:numCache>
            </c:numRef>
          </c:val>
          <c:extLst>
            <c:ext xmlns:c16="http://schemas.microsoft.com/office/drawing/2014/chart" uri="{C3380CC4-5D6E-409C-BE32-E72D297353CC}">
              <c16:uniqueId val="{00000002-6FEE-4575-A956-44F29DC05D1C}"/>
            </c:ext>
          </c:extLst>
        </c:ser>
        <c:dLbls>
          <c:showLegendKey val="0"/>
          <c:showVal val="0"/>
          <c:showCatName val="0"/>
          <c:showSerName val="0"/>
          <c:showPercent val="0"/>
          <c:showBubbleSize val="0"/>
        </c:dLbls>
        <c:gapWidth val="150"/>
        <c:overlap val="100"/>
        <c:axId val="679975624"/>
        <c:axId val="679976016"/>
      </c:barChart>
      <c:lineChart>
        <c:grouping val="standard"/>
        <c:varyColors val="0"/>
        <c:ser>
          <c:idx val="3"/>
          <c:order val="3"/>
          <c:tx>
            <c:strRef>
              <c:f>'Graf 47'!$F$8</c:f>
              <c:strCache>
                <c:ptCount val="1"/>
                <c:pt idx="0">
                  <c:v>Total</c:v>
                </c:pt>
              </c:strCache>
            </c:strRef>
          </c:tx>
          <c:spPr>
            <a:ln w="285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 47'!$A$10:$A$16</c:f>
              <c:strCache>
                <c:ptCount val="7"/>
                <c:pt idx="0">
                  <c:v>Spolu</c:v>
                </c:pt>
                <c:pt idx="1">
                  <c:v>Zamestnanost a odmeňovanie</c:v>
                </c:pt>
                <c:pt idx="2">
                  <c:v>Ohrozené skupiny</c:v>
                </c:pt>
                <c:pt idx="3">
                  <c:v>Vnútro</c:v>
                </c:pt>
                <c:pt idx="4">
                  <c:v>Obrana</c:v>
                </c:pt>
                <c:pt idx="5">
                  <c:v>Kultúra</c:v>
                </c:pt>
                <c:pt idx="6">
                  <c:v>IT 2.0</c:v>
                </c:pt>
              </c:strCache>
            </c:strRef>
          </c:cat>
          <c:val>
            <c:numRef>
              <c:f>'Graf 47'!$F$10:$F$16</c:f>
              <c:numCache>
                <c:formatCode>#,##0</c:formatCode>
                <c:ptCount val="7"/>
                <c:pt idx="0">
                  <c:v>14377230108.850208</c:v>
                </c:pt>
                <c:pt idx="1">
                  <c:v>10400007093</c:v>
                </c:pt>
                <c:pt idx="2">
                  <c:v>1802454524.850208</c:v>
                </c:pt>
                <c:pt idx="3">
                  <c:v>1579809744</c:v>
                </c:pt>
                <c:pt idx="4">
                  <c:v>1295171764</c:v>
                </c:pt>
                <c:pt idx="5">
                  <c:v>790157676</c:v>
                </c:pt>
                <c:pt idx="6">
                  <c:v>521531051</c:v>
                </c:pt>
              </c:numCache>
            </c:numRef>
          </c:val>
          <c:smooth val="0"/>
          <c:extLst>
            <c:ext xmlns:c16="http://schemas.microsoft.com/office/drawing/2014/chart" uri="{C3380CC4-5D6E-409C-BE32-E72D297353CC}">
              <c16:uniqueId val="{00000003-6FEE-4575-A956-44F29DC05D1C}"/>
            </c:ext>
          </c:extLst>
        </c:ser>
        <c:dLbls>
          <c:showLegendKey val="0"/>
          <c:showVal val="0"/>
          <c:showCatName val="0"/>
          <c:showSerName val="0"/>
          <c:showPercent val="0"/>
          <c:showBubbleSize val="0"/>
        </c:dLbls>
        <c:marker val="1"/>
        <c:smooth val="0"/>
        <c:axId val="679975624"/>
        <c:axId val="679976016"/>
      </c:lineChart>
      <c:lineChart>
        <c:grouping val="standard"/>
        <c:varyColors val="0"/>
        <c:ser>
          <c:idx val="4"/>
          <c:order val="4"/>
          <c:tx>
            <c:strRef>
              <c:f>'Graf 47'!$G$8</c:f>
              <c:strCache>
                <c:ptCount val="1"/>
                <c:pt idx="0">
                  <c:v>% GDP (right axis)</c:v>
                </c:pt>
              </c:strCache>
            </c:strRef>
          </c:tx>
          <c:spPr>
            <a:ln w="25400" cap="rnd">
              <a:noFill/>
              <a:round/>
            </a:ln>
            <a:effectLst/>
          </c:spPr>
          <c:marker>
            <c:symbol val="circle"/>
            <c:size val="5"/>
            <c:spPr>
              <a:noFill/>
              <a:ln w="9525">
                <a:noFill/>
              </a:ln>
              <a:effectLst/>
            </c:spPr>
          </c:marker>
          <c:dLbls>
            <c:dLbl>
              <c:idx val="2"/>
              <c:layout>
                <c:manualLayout>
                  <c:x val="-2.6963971855539993E-2"/>
                  <c:y val="2.68730925910283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FEE-4575-A956-44F29DC05D1C}"/>
                </c:ext>
              </c:extLst>
            </c:dLbl>
            <c:dLbl>
              <c:idx val="3"/>
              <c:layout>
                <c:manualLayout>
                  <c:x val="-2.6963971855539923E-2"/>
                  <c:y val="2.31225071157760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FEE-4575-A956-44F29DC05D1C}"/>
                </c:ext>
              </c:extLst>
            </c:dLbl>
            <c:dLbl>
              <c:idx val="4"/>
              <c:layout>
                <c:manualLayout>
                  <c:x val="-2.6963971855539993E-2"/>
                  <c:y val="1.56213361652713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FEE-4575-A956-44F29DC05D1C}"/>
                </c:ext>
              </c:extLst>
            </c:dLbl>
            <c:dLbl>
              <c:idx val="5"/>
              <c:layout>
                <c:manualLayout>
                  <c:x val="-2.6963971855539923E-2"/>
                  <c:y val="1.18707506900191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6FEE-4575-A956-44F29DC05D1C}"/>
                </c:ext>
              </c:extLst>
            </c:dLbl>
            <c:dLbl>
              <c:idx val="6"/>
              <c:layout>
                <c:manualLayout>
                  <c:x val="-2.6963971855539923E-2"/>
                  <c:y val="1.18707506900189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6FEE-4575-A956-44F29DC05D1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 47'!$A$10:$A$16</c:f>
              <c:strCache>
                <c:ptCount val="7"/>
                <c:pt idx="0">
                  <c:v>Spolu</c:v>
                </c:pt>
                <c:pt idx="1">
                  <c:v>Zamestnanost a odmeňovanie</c:v>
                </c:pt>
                <c:pt idx="2">
                  <c:v>Ohrozené skupiny</c:v>
                </c:pt>
                <c:pt idx="3">
                  <c:v>Vnútro</c:v>
                </c:pt>
                <c:pt idx="4">
                  <c:v>Obrana</c:v>
                </c:pt>
                <c:pt idx="5">
                  <c:v>Kultúra</c:v>
                </c:pt>
                <c:pt idx="6">
                  <c:v>IT 2.0</c:v>
                </c:pt>
              </c:strCache>
            </c:strRef>
          </c:cat>
          <c:val>
            <c:numRef>
              <c:f>'Graf 47'!$G$10:$G$16</c:f>
              <c:numCache>
                <c:formatCode>0%</c:formatCode>
                <c:ptCount val="7"/>
                <c:pt idx="0">
                  <c:v>0.15029243792291178</c:v>
                </c:pt>
                <c:pt idx="1">
                  <c:v>0.10871651970433308</c:v>
                </c:pt>
                <c:pt idx="2">
                  <c:v>1.8841966271247616E-2</c:v>
                </c:pt>
                <c:pt idx="3">
                  <c:v>1.6514548079325373E-2</c:v>
                </c:pt>
                <c:pt idx="4">
                  <c:v>1.3539083708527027E-2</c:v>
                </c:pt>
                <c:pt idx="5">
                  <c:v>8.2599167273841052E-3</c:v>
                </c:pt>
                <c:pt idx="6">
                  <c:v>5.4518271262166572E-3</c:v>
                </c:pt>
              </c:numCache>
            </c:numRef>
          </c:val>
          <c:smooth val="0"/>
          <c:extLst>
            <c:ext xmlns:c16="http://schemas.microsoft.com/office/drawing/2014/chart" uri="{C3380CC4-5D6E-409C-BE32-E72D297353CC}">
              <c16:uniqueId val="{00000009-6FEE-4575-A956-44F29DC05D1C}"/>
            </c:ext>
          </c:extLst>
        </c:ser>
        <c:dLbls>
          <c:showLegendKey val="0"/>
          <c:showVal val="0"/>
          <c:showCatName val="0"/>
          <c:showSerName val="0"/>
          <c:showPercent val="0"/>
          <c:showBubbleSize val="0"/>
        </c:dLbls>
        <c:marker val="1"/>
        <c:smooth val="0"/>
        <c:axId val="679976800"/>
        <c:axId val="679976408"/>
      </c:lineChart>
      <c:catAx>
        <c:axId val="679975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679976016"/>
        <c:crosses val="autoZero"/>
        <c:auto val="1"/>
        <c:lblAlgn val="ctr"/>
        <c:lblOffset val="100"/>
        <c:noMultiLvlLbl val="0"/>
      </c:catAx>
      <c:valAx>
        <c:axId val="679976016"/>
        <c:scaling>
          <c:orientation val="minMax"/>
        </c:scaling>
        <c:delete val="0"/>
        <c:axPos val="l"/>
        <c:majorGridlines>
          <c:spPr>
            <a:ln w="9525" cap="flat" cmpd="sng" algn="ctr">
              <a:solidFill>
                <a:schemeClr val="bg1">
                  <a:lumMod val="7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679975624"/>
        <c:crosses val="autoZero"/>
        <c:crossBetween val="between"/>
        <c:dispUnits>
          <c:builtInUnit val="millions"/>
        </c:dispUnits>
      </c:valAx>
      <c:valAx>
        <c:axId val="679976408"/>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679976800"/>
        <c:crosses val="max"/>
        <c:crossBetween val="between"/>
      </c:valAx>
      <c:catAx>
        <c:axId val="679976800"/>
        <c:scaling>
          <c:orientation val="minMax"/>
        </c:scaling>
        <c:delete val="1"/>
        <c:axPos val="b"/>
        <c:numFmt formatCode="General" sourceLinked="1"/>
        <c:majorTickMark val="out"/>
        <c:minorTickMark val="none"/>
        <c:tickLblPos val="nextTo"/>
        <c:crossAx val="679976408"/>
        <c:crosses val="autoZero"/>
        <c:auto val="1"/>
        <c:lblAlgn val="ctr"/>
        <c:lblOffset val="100"/>
        <c:noMultiLvlLbl val="0"/>
      </c:catAx>
      <c:spPr>
        <a:noFill/>
        <a:ln>
          <a:noFill/>
        </a:ln>
        <a:effectLst/>
      </c:spPr>
    </c:plotArea>
    <c:legend>
      <c:legendPos val="t"/>
      <c:legendEntry>
        <c:idx val="3"/>
        <c:delete val="1"/>
      </c:legendEntry>
      <c:layout>
        <c:manualLayout>
          <c:xMode val="edge"/>
          <c:yMode val="edge"/>
          <c:x val="0.73820897020629461"/>
          <c:y val="0.14649786866335632"/>
          <c:w val="0.18966628452882009"/>
          <c:h val="0.2778737901408625"/>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50403091377278E-2"/>
          <c:y val="3.2553638352613462E-2"/>
          <c:w val="0.92650453052816928"/>
          <c:h val="0.79288685525095781"/>
        </c:manualLayout>
      </c:layout>
      <c:areaChart>
        <c:grouping val="stacked"/>
        <c:varyColors val="0"/>
        <c:ser>
          <c:idx val="4"/>
          <c:order val="5"/>
          <c:tx>
            <c:strRef>
              <c:f>'Graf 49'!$A$9</c:f>
              <c:strCache>
                <c:ptCount val="1"/>
                <c:pt idx="0">
                  <c:v>Čistý dlh (% HDP)</c:v>
                </c:pt>
              </c:strCache>
            </c:strRef>
          </c:tx>
          <c:spPr>
            <a:solidFill>
              <a:schemeClr val="accent1">
                <a:lumMod val="40000"/>
                <a:lumOff val="60000"/>
              </a:schemeClr>
            </a:solidFill>
            <a:ln>
              <a:noFill/>
            </a:ln>
            <a:effectLst/>
          </c:spPr>
          <c:cat>
            <c:numRef>
              <c:f>'Graf 49'!$C$2:$V$2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49'!$C$9:$V$9</c:f>
              <c:numCache>
                <c:formatCode>0.0</c:formatCode>
                <c:ptCount val="20"/>
                <c:pt idx="0">
                  <c:v>59.028018229190096</c:v>
                </c:pt>
                <c:pt idx="1">
                  <c:v>59.537883058511028</c:v>
                </c:pt>
                <c:pt idx="2">
                  <c:v>60.570803771558687</c:v>
                </c:pt>
                <c:pt idx="3">
                  <c:v>63.021385058605425</c:v>
                </c:pt>
                <c:pt idx="4">
                  <c:v>65.679101843520499</c:v>
                </c:pt>
                <c:pt idx="5">
                  <c:v>69.26825286434908</c:v>
                </c:pt>
                <c:pt idx="6">
                  <c:v>73.938482544875441</c:v>
                </c:pt>
                <c:pt idx="7">
                  <c:v>77.443510847191973</c:v>
                </c:pt>
                <c:pt idx="8">
                  <c:v>80.143936619197206</c:v>
                </c:pt>
                <c:pt idx="9">
                  <c:v>81.912685995320516</c:v>
                </c:pt>
                <c:pt idx="10">
                  <c:v>84.416911792245941</c:v>
                </c:pt>
                <c:pt idx="11">
                  <c:v>87.054396643735885</c:v>
                </c:pt>
                <c:pt idx="12">
                  <c:v>89.830520804154474</c:v>
                </c:pt>
                <c:pt idx="13">
                  <c:v>92.735855458190954</c:v>
                </c:pt>
                <c:pt idx="14">
                  <c:v>95.847409548087711</c:v>
                </c:pt>
                <c:pt idx="15">
                  <c:v>99.192074778749429</c:v>
                </c:pt>
                <c:pt idx="16">
                  <c:v>102.80431542595568</c:v>
                </c:pt>
                <c:pt idx="17">
                  <c:v>106.65475712130383</c:v>
                </c:pt>
                <c:pt idx="18">
                  <c:v>110.72518260647495</c:v>
                </c:pt>
                <c:pt idx="19">
                  <c:v>114.98278794378827</c:v>
                </c:pt>
              </c:numCache>
            </c:numRef>
          </c:val>
          <c:extLst>
            <c:ext xmlns:c16="http://schemas.microsoft.com/office/drawing/2014/chart" uri="{C3380CC4-5D6E-409C-BE32-E72D297353CC}">
              <c16:uniqueId val="{00000000-ADF3-4377-9C4D-1EB18700DBAE}"/>
            </c:ext>
          </c:extLst>
        </c:ser>
        <c:ser>
          <c:idx val="8"/>
          <c:order val="7"/>
          <c:tx>
            <c:strRef>
              <c:f>'Graf 49'!$A$10</c:f>
              <c:strCache>
                <c:ptCount val="1"/>
                <c:pt idx="0">
                  <c:v>Likvidné finančné aktíva (% HDP)</c:v>
                </c:pt>
              </c:strCache>
            </c:strRef>
          </c:tx>
          <c:spPr>
            <a:solidFill>
              <a:schemeClr val="bg1">
                <a:lumMod val="75000"/>
              </a:schemeClr>
            </a:solidFill>
            <a:ln>
              <a:noFill/>
            </a:ln>
            <a:effectLst/>
          </c:spPr>
          <c:cat>
            <c:numRef>
              <c:f>'Graf 49'!$C$2:$V$2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49'!$C$10:$V$10</c:f>
              <c:numCache>
                <c:formatCode>0.0</c:formatCode>
                <c:ptCount val="20"/>
                <c:pt idx="0">
                  <c:v>5.0740813044232311</c:v>
                </c:pt>
                <c:pt idx="1">
                  <c:v>5.9278978339275774</c:v>
                </c:pt>
                <c:pt idx="2">
                  <c:v>4.5446430041527481</c:v>
                </c:pt>
                <c:pt idx="3">
                  <c:v>3.9488688277474084</c:v>
                </c:pt>
                <c:pt idx="4">
                  <c:v>4</c:v>
                </c:pt>
                <c:pt idx="5">
                  <c:v>4</c:v>
                </c:pt>
                <c:pt idx="6">
                  <c:v>4.0000000000000009</c:v>
                </c:pt>
                <c:pt idx="7">
                  <c:v>4</c:v>
                </c:pt>
                <c:pt idx="8">
                  <c:v>4</c:v>
                </c:pt>
                <c:pt idx="9">
                  <c:v>4</c:v>
                </c:pt>
                <c:pt idx="10">
                  <c:v>4</c:v>
                </c:pt>
                <c:pt idx="11">
                  <c:v>4</c:v>
                </c:pt>
                <c:pt idx="12">
                  <c:v>4</c:v>
                </c:pt>
                <c:pt idx="13">
                  <c:v>4</c:v>
                </c:pt>
                <c:pt idx="14">
                  <c:v>4</c:v>
                </c:pt>
                <c:pt idx="15">
                  <c:v>4</c:v>
                </c:pt>
                <c:pt idx="16">
                  <c:v>4</c:v>
                </c:pt>
                <c:pt idx="17">
                  <c:v>4</c:v>
                </c:pt>
                <c:pt idx="18">
                  <c:v>4</c:v>
                </c:pt>
                <c:pt idx="19">
                  <c:v>4</c:v>
                </c:pt>
              </c:numCache>
            </c:numRef>
          </c:val>
          <c:extLst>
            <c:ext xmlns:c16="http://schemas.microsoft.com/office/drawing/2014/chart" uri="{C3380CC4-5D6E-409C-BE32-E72D297353CC}">
              <c16:uniqueId val="{00000001-ADF3-4377-9C4D-1EB18700DBAE}"/>
            </c:ext>
          </c:extLst>
        </c:ser>
        <c:dLbls>
          <c:showLegendKey val="0"/>
          <c:showVal val="0"/>
          <c:showCatName val="0"/>
          <c:showSerName val="0"/>
          <c:showPercent val="0"/>
          <c:showBubbleSize val="0"/>
        </c:dLbls>
        <c:axId val="679977584"/>
        <c:axId val="679977976"/>
      </c:areaChart>
      <c:lineChart>
        <c:grouping val="standard"/>
        <c:varyColors val="0"/>
        <c:ser>
          <c:idx val="5"/>
          <c:order val="0"/>
          <c:tx>
            <c:strRef>
              <c:f>'Graf 49'!$A$8</c:f>
              <c:strCache>
                <c:ptCount val="1"/>
                <c:pt idx="0">
                  <c:v>Hrubý dlh (% HDP)</c:v>
                </c:pt>
              </c:strCache>
            </c:strRef>
          </c:tx>
          <c:spPr>
            <a:ln w="28575" cap="rnd">
              <a:noFill/>
              <a:round/>
            </a:ln>
            <a:effectLst/>
          </c:spPr>
          <c:marker>
            <c:symbol val="circle"/>
            <c:size val="5"/>
            <c:spPr>
              <a:solidFill>
                <a:srgbClr val="002060"/>
              </a:solidFill>
              <a:ln w="9525">
                <a:noFill/>
              </a:ln>
              <a:effectLst/>
            </c:spPr>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F3-4377-9C4D-1EB18700DBAE}"/>
                </c:ext>
              </c:extLst>
            </c:dLbl>
            <c:dLbl>
              <c:idx val="1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F3-4377-9C4D-1EB18700DBA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49'!$C$8:$V$8</c:f>
              <c:numCache>
                <c:formatCode>0.0</c:formatCode>
                <c:ptCount val="20"/>
                <c:pt idx="0">
                  <c:v>64.102099533613327</c:v>
                </c:pt>
                <c:pt idx="1">
                  <c:v>65.465780892438602</c:v>
                </c:pt>
                <c:pt idx="2">
                  <c:v>65.115446775711433</c:v>
                </c:pt>
                <c:pt idx="3">
                  <c:v>66.970253886352836</c:v>
                </c:pt>
                <c:pt idx="4">
                  <c:v>69.679101843520499</c:v>
                </c:pt>
                <c:pt idx="5">
                  <c:v>73.26825286434908</c:v>
                </c:pt>
                <c:pt idx="6">
                  <c:v>77.938482544875441</c:v>
                </c:pt>
                <c:pt idx="7">
                  <c:v>81.443510847191973</c:v>
                </c:pt>
                <c:pt idx="8">
                  <c:v>84.143936619197206</c:v>
                </c:pt>
                <c:pt idx="9">
                  <c:v>85.912685995320516</c:v>
                </c:pt>
                <c:pt idx="10">
                  <c:v>88.416911792245941</c:v>
                </c:pt>
                <c:pt idx="11">
                  <c:v>91.054396643735885</c:v>
                </c:pt>
                <c:pt idx="12">
                  <c:v>93.830520804154474</c:v>
                </c:pt>
                <c:pt idx="13">
                  <c:v>96.735855458190954</c:v>
                </c:pt>
                <c:pt idx="14">
                  <c:v>99.847409548087711</c:v>
                </c:pt>
                <c:pt idx="15">
                  <c:v>103.19207477874943</c:v>
                </c:pt>
                <c:pt idx="16">
                  <c:v>106.80431542595568</c:v>
                </c:pt>
                <c:pt idx="17">
                  <c:v>110.65475712130383</c:v>
                </c:pt>
                <c:pt idx="18">
                  <c:v>114.72518260647495</c:v>
                </c:pt>
                <c:pt idx="19">
                  <c:v>118.98278794378827</c:v>
                </c:pt>
              </c:numCache>
            </c:numRef>
          </c:val>
          <c:smooth val="0"/>
          <c:extLst>
            <c:ext xmlns:c16="http://schemas.microsoft.com/office/drawing/2014/chart" uri="{C3380CC4-5D6E-409C-BE32-E72D297353CC}">
              <c16:uniqueId val="{00000004-ADF3-4377-9C4D-1EB18700DBAE}"/>
            </c:ext>
          </c:extLst>
        </c:ser>
        <c:ser>
          <c:idx val="0"/>
          <c:order val="1"/>
          <c:tx>
            <c:strRef>
              <c:f>'Graf 49'!$A$2</c:f>
              <c:strCache>
                <c:ptCount val="1"/>
                <c:pt idx="0">
                  <c:v>Nové pásma (čistý dlh)</c:v>
                </c:pt>
              </c:strCache>
            </c:strRef>
          </c:tx>
          <c:spPr>
            <a:ln w="28575" cap="rnd">
              <a:solidFill>
                <a:srgbClr val="FF0000">
                  <a:alpha val="75000"/>
                </a:srgbClr>
              </a:solidFill>
              <a:prstDash val="sysDot"/>
              <a:round/>
            </a:ln>
            <a:effectLst/>
          </c:spPr>
          <c:marker>
            <c:symbol val="none"/>
          </c:marker>
          <c:dLbls>
            <c:dLbl>
              <c:idx val="0"/>
              <c:layout>
                <c:manualLayout>
                  <c:x val="-2.4697919900238799E-2"/>
                  <c:y val="1.03219975584818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F3-4377-9C4D-1EB18700DBAE}"/>
                </c:ext>
              </c:extLst>
            </c:dLbl>
            <c:dLbl>
              <c:idx val="1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F3-4377-9C4D-1EB18700DBAE}"/>
                </c:ext>
              </c:extLst>
            </c:dLbl>
            <c:spPr>
              <a:solidFill>
                <a:schemeClr val="bg1"/>
              </a:solidFill>
              <a:ln>
                <a:solidFill>
                  <a:srgbClr val="FF0000"/>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FF0000"/>
                    </a:solidFill>
                    <a:latin typeface="Arial Narrow" panose="020B0606020202030204" pitchFamily="34" charset="0"/>
                    <a:ea typeface="+mn-ea"/>
                    <a:cs typeface="+mn-cs"/>
                  </a:defRPr>
                </a:pPr>
                <a:endParaRPr lang="sk-SK"/>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'[79]Vyklesavanie dlhu'!$C$2:$V$2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49'!$C$3:$V$3</c:f>
              <c:numCache>
                <c:formatCode>General</c:formatCode>
                <c:ptCount val="20"/>
                <c:pt idx="0">
                  <c:v>47</c:v>
                </c:pt>
                <c:pt idx="1">
                  <c:v>46</c:v>
                </c:pt>
                <c:pt idx="2">
                  <c:v>45</c:v>
                </c:pt>
                <c:pt idx="3">
                  <c:v>44</c:v>
                </c:pt>
                <c:pt idx="4">
                  <c:v>43</c:v>
                </c:pt>
                <c:pt idx="5">
                  <c:v>42</c:v>
                </c:pt>
                <c:pt idx="6">
                  <c:v>41</c:v>
                </c:pt>
                <c:pt idx="7">
                  <c:v>40</c:v>
                </c:pt>
                <c:pt idx="8">
                  <c:v>40</c:v>
                </c:pt>
                <c:pt idx="9">
                  <c:v>39</c:v>
                </c:pt>
                <c:pt idx="10">
                  <c:v>38</c:v>
                </c:pt>
                <c:pt idx="11">
                  <c:v>37</c:v>
                </c:pt>
                <c:pt idx="12">
                  <c:v>36</c:v>
                </c:pt>
                <c:pt idx="13">
                  <c:v>35</c:v>
                </c:pt>
                <c:pt idx="14">
                  <c:v>35</c:v>
                </c:pt>
                <c:pt idx="15">
                  <c:v>35</c:v>
                </c:pt>
                <c:pt idx="16">
                  <c:v>35</c:v>
                </c:pt>
                <c:pt idx="17">
                  <c:v>35</c:v>
                </c:pt>
                <c:pt idx="18">
                  <c:v>35</c:v>
                </c:pt>
                <c:pt idx="19">
                  <c:v>35</c:v>
                </c:pt>
              </c:numCache>
            </c:numRef>
          </c:val>
          <c:smooth val="0"/>
          <c:extLst>
            <c:ext xmlns:c16="http://schemas.microsoft.com/office/drawing/2014/chart" uri="{C3380CC4-5D6E-409C-BE32-E72D297353CC}">
              <c16:uniqueId val="{00000007-ADF3-4377-9C4D-1EB18700DBAE}"/>
            </c:ext>
          </c:extLst>
        </c:ser>
        <c:ser>
          <c:idx val="1"/>
          <c:order val="2"/>
          <c:tx>
            <c:strRef>
              <c:f>'Graf 49'!$A$4</c:f>
              <c:strCache>
                <c:ptCount val="1"/>
                <c:pt idx="0">
                  <c:v>2. pásmo</c:v>
                </c:pt>
              </c:strCache>
            </c:strRef>
          </c:tx>
          <c:spPr>
            <a:ln w="28575" cap="rnd">
              <a:solidFill>
                <a:srgbClr val="FF0000">
                  <a:alpha val="75000"/>
                </a:srgbClr>
              </a:solidFill>
              <a:prstDash val="sysDot"/>
              <a:round/>
            </a:ln>
            <a:effectLst/>
          </c:spPr>
          <c:marker>
            <c:symbol val="none"/>
          </c:marker>
          <c:dLbls>
            <c:dLbl>
              <c:idx val="0"/>
              <c:layout>
                <c:manualLayout>
                  <c:x val="-2.4697919900238799E-2"/>
                  <c:y val="3.44066585282727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F3-4377-9C4D-1EB18700DBAE}"/>
                </c:ext>
              </c:extLst>
            </c:dLbl>
            <c:dLbl>
              <c:idx val="1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F3-4377-9C4D-1EB18700DBAE}"/>
                </c:ext>
              </c:extLst>
            </c:dLbl>
            <c:spPr>
              <a:solidFill>
                <a:schemeClr val="bg1"/>
              </a:solidFill>
              <a:ln>
                <a:solidFill>
                  <a:srgbClr val="FF0000"/>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FF0000"/>
                    </a:solidFill>
                    <a:latin typeface="Arial Narrow" panose="020B0606020202030204" pitchFamily="34" charset="0"/>
                    <a:ea typeface="+mn-ea"/>
                    <a:cs typeface="+mn-cs"/>
                  </a:defRPr>
                </a:pPr>
                <a:endParaRPr lang="sk-SK"/>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'[79]Vyklesavanie dlhu'!$C$2:$V$2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49'!$C$4:$V$4</c:f>
              <c:numCache>
                <c:formatCode>General</c:formatCode>
                <c:ptCount val="20"/>
                <c:pt idx="0">
                  <c:v>50</c:v>
                </c:pt>
                <c:pt idx="1">
                  <c:v>49</c:v>
                </c:pt>
                <c:pt idx="2">
                  <c:v>48</c:v>
                </c:pt>
                <c:pt idx="3">
                  <c:v>47</c:v>
                </c:pt>
                <c:pt idx="4">
                  <c:v>46</c:v>
                </c:pt>
                <c:pt idx="5">
                  <c:v>45</c:v>
                </c:pt>
                <c:pt idx="6">
                  <c:v>45</c:v>
                </c:pt>
                <c:pt idx="7">
                  <c:v>45</c:v>
                </c:pt>
                <c:pt idx="8">
                  <c:v>45</c:v>
                </c:pt>
                <c:pt idx="9">
                  <c:v>44</c:v>
                </c:pt>
                <c:pt idx="10">
                  <c:v>43</c:v>
                </c:pt>
                <c:pt idx="11">
                  <c:v>42</c:v>
                </c:pt>
                <c:pt idx="12">
                  <c:v>41</c:v>
                </c:pt>
                <c:pt idx="13">
                  <c:v>40</c:v>
                </c:pt>
                <c:pt idx="14">
                  <c:v>40</c:v>
                </c:pt>
                <c:pt idx="15">
                  <c:v>40</c:v>
                </c:pt>
                <c:pt idx="16">
                  <c:v>40</c:v>
                </c:pt>
                <c:pt idx="17">
                  <c:v>40</c:v>
                </c:pt>
                <c:pt idx="18">
                  <c:v>40</c:v>
                </c:pt>
                <c:pt idx="19">
                  <c:v>40</c:v>
                </c:pt>
              </c:numCache>
            </c:numRef>
          </c:val>
          <c:smooth val="0"/>
          <c:extLst>
            <c:ext xmlns:c16="http://schemas.microsoft.com/office/drawing/2014/chart" uri="{C3380CC4-5D6E-409C-BE32-E72D297353CC}">
              <c16:uniqueId val="{0000000A-ADF3-4377-9C4D-1EB18700DBAE}"/>
            </c:ext>
          </c:extLst>
        </c:ser>
        <c:ser>
          <c:idx val="2"/>
          <c:order val="3"/>
          <c:tx>
            <c:strRef>
              <c:f>'Graf 49'!$A$5</c:f>
              <c:strCache>
                <c:ptCount val="1"/>
                <c:pt idx="0">
                  <c:v>3. pásmo</c:v>
                </c:pt>
              </c:strCache>
            </c:strRef>
          </c:tx>
          <c:spPr>
            <a:ln w="28575" cap="rnd">
              <a:solidFill>
                <a:srgbClr val="FF0000">
                  <a:alpha val="75000"/>
                </a:srgbClr>
              </a:solidFill>
              <a:prstDash val="sysDot"/>
              <a:round/>
            </a:ln>
            <a:effectLst/>
          </c:spPr>
          <c:marker>
            <c:symbol val="none"/>
          </c:marker>
          <c:dLbls>
            <c:dLbl>
              <c:idx val="0"/>
              <c:layout>
                <c:manualLayout>
                  <c:x val="-2.4697919900238799E-2"/>
                  <c:y val="3.44066585282727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F3-4377-9C4D-1EB18700DBAE}"/>
                </c:ext>
              </c:extLst>
            </c:dLbl>
            <c:dLbl>
              <c:idx val="1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DF3-4377-9C4D-1EB18700DBAE}"/>
                </c:ext>
              </c:extLst>
            </c:dLbl>
            <c:spPr>
              <a:solidFill>
                <a:schemeClr val="bg1"/>
              </a:solidFill>
              <a:ln>
                <a:solidFill>
                  <a:srgbClr val="FF0000"/>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FF0000"/>
                    </a:solidFill>
                    <a:latin typeface="Arial Narrow" panose="020B0606020202030204" pitchFamily="34" charset="0"/>
                    <a:ea typeface="+mn-ea"/>
                    <a:cs typeface="+mn-cs"/>
                  </a:defRPr>
                </a:pPr>
                <a:endParaRPr lang="sk-SK"/>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'[79]Vyklesavanie dlhu'!$C$2:$V$2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49'!$C$5:$V$5</c:f>
              <c:numCache>
                <c:formatCode>General</c:formatCode>
                <c:ptCount val="20"/>
                <c:pt idx="0">
                  <c:v>54</c:v>
                </c:pt>
                <c:pt idx="1">
                  <c:v>53</c:v>
                </c:pt>
                <c:pt idx="2">
                  <c:v>52</c:v>
                </c:pt>
                <c:pt idx="3">
                  <c:v>51</c:v>
                </c:pt>
                <c:pt idx="4">
                  <c:v>50</c:v>
                </c:pt>
                <c:pt idx="5">
                  <c:v>50</c:v>
                </c:pt>
                <c:pt idx="6">
                  <c:v>50</c:v>
                </c:pt>
                <c:pt idx="7">
                  <c:v>50</c:v>
                </c:pt>
                <c:pt idx="8">
                  <c:v>50</c:v>
                </c:pt>
                <c:pt idx="9">
                  <c:v>49</c:v>
                </c:pt>
                <c:pt idx="10">
                  <c:v>48</c:v>
                </c:pt>
                <c:pt idx="11">
                  <c:v>47</c:v>
                </c:pt>
                <c:pt idx="12">
                  <c:v>46</c:v>
                </c:pt>
                <c:pt idx="13">
                  <c:v>45</c:v>
                </c:pt>
                <c:pt idx="14">
                  <c:v>45</c:v>
                </c:pt>
                <c:pt idx="15">
                  <c:v>45</c:v>
                </c:pt>
                <c:pt idx="16">
                  <c:v>45</c:v>
                </c:pt>
                <c:pt idx="17">
                  <c:v>45</c:v>
                </c:pt>
                <c:pt idx="18">
                  <c:v>45</c:v>
                </c:pt>
                <c:pt idx="19">
                  <c:v>45</c:v>
                </c:pt>
              </c:numCache>
            </c:numRef>
          </c:val>
          <c:smooth val="0"/>
          <c:extLst>
            <c:ext xmlns:c16="http://schemas.microsoft.com/office/drawing/2014/chart" uri="{C3380CC4-5D6E-409C-BE32-E72D297353CC}">
              <c16:uniqueId val="{0000000D-ADF3-4377-9C4D-1EB18700DBAE}"/>
            </c:ext>
          </c:extLst>
        </c:ser>
        <c:ser>
          <c:idx val="3"/>
          <c:order val="4"/>
          <c:tx>
            <c:strRef>
              <c:f>'Graf 49'!$A$6</c:f>
              <c:strCache>
                <c:ptCount val="1"/>
                <c:pt idx="0">
                  <c:v>4. pásmo</c:v>
                </c:pt>
              </c:strCache>
            </c:strRef>
          </c:tx>
          <c:spPr>
            <a:ln w="28575" cap="rnd">
              <a:solidFill>
                <a:srgbClr val="FF0000">
                  <a:alpha val="75000"/>
                </a:srgbClr>
              </a:solidFill>
              <a:prstDash val="sysDot"/>
              <a:round/>
            </a:ln>
            <a:effectLst/>
          </c:spPr>
          <c:marker>
            <c:symbol val="none"/>
          </c:marker>
          <c:dLbls>
            <c:dLbl>
              <c:idx val="0"/>
              <c:layout>
                <c:manualLayout>
                  <c:x val="-2.4697919900238799E-2"/>
                  <c:y val="-6.88133170565455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DF3-4377-9C4D-1EB18700DBAE}"/>
                </c:ext>
              </c:extLst>
            </c:dLbl>
            <c:dLbl>
              <c:idx val="1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DF3-4377-9C4D-1EB18700DBAE}"/>
                </c:ext>
              </c:extLst>
            </c:dLbl>
            <c:spPr>
              <a:solidFill>
                <a:schemeClr val="bg1"/>
              </a:solidFill>
              <a:ln>
                <a:solidFill>
                  <a:srgbClr val="FF0000"/>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FF0000"/>
                    </a:solidFill>
                    <a:latin typeface="Arial Narrow" panose="020B0606020202030204" pitchFamily="34" charset="0"/>
                    <a:ea typeface="+mn-ea"/>
                    <a:cs typeface="+mn-cs"/>
                  </a:defRPr>
                </a:pPr>
                <a:endParaRPr lang="sk-SK"/>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'[79]Vyklesavanie dlhu'!$C$2:$V$2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49'!$C$6:$V$6</c:f>
              <c:numCache>
                <c:formatCode>General</c:formatCode>
                <c:ptCount val="20"/>
                <c:pt idx="0">
                  <c:v>57</c:v>
                </c:pt>
                <c:pt idx="1">
                  <c:v>56</c:v>
                </c:pt>
                <c:pt idx="2">
                  <c:v>55</c:v>
                </c:pt>
                <c:pt idx="3">
                  <c:v>55</c:v>
                </c:pt>
                <c:pt idx="4">
                  <c:v>55</c:v>
                </c:pt>
                <c:pt idx="5">
                  <c:v>55</c:v>
                </c:pt>
                <c:pt idx="6">
                  <c:v>55</c:v>
                </c:pt>
                <c:pt idx="7">
                  <c:v>55</c:v>
                </c:pt>
                <c:pt idx="8">
                  <c:v>55</c:v>
                </c:pt>
                <c:pt idx="9">
                  <c:v>54</c:v>
                </c:pt>
                <c:pt idx="10">
                  <c:v>53</c:v>
                </c:pt>
                <c:pt idx="11">
                  <c:v>52</c:v>
                </c:pt>
                <c:pt idx="12">
                  <c:v>51</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10-ADF3-4377-9C4D-1EB18700DBAE}"/>
            </c:ext>
          </c:extLst>
        </c:ser>
        <c:ser>
          <c:idx val="10"/>
          <c:order val="6"/>
          <c:tx>
            <c:strRef>
              <c:f>'Graf 49'!$A$9</c:f>
              <c:strCache>
                <c:ptCount val="1"/>
                <c:pt idx="0">
                  <c:v>Čistý dlh (% HDP)</c:v>
                </c:pt>
              </c:strCache>
            </c:strRef>
          </c:tx>
          <c:spPr>
            <a:ln w="28575" cap="rnd">
              <a:noFill/>
              <a:round/>
            </a:ln>
            <a:effectLst/>
          </c:spPr>
          <c:marker>
            <c:symbol val="none"/>
          </c:marker>
          <c:cat>
            <c:numRef>
              <c:f>'[79]Vyklesavanie dlhu'!$C$2:$V$2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49'!$C$9:$V$9</c:f>
              <c:numCache>
                <c:formatCode>0.0</c:formatCode>
                <c:ptCount val="20"/>
                <c:pt idx="0">
                  <c:v>59.028018229190096</c:v>
                </c:pt>
                <c:pt idx="1">
                  <c:v>59.537883058511028</c:v>
                </c:pt>
                <c:pt idx="2">
                  <c:v>60.570803771558687</c:v>
                </c:pt>
                <c:pt idx="3">
                  <c:v>63.021385058605425</c:v>
                </c:pt>
                <c:pt idx="4">
                  <c:v>65.679101843520499</c:v>
                </c:pt>
                <c:pt idx="5">
                  <c:v>69.26825286434908</c:v>
                </c:pt>
                <c:pt idx="6">
                  <c:v>73.938482544875441</c:v>
                </c:pt>
                <c:pt idx="7">
                  <c:v>77.443510847191973</c:v>
                </c:pt>
                <c:pt idx="8">
                  <c:v>80.143936619197206</c:v>
                </c:pt>
                <c:pt idx="9">
                  <c:v>81.912685995320516</c:v>
                </c:pt>
                <c:pt idx="10">
                  <c:v>84.416911792245941</c:v>
                </c:pt>
                <c:pt idx="11">
                  <c:v>87.054396643735885</c:v>
                </c:pt>
                <c:pt idx="12">
                  <c:v>89.830520804154474</c:v>
                </c:pt>
                <c:pt idx="13">
                  <c:v>92.735855458190954</c:v>
                </c:pt>
                <c:pt idx="14">
                  <c:v>95.847409548087711</c:v>
                </c:pt>
                <c:pt idx="15">
                  <c:v>99.192074778749429</c:v>
                </c:pt>
                <c:pt idx="16">
                  <c:v>102.80431542595568</c:v>
                </c:pt>
                <c:pt idx="17">
                  <c:v>106.65475712130383</c:v>
                </c:pt>
                <c:pt idx="18">
                  <c:v>110.72518260647495</c:v>
                </c:pt>
                <c:pt idx="19">
                  <c:v>114.98278794378827</c:v>
                </c:pt>
              </c:numCache>
            </c:numRef>
          </c:val>
          <c:smooth val="0"/>
          <c:extLst>
            <c:ext xmlns:c16="http://schemas.microsoft.com/office/drawing/2014/chart" uri="{C3380CC4-5D6E-409C-BE32-E72D297353CC}">
              <c16:uniqueId val="{00000011-ADF3-4377-9C4D-1EB18700DBAE}"/>
            </c:ext>
          </c:extLst>
        </c:ser>
        <c:dLbls>
          <c:showLegendKey val="0"/>
          <c:showVal val="0"/>
          <c:showCatName val="0"/>
          <c:showSerName val="0"/>
          <c:showPercent val="0"/>
          <c:showBubbleSize val="0"/>
        </c:dLbls>
        <c:marker val="1"/>
        <c:smooth val="0"/>
        <c:axId val="679977584"/>
        <c:axId val="679977976"/>
      </c:lineChart>
      <c:catAx>
        <c:axId val="679977584"/>
        <c:scaling>
          <c:orientation val="minMax"/>
        </c:scaling>
        <c:delete val="0"/>
        <c:axPos val="b"/>
        <c:numFmt formatCode="General" sourceLinked="1"/>
        <c:majorTickMark val="none"/>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679977976"/>
        <c:crosses val="autoZero"/>
        <c:auto val="1"/>
        <c:lblAlgn val="ctr"/>
        <c:lblOffset val="100"/>
        <c:noMultiLvlLbl val="0"/>
      </c:catAx>
      <c:valAx>
        <c:axId val="679977976"/>
        <c:scaling>
          <c:orientation val="minMax"/>
          <c:min val="3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679977584"/>
        <c:crosses val="autoZero"/>
        <c:crossBetween val="between"/>
      </c:valAx>
      <c:spPr>
        <a:noFill/>
        <a:ln w="25400">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7.5280164978377626E-3"/>
          <c:y val="0.88527999973901172"/>
          <c:w val="0.97680745385496781"/>
          <c:h val="9.82022568212193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50403091377278E-2"/>
          <c:y val="3.2553638352613462E-2"/>
          <c:w val="0.92650453052816928"/>
          <c:h val="0.79288685525095781"/>
        </c:manualLayout>
      </c:layout>
      <c:areaChart>
        <c:grouping val="stacked"/>
        <c:varyColors val="0"/>
        <c:ser>
          <c:idx val="4"/>
          <c:order val="5"/>
          <c:tx>
            <c:strRef>
              <c:f>'Graf 49'!$B$9</c:f>
              <c:strCache>
                <c:ptCount val="1"/>
                <c:pt idx="0">
                  <c:v>Net debt (% of GDP)</c:v>
                </c:pt>
              </c:strCache>
            </c:strRef>
          </c:tx>
          <c:spPr>
            <a:solidFill>
              <a:schemeClr val="accent1">
                <a:lumMod val="40000"/>
                <a:lumOff val="60000"/>
              </a:schemeClr>
            </a:solidFill>
            <a:ln>
              <a:noFill/>
            </a:ln>
            <a:effectLst/>
          </c:spPr>
          <c:cat>
            <c:numRef>
              <c:f>'Graf 49'!$C$2:$V$2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49'!$C$9:$V$9</c:f>
              <c:numCache>
                <c:formatCode>0.0</c:formatCode>
                <c:ptCount val="20"/>
                <c:pt idx="0">
                  <c:v>59.028018229190096</c:v>
                </c:pt>
                <c:pt idx="1">
                  <c:v>59.537883058511028</c:v>
                </c:pt>
                <c:pt idx="2">
                  <c:v>60.570803771558687</c:v>
                </c:pt>
                <c:pt idx="3">
                  <c:v>63.021385058605425</c:v>
                </c:pt>
                <c:pt idx="4">
                  <c:v>65.679101843520499</c:v>
                </c:pt>
                <c:pt idx="5">
                  <c:v>69.26825286434908</c:v>
                </c:pt>
                <c:pt idx="6">
                  <c:v>73.938482544875441</c:v>
                </c:pt>
                <c:pt idx="7">
                  <c:v>77.443510847191973</c:v>
                </c:pt>
                <c:pt idx="8">
                  <c:v>80.143936619197206</c:v>
                </c:pt>
                <c:pt idx="9">
                  <c:v>81.912685995320516</c:v>
                </c:pt>
                <c:pt idx="10">
                  <c:v>84.416911792245941</c:v>
                </c:pt>
                <c:pt idx="11">
                  <c:v>87.054396643735885</c:v>
                </c:pt>
                <c:pt idx="12">
                  <c:v>89.830520804154474</c:v>
                </c:pt>
                <c:pt idx="13">
                  <c:v>92.735855458190954</c:v>
                </c:pt>
                <c:pt idx="14">
                  <c:v>95.847409548087711</c:v>
                </c:pt>
                <c:pt idx="15">
                  <c:v>99.192074778749429</c:v>
                </c:pt>
                <c:pt idx="16">
                  <c:v>102.80431542595568</c:v>
                </c:pt>
                <c:pt idx="17">
                  <c:v>106.65475712130383</c:v>
                </c:pt>
                <c:pt idx="18">
                  <c:v>110.72518260647495</c:v>
                </c:pt>
                <c:pt idx="19">
                  <c:v>114.98278794378827</c:v>
                </c:pt>
              </c:numCache>
            </c:numRef>
          </c:val>
          <c:extLst>
            <c:ext xmlns:c16="http://schemas.microsoft.com/office/drawing/2014/chart" uri="{C3380CC4-5D6E-409C-BE32-E72D297353CC}">
              <c16:uniqueId val="{00000000-9816-427D-BE93-A22F2742965D}"/>
            </c:ext>
          </c:extLst>
        </c:ser>
        <c:ser>
          <c:idx val="8"/>
          <c:order val="7"/>
          <c:tx>
            <c:strRef>
              <c:f>'Graf 49'!$B$10</c:f>
              <c:strCache>
                <c:ptCount val="1"/>
                <c:pt idx="0">
                  <c:v>Liquid financial assets (% of GDP)</c:v>
                </c:pt>
              </c:strCache>
            </c:strRef>
          </c:tx>
          <c:spPr>
            <a:solidFill>
              <a:schemeClr val="bg1">
                <a:lumMod val="75000"/>
              </a:schemeClr>
            </a:solidFill>
            <a:ln>
              <a:noFill/>
            </a:ln>
            <a:effectLst/>
          </c:spPr>
          <c:cat>
            <c:numRef>
              <c:f>'Graf 49'!$C$2:$V$2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49'!$C$10:$V$10</c:f>
              <c:numCache>
                <c:formatCode>0.0</c:formatCode>
                <c:ptCount val="20"/>
                <c:pt idx="0">
                  <c:v>5.0740813044232311</c:v>
                </c:pt>
                <c:pt idx="1">
                  <c:v>5.9278978339275774</c:v>
                </c:pt>
                <c:pt idx="2">
                  <c:v>4.5446430041527481</c:v>
                </c:pt>
                <c:pt idx="3">
                  <c:v>3.9488688277474084</c:v>
                </c:pt>
                <c:pt idx="4">
                  <c:v>4</c:v>
                </c:pt>
                <c:pt idx="5">
                  <c:v>4</c:v>
                </c:pt>
                <c:pt idx="6">
                  <c:v>4.0000000000000009</c:v>
                </c:pt>
                <c:pt idx="7">
                  <c:v>4</c:v>
                </c:pt>
                <c:pt idx="8">
                  <c:v>4</c:v>
                </c:pt>
                <c:pt idx="9">
                  <c:v>4</c:v>
                </c:pt>
                <c:pt idx="10">
                  <c:v>4</c:v>
                </c:pt>
                <c:pt idx="11">
                  <c:v>4</c:v>
                </c:pt>
                <c:pt idx="12">
                  <c:v>4</c:v>
                </c:pt>
                <c:pt idx="13">
                  <c:v>4</c:v>
                </c:pt>
                <c:pt idx="14">
                  <c:v>4</c:v>
                </c:pt>
                <c:pt idx="15">
                  <c:v>4</c:v>
                </c:pt>
                <c:pt idx="16">
                  <c:v>4</c:v>
                </c:pt>
                <c:pt idx="17">
                  <c:v>4</c:v>
                </c:pt>
                <c:pt idx="18">
                  <c:v>4</c:v>
                </c:pt>
                <c:pt idx="19">
                  <c:v>4</c:v>
                </c:pt>
              </c:numCache>
            </c:numRef>
          </c:val>
          <c:extLst>
            <c:ext xmlns:c16="http://schemas.microsoft.com/office/drawing/2014/chart" uri="{C3380CC4-5D6E-409C-BE32-E72D297353CC}">
              <c16:uniqueId val="{00000001-9816-427D-BE93-A22F2742965D}"/>
            </c:ext>
          </c:extLst>
        </c:ser>
        <c:dLbls>
          <c:showLegendKey val="0"/>
          <c:showVal val="0"/>
          <c:showCatName val="0"/>
          <c:showSerName val="0"/>
          <c:showPercent val="0"/>
          <c:showBubbleSize val="0"/>
        </c:dLbls>
        <c:axId val="679978760"/>
        <c:axId val="679979152"/>
      </c:areaChart>
      <c:lineChart>
        <c:grouping val="standard"/>
        <c:varyColors val="0"/>
        <c:ser>
          <c:idx val="5"/>
          <c:order val="0"/>
          <c:tx>
            <c:strRef>
              <c:f>'Graf 49'!$B$8</c:f>
              <c:strCache>
                <c:ptCount val="1"/>
                <c:pt idx="0">
                  <c:v>Gross debt (% of HDP)</c:v>
                </c:pt>
              </c:strCache>
            </c:strRef>
          </c:tx>
          <c:spPr>
            <a:ln w="28575" cap="rnd">
              <a:noFill/>
              <a:round/>
            </a:ln>
            <a:effectLst/>
          </c:spPr>
          <c:marker>
            <c:symbol val="circle"/>
            <c:size val="5"/>
            <c:spPr>
              <a:solidFill>
                <a:srgbClr val="002060"/>
              </a:solidFill>
              <a:ln w="9525">
                <a:noFill/>
              </a:ln>
              <a:effectLst/>
            </c:spPr>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16-427D-BE93-A22F2742965D}"/>
                </c:ext>
              </c:extLst>
            </c:dLbl>
            <c:dLbl>
              <c:idx val="1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16-427D-BE93-A22F2742965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49'!$C$8:$V$8</c:f>
              <c:numCache>
                <c:formatCode>0.0</c:formatCode>
                <c:ptCount val="20"/>
                <c:pt idx="0">
                  <c:v>64.102099533613327</c:v>
                </c:pt>
                <c:pt idx="1">
                  <c:v>65.465780892438602</c:v>
                </c:pt>
                <c:pt idx="2">
                  <c:v>65.115446775711433</c:v>
                </c:pt>
                <c:pt idx="3">
                  <c:v>66.970253886352836</c:v>
                </c:pt>
                <c:pt idx="4">
                  <c:v>69.679101843520499</c:v>
                </c:pt>
                <c:pt idx="5">
                  <c:v>73.26825286434908</c:v>
                </c:pt>
                <c:pt idx="6">
                  <c:v>77.938482544875441</c:v>
                </c:pt>
                <c:pt idx="7">
                  <c:v>81.443510847191973</c:v>
                </c:pt>
                <c:pt idx="8">
                  <c:v>84.143936619197206</c:v>
                </c:pt>
                <c:pt idx="9">
                  <c:v>85.912685995320516</c:v>
                </c:pt>
                <c:pt idx="10">
                  <c:v>88.416911792245941</c:v>
                </c:pt>
                <c:pt idx="11">
                  <c:v>91.054396643735885</c:v>
                </c:pt>
                <c:pt idx="12">
                  <c:v>93.830520804154474</c:v>
                </c:pt>
                <c:pt idx="13">
                  <c:v>96.735855458190954</c:v>
                </c:pt>
                <c:pt idx="14">
                  <c:v>99.847409548087711</c:v>
                </c:pt>
                <c:pt idx="15">
                  <c:v>103.19207477874943</c:v>
                </c:pt>
                <c:pt idx="16">
                  <c:v>106.80431542595568</c:v>
                </c:pt>
                <c:pt idx="17">
                  <c:v>110.65475712130383</c:v>
                </c:pt>
                <c:pt idx="18">
                  <c:v>114.72518260647495</c:v>
                </c:pt>
                <c:pt idx="19">
                  <c:v>118.98278794378827</c:v>
                </c:pt>
              </c:numCache>
            </c:numRef>
          </c:val>
          <c:smooth val="0"/>
          <c:extLst>
            <c:ext xmlns:c16="http://schemas.microsoft.com/office/drawing/2014/chart" uri="{C3380CC4-5D6E-409C-BE32-E72D297353CC}">
              <c16:uniqueId val="{00000004-9816-427D-BE93-A22F2742965D}"/>
            </c:ext>
          </c:extLst>
        </c:ser>
        <c:ser>
          <c:idx val="0"/>
          <c:order val="1"/>
          <c:tx>
            <c:strRef>
              <c:f>'Graf 49'!$B$2</c:f>
              <c:strCache>
                <c:ptCount val="1"/>
                <c:pt idx="0">
                  <c:v>New thresholds (net debt)</c:v>
                </c:pt>
              </c:strCache>
            </c:strRef>
          </c:tx>
          <c:spPr>
            <a:ln w="28575" cap="rnd">
              <a:solidFill>
                <a:srgbClr val="FF0000">
                  <a:alpha val="75000"/>
                </a:srgbClr>
              </a:solidFill>
              <a:prstDash val="sysDot"/>
              <a:round/>
            </a:ln>
            <a:effectLst/>
          </c:spPr>
          <c:marker>
            <c:symbol val="none"/>
          </c:marker>
          <c:dLbls>
            <c:dLbl>
              <c:idx val="0"/>
              <c:layout>
                <c:manualLayout>
                  <c:x val="-2.4697919900238799E-2"/>
                  <c:y val="1.03219975584818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16-427D-BE93-A22F2742965D}"/>
                </c:ext>
              </c:extLst>
            </c:dLbl>
            <c:dLbl>
              <c:idx val="1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16-427D-BE93-A22F2742965D}"/>
                </c:ext>
              </c:extLst>
            </c:dLbl>
            <c:spPr>
              <a:solidFill>
                <a:schemeClr val="bg1"/>
              </a:solidFill>
              <a:ln>
                <a:solidFill>
                  <a:srgbClr val="FF0000"/>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FF0000"/>
                    </a:solidFill>
                    <a:latin typeface="Arial Narrow" panose="020B0606020202030204" pitchFamily="34" charset="0"/>
                    <a:ea typeface="+mn-ea"/>
                    <a:cs typeface="+mn-cs"/>
                  </a:defRPr>
                </a:pPr>
                <a:endParaRPr lang="sk-SK"/>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'[79]Vyklesavanie dlhu'!$C$2:$V$2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49'!$C$3:$V$3</c:f>
              <c:numCache>
                <c:formatCode>General</c:formatCode>
                <c:ptCount val="20"/>
                <c:pt idx="0">
                  <c:v>47</c:v>
                </c:pt>
                <c:pt idx="1">
                  <c:v>46</c:v>
                </c:pt>
                <c:pt idx="2">
                  <c:v>45</c:v>
                </c:pt>
                <c:pt idx="3">
                  <c:v>44</c:v>
                </c:pt>
                <c:pt idx="4">
                  <c:v>43</c:v>
                </c:pt>
                <c:pt idx="5">
                  <c:v>42</c:v>
                </c:pt>
                <c:pt idx="6">
                  <c:v>41</c:v>
                </c:pt>
                <c:pt idx="7">
                  <c:v>40</c:v>
                </c:pt>
                <c:pt idx="8">
                  <c:v>40</c:v>
                </c:pt>
                <c:pt idx="9">
                  <c:v>39</c:v>
                </c:pt>
                <c:pt idx="10">
                  <c:v>38</c:v>
                </c:pt>
                <c:pt idx="11">
                  <c:v>37</c:v>
                </c:pt>
                <c:pt idx="12">
                  <c:v>36</c:v>
                </c:pt>
                <c:pt idx="13">
                  <c:v>35</c:v>
                </c:pt>
                <c:pt idx="14">
                  <c:v>35</c:v>
                </c:pt>
                <c:pt idx="15">
                  <c:v>35</c:v>
                </c:pt>
                <c:pt idx="16">
                  <c:v>35</c:v>
                </c:pt>
                <c:pt idx="17">
                  <c:v>35</c:v>
                </c:pt>
                <c:pt idx="18">
                  <c:v>35</c:v>
                </c:pt>
                <c:pt idx="19">
                  <c:v>35</c:v>
                </c:pt>
              </c:numCache>
            </c:numRef>
          </c:val>
          <c:smooth val="0"/>
          <c:extLst>
            <c:ext xmlns:c16="http://schemas.microsoft.com/office/drawing/2014/chart" uri="{C3380CC4-5D6E-409C-BE32-E72D297353CC}">
              <c16:uniqueId val="{00000007-9816-427D-BE93-A22F2742965D}"/>
            </c:ext>
          </c:extLst>
        </c:ser>
        <c:ser>
          <c:idx val="1"/>
          <c:order val="2"/>
          <c:tx>
            <c:strRef>
              <c:f>'Graf 49'!$B$4</c:f>
              <c:strCache>
                <c:ptCount val="1"/>
                <c:pt idx="0">
                  <c:v>2nd band threshold</c:v>
                </c:pt>
              </c:strCache>
            </c:strRef>
          </c:tx>
          <c:spPr>
            <a:ln w="28575" cap="rnd">
              <a:solidFill>
                <a:srgbClr val="FF0000">
                  <a:alpha val="75000"/>
                </a:srgbClr>
              </a:solidFill>
              <a:prstDash val="sysDot"/>
              <a:round/>
            </a:ln>
            <a:effectLst/>
          </c:spPr>
          <c:marker>
            <c:symbol val="none"/>
          </c:marker>
          <c:dLbls>
            <c:dLbl>
              <c:idx val="0"/>
              <c:layout>
                <c:manualLayout>
                  <c:x val="-2.4697919900238799E-2"/>
                  <c:y val="3.44066585282727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16-427D-BE93-A22F2742965D}"/>
                </c:ext>
              </c:extLst>
            </c:dLbl>
            <c:dLbl>
              <c:idx val="1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16-427D-BE93-A22F2742965D}"/>
                </c:ext>
              </c:extLst>
            </c:dLbl>
            <c:spPr>
              <a:solidFill>
                <a:schemeClr val="bg1"/>
              </a:solidFill>
              <a:ln>
                <a:solidFill>
                  <a:srgbClr val="FF0000"/>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FF0000"/>
                    </a:solidFill>
                    <a:latin typeface="Arial Narrow" panose="020B0606020202030204" pitchFamily="34" charset="0"/>
                    <a:ea typeface="+mn-ea"/>
                    <a:cs typeface="+mn-cs"/>
                  </a:defRPr>
                </a:pPr>
                <a:endParaRPr lang="sk-SK"/>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'[79]Vyklesavanie dlhu'!$C$2:$V$2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49'!$C$4:$V$4</c:f>
              <c:numCache>
                <c:formatCode>General</c:formatCode>
                <c:ptCount val="20"/>
                <c:pt idx="0">
                  <c:v>50</c:v>
                </c:pt>
                <c:pt idx="1">
                  <c:v>49</c:v>
                </c:pt>
                <c:pt idx="2">
                  <c:v>48</c:v>
                </c:pt>
                <c:pt idx="3">
                  <c:v>47</c:v>
                </c:pt>
                <c:pt idx="4">
                  <c:v>46</c:v>
                </c:pt>
                <c:pt idx="5">
                  <c:v>45</c:v>
                </c:pt>
                <c:pt idx="6">
                  <c:v>45</c:v>
                </c:pt>
                <c:pt idx="7">
                  <c:v>45</c:v>
                </c:pt>
                <c:pt idx="8">
                  <c:v>45</c:v>
                </c:pt>
                <c:pt idx="9">
                  <c:v>44</c:v>
                </c:pt>
                <c:pt idx="10">
                  <c:v>43</c:v>
                </c:pt>
                <c:pt idx="11">
                  <c:v>42</c:v>
                </c:pt>
                <c:pt idx="12">
                  <c:v>41</c:v>
                </c:pt>
                <c:pt idx="13">
                  <c:v>40</c:v>
                </c:pt>
                <c:pt idx="14">
                  <c:v>40</c:v>
                </c:pt>
                <c:pt idx="15">
                  <c:v>40</c:v>
                </c:pt>
                <c:pt idx="16">
                  <c:v>40</c:v>
                </c:pt>
                <c:pt idx="17">
                  <c:v>40</c:v>
                </c:pt>
                <c:pt idx="18">
                  <c:v>40</c:v>
                </c:pt>
                <c:pt idx="19">
                  <c:v>40</c:v>
                </c:pt>
              </c:numCache>
            </c:numRef>
          </c:val>
          <c:smooth val="0"/>
          <c:extLst>
            <c:ext xmlns:c16="http://schemas.microsoft.com/office/drawing/2014/chart" uri="{C3380CC4-5D6E-409C-BE32-E72D297353CC}">
              <c16:uniqueId val="{0000000A-9816-427D-BE93-A22F2742965D}"/>
            </c:ext>
          </c:extLst>
        </c:ser>
        <c:ser>
          <c:idx val="2"/>
          <c:order val="3"/>
          <c:tx>
            <c:strRef>
              <c:f>'Graf 49'!$B$5</c:f>
              <c:strCache>
                <c:ptCount val="1"/>
                <c:pt idx="0">
                  <c:v>3rd band threshold</c:v>
                </c:pt>
              </c:strCache>
            </c:strRef>
          </c:tx>
          <c:spPr>
            <a:ln w="28575" cap="rnd">
              <a:solidFill>
                <a:srgbClr val="FF0000">
                  <a:alpha val="75000"/>
                </a:srgbClr>
              </a:solidFill>
              <a:prstDash val="sysDot"/>
              <a:round/>
            </a:ln>
            <a:effectLst/>
          </c:spPr>
          <c:marker>
            <c:symbol val="none"/>
          </c:marker>
          <c:dLbls>
            <c:dLbl>
              <c:idx val="0"/>
              <c:layout>
                <c:manualLayout>
                  <c:x val="-2.4697919900238799E-2"/>
                  <c:y val="3.44066585282727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16-427D-BE93-A22F2742965D}"/>
                </c:ext>
              </c:extLst>
            </c:dLbl>
            <c:dLbl>
              <c:idx val="1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16-427D-BE93-A22F2742965D}"/>
                </c:ext>
              </c:extLst>
            </c:dLbl>
            <c:spPr>
              <a:solidFill>
                <a:schemeClr val="bg1"/>
              </a:solidFill>
              <a:ln>
                <a:solidFill>
                  <a:srgbClr val="FF0000"/>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FF0000"/>
                    </a:solidFill>
                    <a:latin typeface="Arial Narrow" panose="020B0606020202030204" pitchFamily="34" charset="0"/>
                    <a:ea typeface="+mn-ea"/>
                    <a:cs typeface="+mn-cs"/>
                  </a:defRPr>
                </a:pPr>
                <a:endParaRPr lang="sk-SK"/>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'[79]Vyklesavanie dlhu'!$C$2:$V$2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49'!$C$5:$V$5</c:f>
              <c:numCache>
                <c:formatCode>General</c:formatCode>
                <c:ptCount val="20"/>
                <c:pt idx="0">
                  <c:v>54</c:v>
                </c:pt>
                <c:pt idx="1">
                  <c:v>53</c:v>
                </c:pt>
                <c:pt idx="2">
                  <c:v>52</c:v>
                </c:pt>
                <c:pt idx="3">
                  <c:v>51</c:v>
                </c:pt>
                <c:pt idx="4">
                  <c:v>50</c:v>
                </c:pt>
                <c:pt idx="5">
                  <c:v>50</c:v>
                </c:pt>
                <c:pt idx="6">
                  <c:v>50</c:v>
                </c:pt>
                <c:pt idx="7">
                  <c:v>50</c:v>
                </c:pt>
                <c:pt idx="8">
                  <c:v>50</c:v>
                </c:pt>
                <c:pt idx="9">
                  <c:v>49</c:v>
                </c:pt>
                <c:pt idx="10">
                  <c:v>48</c:v>
                </c:pt>
                <c:pt idx="11">
                  <c:v>47</c:v>
                </c:pt>
                <c:pt idx="12">
                  <c:v>46</c:v>
                </c:pt>
                <c:pt idx="13">
                  <c:v>45</c:v>
                </c:pt>
                <c:pt idx="14">
                  <c:v>45</c:v>
                </c:pt>
                <c:pt idx="15">
                  <c:v>45</c:v>
                </c:pt>
                <c:pt idx="16">
                  <c:v>45</c:v>
                </c:pt>
                <c:pt idx="17">
                  <c:v>45</c:v>
                </c:pt>
                <c:pt idx="18">
                  <c:v>45</c:v>
                </c:pt>
                <c:pt idx="19">
                  <c:v>45</c:v>
                </c:pt>
              </c:numCache>
            </c:numRef>
          </c:val>
          <c:smooth val="0"/>
          <c:extLst>
            <c:ext xmlns:c16="http://schemas.microsoft.com/office/drawing/2014/chart" uri="{C3380CC4-5D6E-409C-BE32-E72D297353CC}">
              <c16:uniqueId val="{0000000D-9816-427D-BE93-A22F2742965D}"/>
            </c:ext>
          </c:extLst>
        </c:ser>
        <c:ser>
          <c:idx val="3"/>
          <c:order val="4"/>
          <c:tx>
            <c:strRef>
              <c:f>'Graf 49'!$B$6</c:f>
              <c:strCache>
                <c:ptCount val="1"/>
                <c:pt idx="0">
                  <c:v>4th band threshold</c:v>
                </c:pt>
              </c:strCache>
            </c:strRef>
          </c:tx>
          <c:spPr>
            <a:ln w="28575" cap="rnd">
              <a:solidFill>
                <a:srgbClr val="FF0000">
                  <a:alpha val="75000"/>
                </a:srgbClr>
              </a:solidFill>
              <a:prstDash val="sysDot"/>
              <a:round/>
            </a:ln>
            <a:effectLst/>
          </c:spPr>
          <c:marker>
            <c:symbol val="none"/>
          </c:marker>
          <c:dLbls>
            <c:dLbl>
              <c:idx val="0"/>
              <c:layout>
                <c:manualLayout>
                  <c:x val="-2.4697919900238799E-2"/>
                  <c:y val="-6.88133170565455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16-427D-BE93-A22F2742965D}"/>
                </c:ext>
              </c:extLst>
            </c:dLbl>
            <c:dLbl>
              <c:idx val="1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16-427D-BE93-A22F2742965D}"/>
                </c:ext>
              </c:extLst>
            </c:dLbl>
            <c:spPr>
              <a:solidFill>
                <a:schemeClr val="bg1"/>
              </a:solidFill>
              <a:ln>
                <a:solidFill>
                  <a:srgbClr val="FF0000"/>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FF0000"/>
                    </a:solidFill>
                    <a:latin typeface="Arial Narrow" panose="020B0606020202030204" pitchFamily="34" charset="0"/>
                    <a:ea typeface="+mn-ea"/>
                    <a:cs typeface="+mn-cs"/>
                  </a:defRPr>
                </a:pPr>
                <a:endParaRPr lang="sk-SK"/>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'[79]Vyklesavanie dlhu'!$C$2:$V$2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49'!$C$6:$V$6</c:f>
              <c:numCache>
                <c:formatCode>General</c:formatCode>
                <c:ptCount val="20"/>
                <c:pt idx="0">
                  <c:v>57</c:v>
                </c:pt>
                <c:pt idx="1">
                  <c:v>56</c:v>
                </c:pt>
                <c:pt idx="2">
                  <c:v>55</c:v>
                </c:pt>
                <c:pt idx="3">
                  <c:v>55</c:v>
                </c:pt>
                <c:pt idx="4">
                  <c:v>55</c:v>
                </c:pt>
                <c:pt idx="5">
                  <c:v>55</c:v>
                </c:pt>
                <c:pt idx="6">
                  <c:v>55</c:v>
                </c:pt>
                <c:pt idx="7">
                  <c:v>55</c:v>
                </c:pt>
                <c:pt idx="8">
                  <c:v>55</c:v>
                </c:pt>
                <c:pt idx="9">
                  <c:v>54</c:v>
                </c:pt>
                <c:pt idx="10">
                  <c:v>53</c:v>
                </c:pt>
                <c:pt idx="11">
                  <c:v>52</c:v>
                </c:pt>
                <c:pt idx="12">
                  <c:v>51</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10-9816-427D-BE93-A22F2742965D}"/>
            </c:ext>
          </c:extLst>
        </c:ser>
        <c:ser>
          <c:idx val="10"/>
          <c:order val="6"/>
          <c:tx>
            <c:strRef>
              <c:f>'Graf 49'!$B$9</c:f>
              <c:strCache>
                <c:ptCount val="1"/>
                <c:pt idx="0">
                  <c:v>Net debt (% of GDP)</c:v>
                </c:pt>
              </c:strCache>
            </c:strRef>
          </c:tx>
          <c:spPr>
            <a:ln w="28575" cap="rnd">
              <a:noFill/>
              <a:round/>
            </a:ln>
            <a:effectLst/>
          </c:spPr>
          <c:marker>
            <c:symbol val="none"/>
          </c:marker>
          <c:cat>
            <c:numRef>
              <c:f>'[79]Vyklesavanie dlhu'!$C$2:$V$2</c:f>
              <c:numCache>
                <c:formatCode>General</c:formatCode>
                <c:ptCount val="2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numCache>
            </c:numRef>
          </c:cat>
          <c:val>
            <c:numRef>
              <c:f>'Graf 49'!$C$9:$V$9</c:f>
              <c:numCache>
                <c:formatCode>0.0</c:formatCode>
                <c:ptCount val="20"/>
                <c:pt idx="0">
                  <c:v>59.028018229190096</c:v>
                </c:pt>
                <c:pt idx="1">
                  <c:v>59.537883058511028</c:v>
                </c:pt>
                <c:pt idx="2">
                  <c:v>60.570803771558687</c:v>
                </c:pt>
                <c:pt idx="3">
                  <c:v>63.021385058605425</c:v>
                </c:pt>
                <c:pt idx="4">
                  <c:v>65.679101843520499</c:v>
                </c:pt>
                <c:pt idx="5">
                  <c:v>69.26825286434908</c:v>
                </c:pt>
                <c:pt idx="6">
                  <c:v>73.938482544875441</c:v>
                </c:pt>
                <c:pt idx="7">
                  <c:v>77.443510847191973</c:v>
                </c:pt>
                <c:pt idx="8">
                  <c:v>80.143936619197206</c:v>
                </c:pt>
                <c:pt idx="9">
                  <c:v>81.912685995320516</c:v>
                </c:pt>
                <c:pt idx="10">
                  <c:v>84.416911792245941</c:v>
                </c:pt>
                <c:pt idx="11">
                  <c:v>87.054396643735885</c:v>
                </c:pt>
                <c:pt idx="12">
                  <c:v>89.830520804154474</c:v>
                </c:pt>
                <c:pt idx="13">
                  <c:v>92.735855458190954</c:v>
                </c:pt>
                <c:pt idx="14">
                  <c:v>95.847409548087711</c:v>
                </c:pt>
                <c:pt idx="15">
                  <c:v>99.192074778749429</c:v>
                </c:pt>
                <c:pt idx="16">
                  <c:v>102.80431542595568</c:v>
                </c:pt>
                <c:pt idx="17">
                  <c:v>106.65475712130383</c:v>
                </c:pt>
                <c:pt idx="18">
                  <c:v>110.72518260647495</c:v>
                </c:pt>
                <c:pt idx="19">
                  <c:v>114.98278794378827</c:v>
                </c:pt>
              </c:numCache>
            </c:numRef>
          </c:val>
          <c:smooth val="0"/>
          <c:extLst>
            <c:ext xmlns:c16="http://schemas.microsoft.com/office/drawing/2014/chart" uri="{C3380CC4-5D6E-409C-BE32-E72D297353CC}">
              <c16:uniqueId val="{00000011-9816-427D-BE93-A22F2742965D}"/>
            </c:ext>
          </c:extLst>
        </c:ser>
        <c:dLbls>
          <c:showLegendKey val="0"/>
          <c:showVal val="0"/>
          <c:showCatName val="0"/>
          <c:showSerName val="0"/>
          <c:showPercent val="0"/>
          <c:showBubbleSize val="0"/>
        </c:dLbls>
        <c:marker val="1"/>
        <c:smooth val="0"/>
        <c:axId val="679978760"/>
        <c:axId val="679979152"/>
      </c:lineChart>
      <c:catAx>
        <c:axId val="679978760"/>
        <c:scaling>
          <c:orientation val="minMax"/>
        </c:scaling>
        <c:delete val="0"/>
        <c:axPos val="b"/>
        <c:numFmt formatCode="General" sourceLinked="1"/>
        <c:majorTickMark val="none"/>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679979152"/>
        <c:crosses val="autoZero"/>
        <c:auto val="1"/>
        <c:lblAlgn val="ctr"/>
        <c:lblOffset val="100"/>
        <c:noMultiLvlLbl val="0"/>
      </c:catAx>
      <c:valAx>
        <c:axId val="679979152"/>
        <c:scaling>
          <c:orientation val="minMax"/>
          <c:min val="3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679978760"/>
        <c:crosses val="autoZero"/>
        <c:crossBetween val="between"/>
      </c:valAx>
      <c:spPr>
        <a:noFill/>
        <a:ln w="25400">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7.5280164978377626E-3"/>
          <c:y val="0.88527999973901172"/>
          <c:w val="0.97680745385496781"/>
          <c:h val="9.82022568212193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75584386814033566"/>
        </c:manualLayout>
      </c:layout>
      <c:barChart>
        <c:barDir val="col"/>
        <c:grouping val="stacked"/>
        <c:varyColors val="0"/>
        <c:ser>
          <c:idx val="5"/>
          <c:order val="0"/>
          <c:tx>
            <c:strRef>
              <c:f>'Graf 4+5'!$I$5</c:f>
              <c:strCache>
                <c:ptCount val="1"/>
                <c:pt idx="0">
                  <c:v>Tovary</c:v>
                </c:pt>
              </c:strCache>
            </c:strRef>
          </c:tx>
          <c:spPr>
            <a:solidFill>
              <a:srgbClr val="2C9ADC"/>
            </a:solidFill>
          </c:spPr>
          <c:invertIfNegative val="0"/>
          <c:cat>
            <c:strRef>
              <c:f>'Graf 4+5'!$T$4:$Y$4</c:f>
              <c:strCache>
                <c:ptCount val="6"/>
                <c:pt idx="0">
                  <c:v>2019</c:v>
                </c:pt>
                <c:pt idx="1">
                  <c:v>2020</c:v>
                </c:pt>
                <c:pt idx="2">
                  <c:v>2021F</c:v>
                </c:pt>
                <c:pt idx="3">
                  <c:v>2022F</c:v>
                </c:pt>
                <c:pt idx="4">
                  <c:v>2023F</c:v>
                </c:pt>
                <c:pt idx="5">
                  <c:v>2024F</c:v>
                </c:pt>
              </c:strCache>
            </c:strRef>
          </c:cat>
          <c:val>
            <c:numRef>
              <c:f>'Graf 4+5'!$T$5:$Y$5</c:f>
              <c:numCache>
                <c:formatCode>0.0</c:formatCode>
                <c:ptCount val="6"/>
                <c:pt idx="0">
                  <c:v>-1.0427072683195251</c:v>
                </c:pt>
                <c:pt idx="1">
                  <c:v>0.65277491745881489</c:v>
                </c:pt>
                <c:pt idx="2">
                  <c:v>2.1920917432102924</c:v>
                </c:pt>
                <c:pt idx="3">
                  <c:v>1.680223406432821</c:v>
                </c:pt>
                <c:pt idx="4">
                  <c:v>1.7349877910872742</c:v>
                </c:pt>
                <c:pt idx="5">
                  <c:v>3.0362859068016022</c:v>
                </c:pt>
              </c:numCache>
            </c:numRef>
          </c:val>
          <c:extLst>
            <c:ext xmlns:c16="http://schemas.microsoft.com/office/drawing/2014/chart" uri="{C3380CC4-5D6E-409C-BE32-E72D297353CC}">
              <c16:uniqueId val="{00000000-49C5-4097-9BEB-240D97A3F50F}"/>
            </c:ext>
          </c:extLst>
        </c:ser>
        <c:ser>
          <c:idx val="8"/>
          <c:order val="1"/>
          <c:tx>
            <c:strRef>
              <c:f>'Graf 4+5'!$I$6</c:f>
              <c:strCache>
                <c:ptCount val="1"/>
                <c:pt idx="0">
                  <c:v>Služby</c:v>
                </c:pt>
              </c:strCache>
            </c:strRef>
          </c:tx>
          <c:spPr>
            <a:solidFill>
              <a:schemeClr val="tx2">
                <a:lumMod val="20000"/>
                <a:lumOff val="80000"/>
              </a:schemeClr>
            </a:solidFill>
            <a:ln>
              <a:noFill/>
            </a:ln>
          </c:spPr>
          <c:invertIfNegative val="0"/>
          <c:cat>
            <c:strRef>
              <c:f>'Graf 4+5'!$T$4:$Y$4</c:f>
              <c:strCache>
                <c:ptCount val="6"/>
                <c:pt idx="0">
                  <c:v>2019</c:v>
                </c:pt>
                <c:pt idx="1">
                  <c:v>2020</c:v>
                </c:pt>
                <c:pt idx="2">
                  <c:v>2021F</c:v>
                </c:pt>
                <c:pt idx="3">
                  <c:v>2022F</c:v>
                </c:pt>
                <c:pt idx="4">
                  <c:v>2023F</c:v>
                </c:pt>
                <c:pt idx="5">
                  <c:v>2024F</c:v>
                </c:pt>
              </c:strCache>
            </c:strRef>
          </c:cat>
          <c:val>
            <c:numRef>
              <c:f>'Graf 4+5'!$T$6:$Y$6</c:f>
              <c:numCache>
                <c:formatCode>0.0</c:formatCode>
                <c:ptCount val="6"/>
                <c:pt idx="0">
                  <c:v>1.3064650173727399</c:v>
                </c:pt>
                <c:pt idx="1">
                  <c:v>1.1996070109823822</c:v>
                </c:pt>
                <c:pt idx="2">
                  <c:v>0.51463436317418232</c:v>
                </c:pt>
                <c:pt idx="3">
                  <c:v>0.45571229240252253</c:v>
                </c:pt>
                <c:pt idx="4">
                  <c:v>0.46418567777132652</c:v>
                </c:pt>
                <c:pt idx="5">
                  <c:v>0.61540173966598299</c:v>
                </c:pt>
              </c:numCache>
            </c:numRef>
          </c:val>
          <c:extLst>
            <c:ext xmlns:c16="http://schemas.microsoft.com/office/drawing/2014/chart" uri="{C3380CC4-5D6E-409C-BE32-E72D297353CC}">
              <c16:uniqueId val="{00000001-49C5-4097-9BEB-240D97A3F50F}"/>
            </c:ext>
          </c:extLst>
        </c:ser>
        <c:ser>
          <c:idx val="0"/>
          <c:order val="2"/>
          <c:tx>
            <c:strRef>
              <c:f>'Graf 4+5'!$I$7</c:f>
              <c:strCache>
                <c:ptCount val="1"/>
                <c:pt idx="0">
                  <c:v>Primárne výnosy</c:v>
                </c:pt>
              </c:strCache>
            </c:strRef>
          </c:tx>
          <c:invertIfNegative val="0"/>
          <c:cat>
            <c:strRef>
              <c:f>'Graf 4+5'!$T$4:$Y$4</c:f>
              <c:strCache>
                <c:ptCount val="6"/>
                <c:pt idx="0">
                  <c:v>2019</c:v>
                </c:pt>
                <c:pt idx="1">
                  <c:v>2020</c:v>
                </c:pt>
                <c:pt idx="2">
                  <c:v>2021F</c:v>
                </c:pt>
                <c:pt idx="3">
                  <c:v>2022F</c:v>
                </c:pt>
                <c:pt idx="4">
                  <c:v>2023F</c:v>
                </c:pt>
                <c:pt idx="5">
                  <c:v>2024F</c:v>
                </c:pt>
              </c:strCache>
            </c:strRef>
          </c:cat>
          <c:val>
            <c:numRef>
              <c:f>'Graf 4+5'!$T$7:$Y$7</c:f>
              <c:numCache>
                <c:formatCode>0.0</c:formatCode>
                <c:ptCount val="6"/>
                <c:pt idx="0">
                  <c:v>-2.0545261540389994</c:v>
                </c:pt>
                <c:pt idx="1">
                  <c:v>-1.6246525047254348</c:v>
                </c:pt>
                <c:pt idx="2">
                  <c:v>-2.4560018443243585</c:v>
                </c:pt>
                <c:pt idx="3">
                  <c:v>-2.0842033732478331</c:v>
                </c:pt>
                <c:pt idx="4">
                  <c:v>-2.061626182175079</c:v>
                </c:pt>
                <c:pt idx="5">
                  <c:v>-2.7613918463829061</c:v>
                </c:pt>
              </c:numCache>
            </c:numRef>
          </c:val>
          <c:extLst>
            <c:ext xmlns:c16="http://schemas.microsoft.com/office/drawing/2014/chart" uri="{C3380CC4-5D6E-409C-BE32-E72D297353CC}">
              <c16:uniqueId val="{00000002-49C5-4097-9BEB-240D97A3F50F}"/>
            </c:ext>
          </c:extLst>
        </c:ser>
        <c:ser>
          <c:idx val="1"/>
          <c:order val="3"/>
          <c:tx>
            <c:strRef>
              <c:f>'Graf 4+5'!$I$8</c:f>
              <c:strCache>
                <c:ptCount val="1"/>
                <c:pt idx="0">
                  <c:v>Sekundárne výnosy</c:v>
                </c:pt>
              </c:strCache>
            </c:strRef>
          </c:tx>
          <c:invertIfNegative val="0"/>
          <c:cat>
            <c:strRef>
              <c:f>'Graf 4+5'!$T$4:$Y$4</c:f>
              <c:strCache>
                <c:ptCount val="6"/>
                <c:pt idx="0">
                  <c:v>2019</c:v>
                </c:pt>
                <c:pt idx="1">
                  <c:v>2020</c:v>
                </c:pt>
                <c:pt idx="2">
                  <c:v>2021F</c:v>
                </c:pt>
                <c:pt idx="3">
                  <c:v>2022F</c:v>
                </c:pt>
                <c:pt idx="4">
                  <c:v>2023F</c:v>
                </c:pt>
                <c:pt idx="5">
                  <c:v>2024F</c:v>
                </c:pt>
              </c:strCache>
            </c:strRef>
          </c:cat>
          <c:val>
            <c:numRef>
              <c:f>'Graf 4+5'!$T$8:$Y$8</c:f>
              <c:numCache>
                <c:formatCode>0.0</c:formatCode>
                <c:ptCount val="6"/>
                <c:pt idx="0">
                  <c:v>-0.92295263663115468</c:v>
                </c:pt>
                <c:pt idx="1">
                  <c:v>-0.58614044703400781</c:v>
                </c:pt>
                <c:pt idx="2">
                  <c:v>-1.0561835853716315</c:v>
                </c:pt>
                <c:pt idx="3">
                  <c:v>-0.88374803295173798</c:v>
                </c:pt>
                <c:pt idx="4">
                  <c:v>-0.8809044744775486</c:v>
                </c:pt>
                <c:pt idx="5">
                  <c:v>-1.2349153003166664</c:v>
                </c:pt>
              </c:numCache>
            </c:numRef>
          </c:val>
          <c:extLst>
            <c:ext xmlns:c16="http://schemas.microsoft.com/office/drawing/2014/chart" uri="{C3380CC4-5D6E-409C-BE32-E72D297353CC}">
              <c16:uniqueId val="{00000003-49C5-4097-9BEB-240D97A3F50F}"/>
            </c:ext>
          </c:extLst>
        </c:ser>
        <c:dLbls>
          <c:showLegendKey val="0"/>
          <c:showVal val="0"/>
          <c:showCatName val="0"/>
          <c:showSerName val="0"/>
          <c:showPercent val="0"/>
          <c:showBubbleSize val="0"/>
        </c:dLbls>
        <c:gapWidth val="150"/>
        <c:overlap val="100"/>
        <c:axId val="782207072"/>
        <c:axId val="782207464"/>
      </c:barChart>
      <c:lineChart>
        <c:grouping val="standard"/>
        <c:varyColors val="0"/>
        <c:ser>
          <c:idx val="3"/>
          <c:order val="4"/>
          <c:tx>
            <c:strRef>
              <c:f>'Graf 4+5'!$I$9</c:f>
              <c:strCache>
                <c:ptCount val="1"/>
                <c:pt idx="0">
                  <c:v>BÚ PB</c:v>
                </c:pt>
              </c:strCache>
            </c:strRef>
          </c:tx>
          <c:spPr>
            <a:ln w="19050">
              <a:solidFill>
                <a:sysClr val="windowText" lastClr="000000"/>
              </a:solidFill>
            </a:ln>
          </c:spPr>
          <c:marker>
            <c:symbol val="none"/>
          </c:marker>
          <c:cat>
            <c:strRef>
              <c:f>'Graf 4+5'!$T$4:$Y$4</c:f>
              <c:strCache>
                <c:ptCount val="6"/>
                <c:pt idx="0">
                  <c:v>2019</c:v>
                </c:pt>
                <c:pt idx="1">
                  <c:v>2020</c:v>
                </c:pt>
                <c:pt idx="2">
                  <c:v>2021F</c:v>
                </c:pt>
                <c:pt idx="3">
                  <c:v>2022F</c:v>
                </c:pt>
                <c:pt idx="4">
                  <c:v>2023F</c:v>
                </c:pt>
                <c:pt idx="5">
                  <c:v>2024F</c:v>
                </c:pt>
              </c:strCache>
            </c:strRef>
          </c:cat>
          <c:val>
            <c:numRef>
              <c:f>'Graf 4+5'!$T$9:$Y$9</c:f>
              <c:numCache>
                <c:formatCode>0.0</c:formatCode>
                <c:ptCount val="6"/>
                <c:pt idx="0">
                  <c:v>-2.7137210416169393</c:v>
                </c:pt>
                <c:pt idx="1">
                  <c:v>-0.35841102331824543</c:v>
                </c:pt>
                <c:pt idx="2">
                  <c:v>-0.80545932331151526</c:v>
                </c:pt>
                <c:pt idx="3">
                  <c:v>-0.83201570736422903</c:v>
                </c:pt>
                <c:pt idx="4">
                  <c:v>-0.74335718779402704</c:v>
                </c:pt>
                <c:pt idx="5">
                  <c:v>-0.34461950023198806</c:v>
                </c:pt>
              </c:numCache>
            </c:numRef>
          </c:val>
          <c:smooth val="0"/>
          <c:extLst>
            <c:ext xmlns:c16="http://schemas.microsoft.com/office/drawing/2014/chart" uri="{C3380CC4-5D6E-409C-BE32-E72D297353CC}">
              <c16:uniqueId val="{00000004-49C5-4097-9BEB-240D97A3F50F}"/>
            </c:ext>
          </c:extLst>
        </c:ser>
        <c:dLbls>
          <c:showLegendKey val="0"/>
          <c:showVal val="0"/>
          <c:showCatName val="0"/>
          <c:showSerName val="0"/>
          <c:showPercent val="0"/>
          <c:showBubbleSize val="0"/>
        </c:dLbls>
        <c:marker val="1"/>
        <c:smooth val="0"/>
        <c:axId val="782207072"/>
        <c:axId val="782207464"/>
      </c:lineChart>
      <c:catAx>
        <c:axId val="782207072"/>
        <c:scaling>
          <c:orientation val="minMax"/>
        </c:scaling>
        <c:delete val="0"/>
        <c:axPos val="b"/>
        <c:numFmt formatCode="General" sourceLinked="1"/>
        <c:majorTickMark val="out"/>
        <c:minorTickMark val="none"/>
        <c:tickLblPos val="low"/>
        <c:txPr>
          <a:bodyPr/>
          <a:lstStyle/>
          <a:p>
            <a:pPr>
              <a:defRPr sz="800"/>
            </a:pPr>
            <a:endParaRPr lang="sk-SK"/>
          </a:p>
        </c:txPr>
        <c:crossAx val="782207464"/>
        <c:crosses val="autoZero"/>
        <c:auto val="1"/>
        <c:lblAlgn val="ctr"/>
        <c:lblOffset val="100"/>
        <c:noMultiLvlLbl val="0"/>
      </c:catAx>
      <c:valAx>
        <c:axId val="782207464"/>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txPr>
          <a:bodyPr/>
          <a:lstStyle/>
          <a:p>
            <a:pPr>
              <a:defRPr sz="800"/>
            </a:pPr>
            <a:endParaRPr lang="sk-SK"/>
          </a:p>
        </c:txPr>
        <c:crossAx val="782207072"/>
        <c:crosses val="autoZero"/>
        <c:crossBetween val="between"/>
      </c:valAx>
    </c:plotArea>
    <c:legend>
      <c:legendPos val="b"/>
      <c:layout>
        <c:manualLayout>
          <c:xMode val="edge"/>
          <c:yMode val="edge"/>
          <c:x val="7.2660898376296121E-2"/>
          <c:y val="1.1594789183462156E-2"/>
          <c:w val="0.9104445974671419"/>
          <c:h val="0.2116468010306051"/>
        </c:manualLayout>
      </c:layout>
      <c:overlay val="0"/>
      <c:txPr>
        <a:bodyPr/>
        <a:lstStyle/>
        <a:p>
          <a:pPr>
            <a:defRPr sz="600"/>
          </a:pPr>
          <a:endParaRPr lang="sk-SK"/>
        </a:p>
      </c:txPr>
    </c:legend>
    <c:plotVisOnly val="1"/>
    <c:dispBlanksAs val="gap"/>
    <c:showDLblsOverMax val="0"/>
  </c:chart>
  <c:spPr>
    <a:ln>
      <a:noFill/>
    </a:ln>
  </c:spPr>
  <c:txPr>
    <a:bodyPr/>
    <a:lstStyle/>
    <a:p>
      <a:pPr>
        <a:defRPr>
          <a:latin typeface="Arial Narrow" pitchFamily="34" charset="0"/>
        </a:defRPr>
      </a:pPr>
      <a:endParaRPr lang="sk-S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98591299275993E-2"/>
          <c:y val="5.9986353855937424E-2"/>
          <c:w val="0.8809365133706113"/>
          <c:h val="0.83395502440461289"/>
        </c:manualLayout>
      </c:layout>
      <c:barChart>
        <c:barDir val="col"/>
        <c:grouping val="stacked"/>
        <c:varyColors val="0"/>
        <c:ser>
          <c:idx val="1"/>
          <c:order val="1"/>
          <c:tx>
            <c:strRef>
              <c:f>'Graf 4+5'!$I$15</c:f>
              <c:strCache>
                <c:ptCount val="1"/>
                <c:pt idx="0">
                  <c:v>Čistá inflácia</c:v>
                </c:pt>
              </c:strCache>
            </c:strRef>
          </c:tx>
          <c:spPr>
            <a:solidFill>
              <a:srgbClr val="2C9ADC"/>
            </a:solidFill>
            <a:ln>
              <a:noFill/>
            </a:ln>
            <a:effectLst/>
          </c:spPr>
          <c:invertIfNegative val="0"/>
          <c:cat>
            <c:strRef>
              <c:f>'Graf 4+5'!$N$13:$S$13</c:f>
              <c:strCache>
                <c:ptCount val="6"/>
                <c:pt idx="0">
                  <c:v>2019</c:v>
                </c:pt>
                <c:pt idx="1">
                  <c:v>2020</c:v>
                </c:pt>
                <c:pt idx="2">
                  <c:v>2021F</c:v>
                </c:pt>
                <c:pt idx="3">
                  <c:v>2022F</c:v>
                </c:pt>
                <c:pt idx="4">
                  <c:v>2023F</c:v>
                </c:pt>
                <c:pt idx="5">
                  <c:v>2024F</c:v>
                </c:pt>
              </c:strCache>
            </c:strRef>
          </c:cat>
          <c:val>
            <c:numRef>
              <c:f>'Graf 4+5'!$N$15:$S$15</c:f>
              <c:numCache>
                <c:formatCode>0.0</c:formatCode>
                <c:ptCount val="6"/>
                <c:pt idx="0">
                  <c:v>1.2497089105664663</c:v>
                </c:pt>
                <c:pt idx="1">
                  <c:v>0.91000710924353878</c:v>
                </c:pt>
                <c:pt idx="2">
                  <c:v>1.2204354880621451</c:v>
                </c:pt>
                <c:pt idx="3">
                  <c:v>1.0658575995384554</c:v>
                </c:pt>
                <c:pt idx="4">
                  <c:v>1.8511074348348531</c:v>
                </c:pt>
                <c:pt idx="5">
                  <c:v>1.8108069669071536</c:v>
                </c:pt>
              </c:numCache>
            </c:numRef>
          </c:val>
          <c:extLst>
            <c:ext xmlns:c16="http://schemas.microsoft.com/office/drawing/2014/chart" uri="{C3380CC4-5D6E-409C-BE32-E72D297353CC}">
              <c16:uniqueId val="{00000000-F78A-4BC1-B3EA-139BB76CDBD5}"/>
            </c:ext>
          </c:extLst>
        </c:ser>
        <c:ser>
          <c:idx val="2"/>
          <c:order val="2"/>
          <c:tx>
            <c:strRef>
              <c:f>'Graf 4+5'!$I$16</c:f>
              <c:strCache>
                <c:ptCount val="1"/>
                <c:pt idx="0">
                  <c:v>Ceny potravín</c:v>
                </c:pt>
              </c:strCache>
            </c:strRef>
          </c:tx>
          <c:spPr>
            <a:solidFill>
              <a:srgbClr val="555555"/>
            </a:solidFill>
            <a:ln>
              <a:noFill/>
            </a:ln>
            <a:effectLst/>
          </c:spPr>
          <c:invertIfNegative val="0"/>
          <c:cat>
            <c:strRef>
              <c:f>'Graf 4+5'!$N$13:$S$13</c:f>
              <c:strCache>
                <c:ptCount val="6"/>
                <c:pt idx="0">
                  <c:v>2019</c:v>
                </c:pt>
                <c:pt idx="1">
                  <c:v>2020</c:v>
                </c:pt>
                <c:pt idx="2">
                  <c:v>2021F</c:v>
                </c:pt>
                <c:pt idx="3">
                  <c:v>2022F</c:v>
                </c:pt>
                <c:pt idx="4">
                  <c:v>2023F</c:v>
                </c:pt>
                <c:pt idx="5">
                  <c:v>2024F</c:v>
                </c:pt>
              </c:strCache>
            </c:strRef>
          </c:cat>
          <c:val>
            <c:numRef>
              <c:f>'Graf 4+5'!$N$16:$S$16</c:f>
              <c:numCache>
                <c:formatCode>0.0</c:formatCode>
                <c:ptCount val="6"/>
                <c:pt idx="0">
                  <c:v>0.68853523838853992</c:v>
                </c:pt>
                <c:pt idx="1">
                  <c:v>0.43965978244380477</c:v>
                </c:pt>
                <c:pt idx="2">
                  <c:v>2.0909633969899911E-2</c:v>
                </c:pt>
                <c:pt idx="3">
                  <c:v>0.38861887484527935</c:v>
                </c:pt>
                <c:pt idx="4">
                  <c:v>0.45277288174681984</c:v>
                </c:pt>
                <c:pt idx="5">
                  <c:v>0.45743413452639314</c:v>
                </c:pt>
              </c:numCache>
            </c:numRef>
          </c:val>
          <c:extLst>
            <c:ext xmlns:c16="http://schemas.microsoft.com/office/drawing/2014/chart" uri="{C3380CC4-5D6E-409C-BE32-E72D297353CC}">
              <c16:uniqueId val="{00000001-F78A-4BC1-B3EA-139BB76CDBD5}"/>
            </c:ext>
          </c:extLst>
        </c:ser>
        <c:ser>
          <c:idx val="3"/>
          <c:order val="3"/>
          <c:tx>
            <c:strRef>
              <c:f>'Graf 4+5'!$I$17</c:f>
              <c:strCache>
                <c:ptCount val="1"/>
                <c:pt idx="0">
                  <c:v>Regulované ceny</c:v>
                </c:pt>
              </c:strCache>
            </c:strRef>
          </c:tx>
          <c:spPr>
            <a:solidFill>
              <a:srgbClr val="BDD7EE"/>
            </a:solidFill>
            <a:ln>
              <a:noFill/>
            </a:ln>
            <a:effectLst/>
          </c:spPr>
          <c:invertIfNegative val="0"/>
          <c:cat>
            <c:strRef>
              <c:f>'Graf 4+5'!$N$13:$S$13</c:f>
              <c:strCache>
                <c:ptCount val="6"/>
                <c:pt idx="0">
                  <c:v>2019</c:v>
                </c:pt>
                <c:pt idx="1">
                  <c:v>2020</c:v>
                </c:pt>
                <c:pt idx="2">
                  <c:v>2021F</c:v>
                </c:pt>
                <c:pt idx="3">
                  <c:v>2022F</c:v>
                </c:pt>
                <c:pt idx="4">
                  <c:v>2023F</c:v>
                </c:pt>
                <c:pt idx="5">
                  <c:v>2024F</c:v>
                </c:pt>
              </c:strCache>
            </c:strRef>
          </c:cat>
          <c:val>
            <c:numRef>
              <c:f>'Graf 4+5'!$N$17:$S$17</c:f>
              <c:numCache>
                <c:formatCode>0.0</c:formatCode>
                <c:ptCount val="6"/>
                <c:pt idx="0">
                  <c:v>0.72519702855472334</c:v>
                </c:pt>
                <c:pt idx="1">
                  <c:v>0.60191102151064746</c:v>
                </c:pt>
                <c:pt idx="2">
                  <c:v>-0.35673814890176547</c:v>
                </c:pt>
                <c:pt idx="3">
                  <c:v>0.70084852917271079</c:v>
                </c:pt>
                <c:pt idx="4">
                  <c:v>7.8903933607825702E-2</c:v>
                </c:pt>
                <c:pt idx="5">
                  <c:v>-1.2582926892501905E-2</c:v>
                </c:pt>
              </c:numCache>
            </c:numRef>
          </c:val>
          <c:extLst>
            <c:ext xmlns:c16="http://schemas.microsoft.com/office/drawing/2014/chart" uri="{C3380CC4-5D6E-409C-BE32-E72D297353CC}">
              <c16:uniqueId val="{00000002-F78A-4BC1-B3EA-139BB76CDBD5}"/>
            </c:ext>
          </c:extLst>
        </c:ser>
        <c:ser>
          <c:idx val="4"/>
          <c:order val="4"/>
          <c:tx>
            <c:strRef>
              <c:f>'Graf 4+5'!$I$18</c:f>
              <c:strCache>
                <c:ptCount val="1"/>
                <c:pt idx="0">
                  <c:v>Zmena nepriamych daní</c:v>
                </c:pt>
              </c:strCache>
            </c:strRef>
          </c:tx>
          <c:spPr>
            <a:solidFill>
              <a:srgbClr val="9E9E9E"/>
            </a:solidFill>
            <a:ln>
              <a:noFill/>
            </a:ln>
            <a:effectLst/>
          </c:spPr>
          <c:invertIfNegative val="0"/>
          <c:cat>
            <c:strRef>
              <c:f>'Graf 4+5'!$N$13:$S$13</c:f>
              <c:strCache>
                <c:ptCount val="6"/>
                <c:pt idx="0">
                  <c:v>2019</c:v>
                </c:pt>
                <c:pt idx="1">
                  <c:v>2020</c:v>
                </c:pt>
                <c:pt idx="2">
                  <c:v>2021F</c:v>
                </c:pt>
                <c:pt idx="3">
                  <c:v>2022F</c:v>
                </c:pt>
                <c:pt idx="4">
                  <c:v>2023F</c:v>
                </c:pt>
                <c:pt idx="5">
                  <c:v>2024F</c:v>
                </c:pt>
              </c:strCache>
            </c:strRef>
          </c:cat>
          <c:val>
            <c:numRef>
              <c:f>'Graf 4+5'!$N$18:$S$18</c:f>
              <c:numCache>
                <c:formatCode>0.0</c:formatCode>
                <c:ptCount val="6"/>
                <c:pt idx="0">
                  <c:v>9.1765246584191357E-2</c:v>
                </c:pt>
                <c:pt idx="1">
                  <c:v>0</c:v>
                </c:pt>
                <c:pt idx="2">
                  <c:v>0.23931106738705676</c:v>
                </c:pt>
                <c:pt idx="3">
                  <c:v>7.3317400844105929E-2</c:v>
                </c:pt>
                <c:pt idx="4">
                  <c:v>0.10708933239105894</c:v>
                </c:pt>
                <c:pt idx="5">
                  <c:v>3.4344401880163487E-2</c:v>
                </c:pt>
              </c:numCache>
            </c:numRef>
          </c:val>
          <c:extLst>
            <c:ext xmlns:c16="http://schemas.microsoft.com/office/drawing/2014/chart" uri="{C3380CC4-5D6E-409C-BE32-E72D297353CC}">
              <c16:uniqueId val="{00000000-B63D-461F-B7AE-EC2B06FD5989}"/>
            </c:ext>
          </c:extLst>
        </c:ser>
        <c:dLbls>
          <c:showLegendKey val="0"/>
          <c:showVal val="0"/>
          <c:showCatName val="0"/>
          <c:showSerName val="0"/>
          <c:showPercent val="0"/>
          <c:showBubbleSize val="0"/>
        </c:dLbls>
        <c:gapWidth val="150"/>
        <c:overlap val="100"/>
        <c:axId val="782208248"/>
        <c:axId val="782208640"/>
      </c:barChart>
      <c:lineChart>
        <c:grouping val="standard"/>
        <c:varyColors val="0"/>
        <c:ser>
          <c:idx val="0"/>
          <c:order val="0"/>
          <c:tx>
            <c:strRef>
              <c:f>'Graf 4+5'!$I$14</c:f>
              <c:strCache>
                <c:ptCount val="1"/>
                <c:pt idx="0">
                  <c:v>Celková inflácia</c:v>
                </c:pt>
              </c:strCache>
            </c:strRef>
          </c:tx>
          <c:spPr>
            <a:ln w="19050" cap="rnd">
              <a:solidFill>
                <a:schemeClr val="tx1"/>
              </a:solidFill>
              <a:round/>
            </a:ln>
            <a:effectLst/>
          </c:spPr>
          <c:marker>
            <c:symbol val="none"/>
          </c:marker>
          <c:cat>
            <c:strRef>
              <c:f>'Graf 4+5'!$N$13:$S$13</c:f>
              <c:strCache>
                <c:ptCount val="6"/>
                <c:pt idx="0">
                  <c:v>2019</c:v>
                </c:pt>
                <c:pt idx="1">
                  <c:v>2020</c:v>
                </c:pt>
                <c:pt idx="2">
                  <c:v>2021F</c:v>
                </c:pt>
                <c:pt idx="3">
                  <c:v>2022F</c:v>
                </c:pt>
                <c:pt idx="4">
                  <c:v>2023F</c:v>
                </c:pt>
                <c:pt idx="5">
                  <c:v>2024F</c:v>
                </c:pt>
              </c:strCache>
            </c:strRef>
          </c:cat>
          <c:val>
            <c:numRef>
              <c:f>'Graf 4+5'!$N$14:$S$14</c:f>
              <c:numCache>
                <c:formatCode>0.0</c:formatCode>
                <c:ptCount val="6"/>
                <c:pt idx="0">
                  <c:v>2.7552064240939207</c:v>
                </c:pt>
                <c:pt idx="1">
                  <c:v>1.9515779131979909</c:v>
                </c:pt>
                <c:pt idx="2">
                  <c:v>1.1239180405173363</c:v>
                </c:pt>
                <c:pt idx="3">
                  <c:v>2.2286424044005511</c:v>
                </c:pt>
                <c:pt idx="4">
                  <c:v>2.4898735825805574</c:v>
                </c:pt>
                <c:pt idx="5">
                  <c:v>2.290002576421208</c:v>
                </c:pt>
              </c:numCache>
            </c:numRef>
          </c:val>
          <c:smooth val="0"/>
          <c:extLst>
            <c:ext xmlns:c16="http://schemas.microsoft.com/office/drawing/2014/chart" uri="{C3380CC4-5D6E-409C-BE32-E72D297353CC}">
              <c16:uniqueId val="{00000003-F78A-4BC1-B3EA-139BB76CDBD5}"/>
            </c:ext>
          </c:extLst>
        </c:ser>
        <c:dLbls>
          <c:showLegendKey val="0"/>
          <c:showVal val="0"/>
          <c:showCatName val="0"/>
          <c:showSerName val="0"/>
          <c:showPercent val="0"/>
          <c:showBubbleSize val="0"/>
        </c:dLbls>
        <c:marker val="1"/>
        <c:smooth val="0"/>
        <c:axId val="782208248"/>
        <c:axId val="782208640"/>
      </c:lineChart>
      <c:catAx>
        <c:axId val="782208248"/>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82208640"/>
        <c:crosses val="autoZero"/>
        <c:auto val="1"/>
        <c:lblAlgn val="ctr"/>
        <c:lblOffset val="100"/>
        <c:noMultiLvlLbl val="0"/>
      </c:catAx>
      <c:valAx>
        <c:axId val="782208640"/>
        <c:scaling>
          <c:orientation val="minMax"/>
        </c:scaling>
        <c:delete val="0"/>
        <c:axPos val="l"/>
        <c:majorGridlines>
          <c:spPr>
            <a:ln w="6350" cap="flat" cmpd="sng" algn="ctr">
              <a:solidFill>
                <a:schemeClr val="bg1">
                  <a:lumMod val="95000"/>
                </a:schemeClr>
              </a:solidFill>
              <a:prstDash val="sysDot"/>
              <a:round/>
            </a:ln>
            <a:effectLst/>
          </c:spPr>
        </c:majorGridlines>
        <c:numFmt formatCode="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82208248"/>
        <c:crosses val="autoZero"/>
        <c:crossBetween val="between"/>
      </c:valAx>
      <c:spPr>
        <a:noFill/>
        <a:ln>
          <a:noFill/>
        </a:ln>
        <a:effectLst/>
      </c:spPr>
    </c:plotArea>
    <c:legend>
      <c:legendPos val="b"/>
      <c:layout>
        <c:manualLayout>
          <c:xMode val="edge"/>
          <c:yMode val="edge"/>
          <c:x val="0.11014698651950894"/>
          <c:y val="0.7407058531332984"/>
          <c:w val="0.81092470151389506"/>
          <c:h val="0.19856536662481003"/>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b="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75584386814033566"/>
        </c:manualLayout>
      </c:layout>
      <c:barChart>
        <c:barDir val="col"/>
        <c:grouping val="stacked"/>
        <c:varyColors val="0"/>
        <c:ser>
          <c:idx val="5"/>
          <c:order val="0"/>
          <c:tx>
            <c:strRef>
              <c:f>'Graf 4+5'!$I$21</c:f>
              <c:strCache>
                <c:ptCount val="1"/>
                <c:pt idx="0">
                  <c:v>Goods</c:v>
                </c:pt>
              </c:strCache>
            </c:strRef>
          </c:tx>
          <c:spPr>
            <a:solidFill>
              <a:srgbClr val="2C9ADC"/>
            </a:solidFill>
          </c:spPr>
          <c:invertIfNegative val="0"/>
          <c:cat>
            <c:strRef>
              <c:f>'Graf 4+5'!$T$4:$Y$4</c:f>
              <c:strCache>
                <c:ptCount val="6"/>
                <c:pt idx="0">
                  <c:v>2019</c:v>
                </c:pt>
                <c:pt idx="1">
                  <c:v>2020</c:v>
                </c:pt>
                <c:pt idx="2">
                  <c:v>2021F</c:v>
                </c:pt>
                <c:pt idx="3">
                  <c:v>2022F</c:v>
                </c:pt>
                <c:pt idx="4">
                  <c:v>2023F</c:v>
                </c:pt>
                <c:pt idx="5">
                  <c:v>2024F</c:v>
                </c:pt>
              </c:strCache>
            </c:strRef>
          </c:cat>
          <c:val>
            <c:numRef>
              <c:f>'Graf 4+5'!$T$5:$Y$5</c:f>
              <c:numCache>
                <c:formatCode>0.0</c:formatCode>
                <c:ptCount val="6"/>
                <c:pt idx="0">
                  <c:v>-1.0427072683195251</c:v>
                </c:pt>
                <c:pt idx="1">
                  <c:v>0.65277491745881489</c:v>
                </c:pt>
                <c:pt idx="2">
                  <c:v>2.1920917432102924</c:v>
                </c:pt>
                <c:pt idx="3">
                  <c:v>1.680223406432821</c:v>
                </c:pt>
                <c:pt idx="4">
                  <c:v>1.7349877910872742</c:v>
                </c:pt>
                <c:pt idx="5">
                  <c:v>3.0362859068016022</c:v>
                </c:pt>
              </c:numCache>
            </c:numRef>
          </c:val>
          <c:extLst>
            <c:ext xmlns:c16="http://schemas.microsoft.com/office/drawing/2014/chart" uri="{C3380CC4-5D6E-409C-BE32-E72D297353CC}">
              <c16:uniqueId val="{00000000-D6EA-4929-B95A-0E75AE48D80C}"/>
            </c:ext>
          </c:extLst>
        </c:ser>
        <c:ser>
          <c:idx val="8"/>
          <c:order val="1"/>
          <c:tx>
            <c:strRef>
              <c:f>'Graf 4+5'!$I$22</c:f>
              <c:strCache>
                <c:ptCount val="1"/>
                <c:pt idx="0">
                  <c:v>Services</c:v>
                </c:pt>
              </c:strCache>
            </c:strRef>
          </c:tx>
          <c:spPr>
            <a:solidFill>
              <a:schemeClr val="tx2">
                <a:lumMod val="20000"/>
                <a:lumOff val="80000"/>
              </a:schemeClr>
            </a:solidFill>
            <a:ln>
              <a:noFill/>
            </a:ln>
          </c:spPr>
          <c:invertIfNegative val="0"/>
          <c:cat>
            <c:strRef>
              <c:f>'Graf 4+5'!$T$4:$Y$4</c:f>
              <c:strCache>
                <c:ptCount val="6"/>
                <c:pt idx="0">
                  <c:v>2019</c:v>
                </c:pt>
                <c:pt idx="1">
                  <c:v>2020</c:v>
                </c:pt>
                <c:pt idx="2">
                  <c:v>2021F</c:v>
                </c:pt>
                <c:pt idx="3">
                  <c:v>2022F</c:v>
                </c:pt>
                <c:pt idx="4">
                  <c:v>2023F</c:v>
                </c:pt>
                <c:pt idx="5">
                  <c:v>2024F</c:v>
                </c:pt>
              </c:strCache>
            </c:strRef>
          </c:cat>
          <c:val>
            <c:numRef>
              <c:f>'Graf 4+5'!$T$6:$Y$6</c:f>
              <c:numCache>
                <c:formatCode>0.0</c:formatCode>
                <c:ptCount val="6"/>
                <c:pt idx="0">
                  <c:v>1.3064650173727399</c:v>
                </c:pt>
                <c:pt idx="1">
                  <c:v>1.1996070109823822</c:v>
                </c:pt>
                <c:pt idx="2">
                  <c:v>0.51463436317418232</c:v>
                </c:pt>
                <c:pt idx="3">
                  <c:v>0.45571229240252253</c:v>
                </c:pt>
                <c:pt idx="4">
                  <c:v>0.46418567777132652</c:v>
                </c:pt>
                <c:pt idx="5">
                  <c:v>0.61540173966598299</c:v>
                </c:pt>
              </c:numCache>
            </c:numRef>
          </c:val>
          <c:extLst>
            <c:ext xmlns:c16="http://schemas.microsoft.com/office/drawing/2014/chart" uri="{C3380CC4-5D6E-409C-BE32-E72D297353CC}">
              <c16:uniqueId val="{00000001-D6EA-4929-B95A-0E75AE48D80C}"/>
            </c:ext>
          </c:extLst>
        </c:ser>
        <c:ser>
          <c:idx val="0"/>
          <c:order val="2"/>
          <c:tx>
            <c:strRef>
              <c:f>'Graf 4+5'!$I$23</c:f>
              <c:strCache>
                <c:ptCount val="1"/>
                <c:pt idx="0">
                  <c:v>Primary income</c:v>
                </c:pt>
              </c:strCache>
            </c:strRef>
          </c:tx>
          <c:invertIfNegative val="0"/>
          <c:cat>
            <c:strRef>
              <c:f>'Graf 4+5'!$T$4:$Y$4</c:f>
              <c:strCache>
                <c:ptCount val="6"/>
                <c:pt idx="0">
                  <c:v>2019</c:v>
                </c:pt>
                <c:pt idx="1">
                  <c:v>2020</c:v>
                </c:pt>
                <c:pt idx="2">
                  <c:v>2021F</c:v>
                </c:pt>
                <c:pt idx="3">
                  <c:v>2022F</c:v>
                </c:pt>
                <c:pt idx="4">
                  <c:v>2023F</c:v>
                </c:pt>
                <c:pt idx="5">
                  <c:v>2024F</c:v>
                </c:pt>
              </c:strCache>
            </c:strRef>
          </c:cat>
          <c:val>
            <c:numRef>
              <c:f>'Graf 4+5'!$T$7:$Y$7</c:f>
              <c:numCache>
                <c:formatCode>0.0</c:formatCode>
                <c:ptCount val="6"/>
                <c:pt idx="0">
                  <c:v>-2.0545261540389994</c:v>
                </c:pt>
                <c:pt idx="1">
                  <c:v>-1.6246525047254348</c:v>
                </c:pt>
                <c:pt idx="2">
                  <c:v>-2.4560018443243585</c:v>
                </c:pt>
                <c:pt idx="3">
                  <c:v>-2.0842033732478331</c:v>
                </c:pt>
                <c:pt idx="4">
                  <c:v>-2.061626182175079</c:v>
                </c:pt>
                <c:pt idx="5">
                  <c:v>-2.7613918463829061</c:v>
                </c:pt>
              </c:numCache>
            </c:numRef>
          </c:val>
          <c:extLst>
            <c:ext xmlns:c16="http://schemas.microsoft.com/office/drawing/2014/chart" uri="{C3380CC4-5D6E-409C-BE32-E72D297353CC}">
              <c16:uniqueId val="{00000002-D6EA-4929-B95A-0E75AE48D80C}"/>
            </c:ext>
          </c:extLst>
        </c:ser>
        <c:ser>
          <c:idx val="1"/>
          <c:order val="3"/>
          <c:tx>
            <c:strRef>
              <c:f>'Graf 4+5'!$I$24</c:f>
              <c:strCache>
                <c:ptCount val="1"/>
                <c:pt idx="0">
                  <c:v>Secondary income</c:v>
                </c:pt>
              </c:strCache>
            </c:strRef>
          </c:tx>
          <c:invertIfNegative val="0"/>
          <c:cat>
            <c:strRef>
              <c:f>'Graf 4+5'!$T$4:$Y$4</c:f>
              <c:strCache>
                <c:ptCount val="6"/>
                <c:pt idx="0">
                  <c:v>2019</c:v>
                </c:pt>
                <c:pt idx="1">
                  <c:v>2020</c:v>
                </c:pt>
                <c:pt idx="2">
                  <c:v>2021F</c:v>
                </c:pt>
                <c:pt idx="3">
                  <c:v>2022F</c:v>
                </c:pt>
                <c:pt idx="4">
                  <c:v>2023F</c:v>
                </c:pt>
                <c:pt idx="5">
                  <c:v>2024F</c:v>
                </c:pt>
              </c:strCache>
            </c:strRef>
          </c:cat>
          <c:val>
            <c:numRef>
              <c:f>'Graf 4+5'!$T$8:$Y$8</c:f>
              <c:numCache>
                <c:formatCode>0.0</c:formatCode>
                <c:ptCount val="6"/>
                <c:pt idx="0">
                  <c:v>-0.92295263663115468</c:v>
                </c:pt>
                <c:pt idx="1">
                  <c:v>-0.58614044703400781</c:v>
                </c:pt>
                <c:pt idx="2">
                  <c:v>-1.0561835853716315</c:v>
                </c:pt>
                <c:pt idx="3">
                  <c:v>-0.88374803295173798</c:v>
                </c:pt>
                <c:pt idx="4">
                  <c:v>-0.8809044744775486</c:v>
                </c:pt>
                <c:pt idx="5">
                  <c:v>-1.2349153003166664</c:v>
                </c:pt>
              </c:numCache>
            </c:numRef>
          </c:val>
          <c:extLst>
            <c:ext xmlns:c16="http://schemas.microsoft.com/office/drawing/2014/chart" uri="{C3380CC4-5D6E-409C-BE32-E72D297353CC}">
              <c16:uniqueId val="{00000003-D6EA-4929-B95A-0E75AE48D80C}"/>
            </c:ext>
          </c:extLst>
        </c:ser>
        <c:dLbls>
          <c:showLegendKey val="0"/>
          <c:showVal val="0"/>
          <c:showCatName val="0"/>
          <c:showSerName val="0"/>
          <c:showPercent val="0"/>
          <c:showBubbleSize val="0"/>
        </c:dLbls>
        <c:gapWidth val="150"/>
        <c:overlap val="100"/>
        <c:axId val="847709416"/>
        <c:axId val="847709808"/>
      </c:barChart>
      <c:lineChart>
        <c:grouping val="standard"/>
        <c:varyColors val="0"/>
        <c:ser>
          <c:idx val="3"/>
          <c:order val="4"/>
          <c:tx>
            <c:strRef>
              <c:f>'Graf 4+5'!$I$25</c:f>
              <c:strCache>
                <c:ptCount val="1"/>
                <c:pt idx="0">
                  <c:v>CAB</c:v>
                </c:pt>
              </c:strCache>
            </c:strRef>
          </c:tx>
          <c:spPr>
            <a:ln w="19050">
              <a:solidFill>
                <a:sysClr val="windowText" lastClr="000000"/>
              </a:solidFill>
            </a:ln>
          </c:spPr>
          <c:marker>
            <c:symbol val="none"/>
          </c:marker>
          <c:cat>
            <c:strRef>
              <c:f>'Graf 4+5'!$T$4:$Y$4</c:f>
              <c:strCache>
                <c:ptCount val="6"/>
                <c:pt idx="0">
                  <c:v>2019</c:v>
                </c:pt>
                <c:pt idx="1">
                  <c:v>2020</c:v>
                </c:pt>
                <c:pt idx="2">
                  <c:v>2021F</c:v>
                </c:pt>
                <c:pt idx="3">
                  <c:v>2022F</c:v>
                </c:pt>
                <c:pt idx="4">
                  <c:v>2023F</c:v>
                </c:pt>
                <c:pt idx="5">
                  <c:v>2024F</c:v>
                </c:pt>
              </c:strCache>
            </c:strRef>
          </c:cat>
          <c:val>
            <c:numRef>
              <c:f>'Graf 4+5'!$T$9:$Y$9</c:f>
              <c:numCache>
                <c:formatCode>0.0</c:formatCode>
                <c:ptCount val="6"/>
                <c:pt idx="0">
                  <c:v>-2.7137210416169393</c:v>
                </c:pt>
                <c:pt idx="1">
                  <c:v>-0.35841102331824543</c:v>
                </c:pt>
                <c:pt idx="2">
                  <c:v>-0.80545932331151526</c:v>
                </c:pt>
                <c:pt idx="3">
                  <c:v>-0.83201570736422903</c:v>
                </c:pt>
                <c:pt idx="4">
                  <c:v>-0.74335718779402704</c:v>
                </c:pt>
                <c:pt idx="5">
                  <c:v>-0.34461950023198806</c:v>
                </c:pt>
              </c:numCache>
            </c:numRef>
          </c:val>
          <c:smooth val="0"/>
          <c:extLst>
            <c:ext xmlns:c16="http://schemas.microsoft.com/office/drawing/2014/chart" uri="{C3380CC4-5D6E-409C-BE32-E72D297353CC}">
              <c16:uniqueId val="{00000004-D6EA-4929-B95A-0E75AE48D80C}"/>
            </c:ext>
          </c:extLst>
        </c:ser>
        <c:dLbls>
          <c:showLegendKey val="0"/>
          <c:showVal val="0"/>
          <c:showCatName val="0"/>
          <c:showSerName val="0"/>
          <c:showPercent val="0"/>
          <c:showBubbleSize val="0"/>
        </c:dLbls>
        <c:marker val="1"/>
        <c:smooth val="0"/>
        <c:axId val="847709416"/>
        <c:axId val="847709808"/>
      </c:lineChart>
      <c:catAx>
        <c:axId val="847709416"/>
        <c:scaling>
          <c:orientation val="minMax"/>
        </c:scaling>
        <c:delete val="0"/>
        <c:axPos val="b"/>
        <c:numFmt formatCode="General" sourceLinked="1"/>
        <c:majorTickMark val="out"/>
        <c:minorTickMark val="none"/>
        <c:tickLblPos val="low"/>
        <c:txPr>
          <a:bodyPr/>
          <a:lstStyle/>
          <a:p>
            <a:pPr>
              <a:defRPr sz="800"/>
            </a:pPr>
            <a:endParaRPr lang="sk-SK"/>
          </a:p>
        </c:txPr>
        <c:crossAx val="847709808"/>
        <c:crosses val="autoZero"/>
        <c:auto val="1"/>
        <c:lblAlgn val="ctr"/>
        <c:lblOffset val="100"/>
        <c:noMultiLvlLbl val="0"/>
      </c:catAx>
      <c:valAx>
        <c:axId val="847709808"/>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txPr>
          <a:bodyPr/>
          <a:lstStyle/>
          <a:p>
            <a:pPr>
              <a:defRPr sz="800"/>
            </a:pPr>
            <a:endParaRPr lang="sk-SK"/>
          </a:p>
        </c:txPr>
        <c:crossAx val="847709416"/>
        <c:crosses val="autoZero"/>
        <c:crossBetween val="between"/>
      </c:valAx>
    </c:plotArea>
    <c:legend>
      <c:legendPos val="b"/>
      <c:layout>
        <c:manualLayout>
          <c:xMode val="edge"/>
          <c:yMode val="edge"/>
          <c:x val="7.2660898376296121E-2"/>
          <c:y val="1.1594789183462156E-2"/>
          <c:w val="0.9104445974671419"/>
          <c:h val="0.2116468010306051"/>
        </c:manualLayout>
      </c:layout>
      <c:overlay val="0"/>
      <c:txPr>
        <a:bodyPr/>
        <a:lstStyle/>
        <a:p>
          <a:pPr>
            <a:defRPr sz="800"/>
          </a:pPr>
          <a:endParaRPr lang="sk-SK"/>
        </a:p>
      </c:txPr>
    </c:legend>
    <c:plotVisOnly val="1"/>
    <c:dispBlanksAs val="gap"/>
    <c:showDLblsOverMax val="0"/>
  </c:chart>
  <c:spPr>
    <a:ln>
      <a:noFill/>
    </a:ln>
  </c:spPr>
  <c:txPr>
    <a:bodyPr/>
    <a:lstStyle/>
    <a:p>
      <a:pPr>
        <a:defRPr>
          <a:latin typeface="Arial Narrow" pitchFamily="34" charset="0"/>
        </a:defRPr>
      </a:pPr>
      <a:endParaRPr lang="sk-SK"/>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98591299275993E-2"/>
          <c:y val="5.9986353855937424E-2"/>
          <c:w val="0.8809365133706113"/>
          <c:h val="0.83395502440461289"/>
        </c:manualLayout>
      </c:layout>
      <c:barChart>
        <c:barDir val="col"/>
        <c:grouping val="stacked"/>
        <c:varyColors val="0"/>
        <c:ser>
          <c:idx val="1"/>
          <c:order val="1"/>
          <c:tx>
            <c:strRef>
              <c:f>'Graf 4+5'!$I$31</c:f>
              <c:strCache>
                <c:ptCount val="1"/>
                <c:pt idx="0">
                  <c:v>Net inflation</c:v>
                </c:pt>
              </c:strCache>
            </c:strRef>
          </c:tx>
          <c:spPr>
            <a:solidFill>
              <a:srgbClr val="2C9ADC"/>
            </a:solidFill>
            <a:ln>
              <a:noFill/>
            </a:ln>
            <a:effectLst/>
          </c:spPr>
          <c:invertIfNegative val="0"/>
          <c:cat>
            <c:strRef>
              <c:f>'Graf 4+5'!$N$13:$S$13</c:f>
              <c:strCache>
                <c:ptCount val="6"/>
                <c:pt idx="0">
                  <c:v>2019</c:v>
                </c:pt>
                <c:pt idx="1">
                  <c:v>2020</c:v>
                </c:pt>
                <c:pt idx="2">
                  <c:v>2021F</c:v>
                </c:pt>
                <c:pt idx="3">
                  <c:v>2022F</c:v>
                </c:pt>
                <c:pt idx="4">
                  <c:v>2023F</c:v>
                </c:pt>
                <c:pt idx="5">
                  <c:v>2024F</c:v>
                </c:pt>
              </c:strCache>
            </c:strRef>
          </c:cat>
          <c:val>
            <c:numRef>
              <c:f>'Graf 4+5'!$N$31:$S$31</c:f>
              <c:numCache>
                <c:formatCode>0.0</c:formatCode>
                <c:ptCount val="6"/>
                <c:pt idx="0">
                  <c:v>1.2497089105664663</c:v>
                </c:pt>
                <c:pt idx="1">
                  <c:v>0.91000710924353878</c:v>
                </c:pt>
                <c:pt idx="2">
                  <c:v>1.2204354880621451</c:v>
                </c:pt>
                <c:pt idx="3">
                  <c:v>1.0658575995384554</c:v>
                </c:pt>
                <c:pt idx="4">
                  <c:v>1.8511074348348531</c:v>
                </c:pt>
                <c:pt idx="5">
                  <c:v>1.8108069669071536</c:v>
                </c:pt>
              </c:numCache>
            </c:numRef>
          </c:val>
          <c:extLst>
            <c:ext xmlns:c16="http://schemas.microsoft.com/office/drawing/2014/chart" uri="{C3380CC4-5D6E-409C-BE32-E72D297353CC}">
              <c16:uniqueId val="{00000000-1D2F-4A0F-B3BB-F168BA59D235}"/>
            </c:ext>
          </c:extLst>
        </c:ser>
        <c:ser>
          <c:idx val="2"/>
          <c:order val="2"/>
          <c:tx>
            <c:strRef>
              <c:f>'Graf 4+5'!$I$32</c:f>
              <c:strCache>
                <c:ptCount val="1"/>
                <c:pt idx="0">
                  <c:v>Food prices</c:v>
                </c:pt>
              </c:strCache>
            </c:strRef>
          </c:tx>
          <c:spPr>
            <a:solidFill>
              <a:srgbClr val="555555"/>
            </a:solidFill>
            <a:ln>
              <a:noFill/>
            </a:ln>
            <a:effectLst/>
          </c:spPr>
          <c:invertIfNegative val="0"/>
          <c:cat>
            <c:strRef>
              <c:f>'Graf 4+5'!$N$13:$S$13</c:f>
              <c:strCache>
                <c:ptCount val="6"/>
                <c:pt idx="0">
                  <c:v>2019</c:v>
                </c:pt>
                <c:pt idx="1">
                  <c:v>2020</c:v>
                </c:pt>
                <c:pt idx="2">
                  <c:v>2021F</c:v>
                </c:pt>
                <c:pt idx="3">
                  <c:v>2022F</c:v>
                </c:pt>
                <c:pt idx="4">
                  <c:v>2023F</c:v>
                </c:pt>
                <c:pt idx="5">
                  <c:v>2024F</c:v>
                </c:pt>
              </c:strCache>
            </c:strRef>
          </c:cat>
          <c:val>
            <c:numRef>
              <c:f>'Graf 4+5'!$N$32:$S$32</c:f>
              <c:numCache>
                <c:formatCode>0.0</c:formatCode>
                <c:ptCount val="6"/>
                <c:pt idx="0">
                  <c:v>0.68853523838853992</c:v>
                </c:pt>
                <c:pt idx="1">
                  <c:v>0.43965978244380477</c:v>
                </c:pt>
                <c:pt idx="2">
                  <c:v>2.0909633969899911E-2</c:v>
                </c:pt>
                <c:pt idx="3">
                  <c:v>0.38861887484527935</c:v>
                </c:pt>
                <c:pt idx="4">
                  <c:v>0.45277288174681984</c:v>
                </c:pt>
                <c:pt idx="5">
                  <c:v>0.45743413452639314</c:v>
                </c:pt>
              </c:numCache>
            </c:numRef>
          </c:val>
          <c:extLst>
            <c:ext xmlns:c16="http://schemas.microsoft.com/office/drawing/2014/chart" uri="{C3380CC4-5D6E-409C-BE32-E72D297353CC}">
              <c16:uniqueId val="{00000001-1D2F-4A0F-B3BB-F168BA59D235}"/>
            </c:ext>
          </c:extLst>
        </c:ser>
        <c:ser>
          <c:idx val="3"/>
          <c:order val="3"/>
          <c:tx>
            <c:strRef>
              <c:f>'Graf 4+5'!$I$33</c:f>
              <c:strCache>
                <c:ptCount val="1"/>
                <c:pt idx="0">
                  <c:v>Regulated prices</c:v>
                </c:pt>
              </c:strCache>
            </c:strRef>
          </c:tx>
          <c:spPr>
            <a:solidFill>
              <a:srgbClr val="BDD7EE"/>
            </a:solidFill>
            <a:ln>
              <a:noFill/>
            </a:ln>
            <a:effectLst/>
          </c:spPr>
          <c:invertIfNegative val="0"/>
          <c:cat>
            <c:strRef>
              <c:f>'Graf 4+5'!$N$13:$S$13</c:f>
              <c:strCache>
                <c:ptCount val="6"/>
                <c:pt idx="0">
                  <c:v>2019</c:v>
                </c:pt>
                <c:pt idx="1">
                  <c:v>2020</c:v>
                </c:pt>
                <c:pt idx="2">
                  <c:v>2021F</c:v>
                </c:pt>
                <c:pt idx="3">
                  <c:v>2022F</c:v>
                </c:pt>
                <c:pt idx="4">
                  <c:v>2023F</c:v>
                </c:pt>
                <c:pt idx="5">
                  <c:v>2024F</c:v>
                </c:pt>
              </c:strCache>
            </c:strRef>
          </c:cat>
          <c:val>
            <c:numRef>
              <c:f>'Graf 4+5'!$N$33:$S$33</c:f>
              <c:numCache>
                <c:formatCode>0.0</c:formatCode>
                <c:ptCount val="6"/>
                <c:pt idx="0">
                  <c:v>0.72519702855472334</c:v>
                </c:pt>
                <c:pt idx="1">
                  <c:v>0.60191102151064746</c:v>
                </c:pt>
                <c:pt idx="2">
                  <c:v>-0.35673814890176547</c:v>
                </c:pt>
                <c:pt idx="3">
                  <c:v>0.70084852917271079</c:v>
                </c:pt>
                <c:pt idx="4">
                  <c:v>7.8903933607825702E-2</c:v>
                </c:pt>
                <c:pt idx="5">
                  <c:v>-1.2582926892501905E-2</c:v>
                </c:pt>
              </c:numCache>
            </c:numRef>
          </c:val>
          <c:extLst>
            <c:ext xmlns:c16="http://schemas.microsoft.com/office/drawing/2014/chart" uri="{C3380CC4-5D6E-409C-BE32-E72D297353CC}">
              <c16:uniqueId val="{00000002-1D2F-4A0F-B3BB-F168BA59D235}"/>
            </c:ext>
          </c:extLst>
        </c:ser>
        <c:ser>
          <c:idx val="4"/>
          <c:order val="4"/>
          <c:tx>
            <c:strRef>
              <c:f>'Graf 4+5'!$I$34</c:f>
              <c:strCache>
                <c:ptCount val="1"/>
                <c:pt idx="0">
                  <c:v>Change in indirect taxes</c:v>
                </c:pt>
              </c:strCache>
            </c:strRef>
          </c:tx>
          <c:spPr>
            <a:solidFill>
              <a:srgbClr val="9E9E9E"/>
            </a:solidFill>
            <a:ln>
              <a:noFill/>
            </a:ln>
            <a:effectLst/>
          </c:spPr>
          <c:invertIfNegative val="0"/>
          <c:cat>
            <c:strRef>
              <c:f>'Graf 4+5'!$N$13:$S$13</c:f>
              <c:strCache>
                <c:ptCount val="6"/>
                <c:pt idx="0">
                  <c:v>2019</c:v>
                </c:pt>
                <c:pt idx="1">
                  <c:v>2020</c:v>
                </c:pt>
                <c:pt idx="2">
                  <c:v>2021F</c:v>
                </c:pt>
                <c:pt idx="3">
                  <c:v>2022F</c:v>
                </c:pt>
                <c:pt idx="4">
                  <c:v>2023F</c:v>
                </c:pt>
                <c:pt idx="5">
                  <c:v>2024F</c:v>
                </c:pt>
              </c:strCache>
            </c:strRef>
          </c:cat>
          <c:val>
            <c:numRef>
              <c:f>'Graf 4+5'!$N$34:$S$34</c:f>
              <c:numCache>
                <c:formatCode>0.0</c:formatCode>
                <c:ptCount val="6"/>
                <c:pt idx="0">
                  <c:v>9.1765246584191357E-2</c:v>
                </c:pt>
                <c:pt idx="1">
                  <c:v>0</c:v>
                </c:pt>
                <c:pt idx="2">
                  <c:v>0.23931106738705676</c:v>
                </c:pt>
                <c:pt idx="3">
                  <c:v>7.3317400844105929E-2</c:v>
                </c:pt>
                <c:pt idx="4">
                  <c:v>0.10708933239105894</c:v>
                </c:pt>
                <c:pt idx="5">
                  <c:v>3.4344401880163487E-2</c:v>
                </c:pt>
              </c:numCache>
            </c:numRef>
          </c:val>
          <c:extLst>
            <c:ext xmlns:c16="http://schemas.microsoft.com/office/drawing/2014/chart" uri="{C3380CC4-5D6E-409C-BE32-E72D297353CC}">
              <c16:uniqueId val="{00000000-339B-4CEF-A7D7-04B14FAD1455}"/>
            </c:ext>
          </c:extLst>
        </c:ser>
        <c:dLbls>
          <c:showLegendKey val="0"/>
          <c:showVal val="0"/>
          <c:showCatName val="0"/>
          <c:showSerName val="0"/>
          <c:showPercent val="0"/>
          <c:showBubbleSize val="0"/>
        </c:dLbls>
        <c:gapWidth val="150"/>
        <c:overlap val="100"/>
        <c:axId val="847710592"/>
        <c:axId val="786300752"/>
      </c:barChart>
      <c:lineChart>
        <c:grouping val="standard"/>
        <c:varyColors val="0"/>
        <c:ser>
          <c:idx val="0"/>
          <c:order val="0"/>
          <c:tx>
            <c:strRef>
              <c:f>'Graf 4+5'!$I$30</c:f>
              <c:strCache>
                <c:ptCount val="1"/>
                <c:pt idx="0">
                  <c:v>Total inflation</c:v>
                </c:pt>
              </c:strCache>
            </c:strRef>
          </c:tx>
          <c:spPr>
            <a:ln w="19050" cap="rnd">
              <a:solidFill>
                <a:schemeClr val="tx1"/>
              </a:solidFill>
              <a:round/>
            </a:ln>
            <a:effectLst/>
          </c:spPr>
          <c:marker>
            <c:symbol val="none"/>
          </c:marker>
          <c:cat>
            <c:strRef>
              <c:f>'Graf 4+5'!$N$13:$S$13</c:f>
              <c:strCache>
                <c:ptCount val="6"/>
                <c:pt idx="0">
                  <c:v>2019</c:v>
                </c:pt>
                <c:pt idx="1">
                  <c:v>2020</c:v>
                </c:pt>
                <c:pt idx="2">
                  <c:v>2021F</c:v>
                </c:pt>
                <c:pt idx="3">
                  <c:v>2022F</c:v>
                </c:pt>
                <c:pt idx="4">
                  <c:v>2023F</c:v>
                </c:pt>
                <c:pt idx="5">
                  <c:v>2024F</c:v>
                </c:pt>
              </c:strCache>
            </c:strRef>
          </c:cat>
          <c:val>
            <c:numRef>
              <c:f>'Graf 4+5'!$N$30:$S$30</c:f>
              <c:numCache>
                <c:formatCode>0.0</c:formatCode>
                <c:ptCount val="6"/>
                <c:pt idx="0">
                  <c:v>2.7552064240939207</c:v>
                </c:pt>
                <c:pt idx="1">
                  <c:v>1.9515779131979909</c:v>
                </c:pt>
                <c:pt idx="2">
                  <c:v>1.1239180405173363</c:v>
                </c:pt>
                <c:pt idx="3">
                  <c:v>2.2286424044005511</c:v>
                </c:pt>
                <c:pt idx="4">
                  <c:v>2.4898735825805574</c:v>
                </c:pt>
                <c:pt idx="5">
                  <c:v>2.290002576421208</c:v>
                </c:pt>
              </c:numCache>
            </c:numRef>
          </c:val>
          <c:smooth val="0"/>
          <c:extLst>
            <c:ext xmlns:c16="http://schemas.microsoft.com/office/drawing/2014/chart" uri="{C3380CC4-5D6E-409C-BE32-E72D297353CC}">
              <c16:uniqueId val="{00000003-1D2F-4A0F-B3BB-F168BA59D235}"/>
            </c:ext>
          </c:extLst>
        </c:ser>
        <c:dLbls>
          <c:showLegendKey val="0"/>
          <c:showVal val="0"/>
          <c:showCatName val="0"/>
          <c:showSerName val="0"/>
          <c:showPercent val="0"/>
          <c:showBubbleSize val="0"/>
        </c:dLbls>
        <c:marker val="1"/>
        <c:smooth val="0"/>
        <c:axId val="847710592"/>
        <c:axId val="786300752"/>
      </c:lineChart>
      <c:catAx>
        <c:axId val="847710592"/>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86300752"/>
        <c:crosses val="autoZero"/>
        <c:auto val="1"/>
        <c:lblAlgn val="ctr"/>
        <c:lblOffset val="100"/>
        <c:noMultiLvlLbl val="0"/>
      </c:catAx>
      <c:valAx>
        <c:axId val="786300752"/>
        <c:scaling>
          <c:orientation val="minMax"/>
        </c:scaling>
        <c:delete val="0"/>
        <c:axPos val="l"/>
        <c:majorGridlines>
          <c:spPr>
            <a:ln w="6350" cap="flat" cmpd="sng" algn="ctr">
              <a:solidFill>
                <a:schemeClr val="bg1">
                  <a:lumMod val="95000"/>
                </a:schemeClr>
              </a:solidFill>
              <a:prstDash val="sysDot"/>
              <a:round/>
            </a:ln>
            <a:effectLst/>
          </c:spPr>
        </c:majorGridlines>
        <c:numFmt formatCode="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847710592"/>
        <c:crosses val="autoZero"/>
        <c:crossBetween val="between"/>
      </c:valAx>
      <c:spPr>
        <a:noFill/>
        <a:ln>
          <a:noFill/>
        </a:ln>
        <a:effectLst/>
      </c:spPr>
    </c:plotArea>
    <c:legend>
      <c:legendPos val="b"/>
      <c:layout>
        <c:manualLayout>
          <c:xMode val="edge"/>
          <c:yMode val="edge"/>
          <c:x val="0.10594506534772623"/>
          <c:y val="0.72396145302164694"/>
          <c:w val="0.86785009282972903"/>
          <c:h val="0.178538631829891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2496937882764645"/>
        </c:manualLayout>
      </c:layout>
      <c:lineChart>
        <c:grouping val="standard"/>
        <c:varyColors val="0"/>
        <c:ser>
          <c:idx val="3"/>
          <c:order val="0"/>
          <c:tx>
            <c:strRef>
              <c:f>'Graf 6'!$I$3</c:f>
              <c:strCache>
                <c:ptCount val="1"/>
                <c:pt idx="0">
                  <c:v>S&amp;P</c:v>
                </c:pt>
              </c:strCache>
            </c:strRef>
          </c:tx>
          <c:spPr>
            <a:ln w="19050">
              <a:solidFill>
                <a:srgbClr val="2C9ADC"/>
              </a:solidFill>
              <a:prstDash val="solid"/>
            </a:ln>
          </c:spPr>
          <c:marker>
            <c:symbol val="none"/>
          </c:marker>
          <c:cat>
            <c:numRef>
              <c:f>'Graf 6'!$H$4:$H$63</c:f>
              <c:numCache>
                <c:formatCode>m/d/yyyy</c:formatCode>
                <c:ptCount val="60"/>
                <c:pt idx="0">
                  <c:v>44253</c:v>
                </c:pt>
                <c:pt idx="1">
                  <c:v>44246</c:v>
                </c:pt>
                <c:pt idx="2">
                  <c:v>44239</c:v>
                </c:pt>
                <c:pt idx="3">
                  <c:v>44232</c:v>
                </c:pt>
                <c:pt idx="4">
                  <c:v>44225</c:v>
                </c:pt>
                <c:pt idx="5">
                  <c:v>44218</c:v>
                </c:pt>
                <c:pt idx="6">
                  <c:v>44211</c:v>
                </c:pt>
                <c:pt idx="7">
                  <c:v>44204</c:v>
                </c:pt>
                <c:pt idx="8">
                  <c:v>44197</c:v>
                </c:pt>
                <c:pt idx="9">
                  <c:v>44190</c:v>
                </c:pt>
                <c:pt idx="10">
                  <c:v>44183</c:v>
                </c:pt>
                <c:pt idx="11">
                  <c:v>44176</c:v>
                </c:pt>
                <c:pt idx="12">
                  <c:v>44169</c:v>
                </c:pt>
                <c:pt idx="13">
                  <c:v>44162</c:v>
                </c:pt>
                <c:pt idx="14">
                  <c:v>44155</c:v>
                </c:pt>
                <c:pt idx="15">
                  <c:v>44148</c:v>
                </c:pt>
                <c:pt idx="16">
                  <c:v>44141</c:v>
                </c:pt>
                <c:pt idx="17">
                  <c:v>44134</c:v>
                </c:pt>
                <c:pt idx="18">
                  <c:v>44127</c:v>
                </c:pt>
                <c:pt idx="19">
                  <c:v>44120</c:v>
                </c:pt>
                <c:pt idx="20">
                  <c:v>44113</c:v>
                </c:pt>
                <c:pt idx="21">
                  <c:v>44106</c:v>
                </c:pt>
                <c:pt idx="22">
                  <c:v>44099</c:v>
                </c:pt>
                <c:pt idx="23">
                  <c:v>44092</c:v>
                </c:pt>
                <c:pt idx="24">
                  <c:v>44085</c:v>
                </c:pt>
                <c:pt idx="25">
                  <c:v>44078</c:v>
                </c:pt>
                <c:pt idx="26">
                  <c:v>44071</c:v>
                </c:pt>
                <c:pt idx="27">
                  <c:v>44064</c:v>
                </c:pt>
                <c:pt idx="28">
                  <c:v>44057</c:v>
                </c:pt>
                <c:pt idx="29">
                  <c:v>44050</c:v>
                </c:pt>
                <c:pt idx="30">
                  <c:v>44043</c:v>
                </c:pt>
                <c:pt idx="31">
                  <c:v>44036</c:v>
                </c:pt>
                <c:pt idx="32">
                  <c:v>44029</c:v>
                </c:pt>
                <c:pt idx="33">
                  <c:v>44022</c:v>
                </c:pt>
                <c:pt idx="34">
                  <c:v>44015</c:v>
                </c:pt>
                <c:pt idx="35">
                  <c:v>44008</c:v>
                </c:pt>
                <c:pt idx="36">
                  <c:v>44001</c:v>
                </c:pt>
                <c:pt idx="37">
                  <c:v>43994</c:v>
                </c:pt>
                <c:pt idx="38">
                  <c:v>43987</c:v>
                </c:pt>
                <c:pt idx="39">
                  <c:v>43980</c:v>
                </c:pt>
                <c:pt idx="40">
                  <c:v>43973</c:v>
                </c:pt>
                <c:pt idx="41">
                  <c:v>43966</c:v>
                </c:pt>
                <c:pt idx="42">
                  <c:v>43959</c:v>
                </c:pt>
                <c:pt idx="43">
                  <c:v>43952</c:v>
                </c:pt>
                <c:pt idx="44">
                  <c:v>43945</c:v>
                </c:pt>
                <c:pt idx="45">
                  <c:v>43938</c:v>
                </c:pt>
                <c:pt idx="46">
                  <c:v>43931</c:v>
                </c:pt>
                <c:pt idx="47">
                  <c:v>43924</c:v>
                </c:pt>
                <c:pt idx="48">
                  <c:v>43917</c:v>
                </c:pt>
                <c:pt idx="49">
                  <c:v>43910</c:v>
                </c:pt>
                <c:pt idx="50">
                  <c:v>43903</c:v>
                </c:pt>
                <c:pt idx="51">
                  <c:v>43896</c:v>
                </c:pt>
                <c:pt idx="52">
                  <c:v>43889</c:v>
                </c:pt>
                <c:pt idx="53">
                  <c:v>43882</c:v>
                </c:pt>
                <c:pt idx="54">
                  <c:v>43875</c:v>
                </c:pt>
                <c:pt idx="55">
                  <c:v>43868</c:v>
                </c:pt>
                <c:pt idx="56">
                  <c:v>43861</c:v>
                </c:pt>
                <c:pt idx="57">
                  <c:v>43854</c:v>
                </c:pt>
                <c:pt idx="58">
                  <c:v>43847</c:v>
                </c:pt>
                <c:pt idx="59">
                  <c:v>43840</c:v>
                </c:pt>
              </c:numCache>
            </c:numRef>
          </c:cat>
          <c:val>
            <c:numRef>
              <c:f>'Graf 6'!$I$4:$I$63</c:f>
              <c:numCache>
                <c:formatCode>General</c:formatCode>
                <c:ptCount val="60"/>
                <c:pt idx="0">
                  <c:v>1.1671490039352597</c:v>
                </c:pt>
                <c:pt idx="1">
                  <c:v>1.1964138606887471</c:v>
                </c:pt>
                <c:pt idx="2">
                  <c:v>1.2050254949699113</c:v>
                </c:pt>
                <c:pt idx="3">
                  <c:v>1.1903256924985071</c:v>
                </c:pt>
                <c:pt idx="4">
                  <c:v>1.1374707152372641</c:v>
                </c:pt>
                <c:pt idx="5">
                  <c:v>1.1764343791630301</c:v>
                </c:pt>
                <c:pt idx="6">
                  <c:v>1.154011055476442</c:v>
                </c:pt>
                <c:pt idx="7">
                  <c:v>1.1712925107568868</c:v>
                </c:pt>
                <c:pt idx="8">
                  <c:v>1.1502809805993233</c:v>
                </c:pt>
                <c:pt idx="9">
                  <c:v>1.1340468862449662</c:v>
                </c:pt>
                <c:pt idx="10">
                  <c:v>1.1359915476135789</c:v>
                </c:pt>
                <c:pt idx="11">
                  <c:v>1.1219195492060576</c:v>
                </c:pt>
                <c:pt idx="12">
                  <c:v>1.1328402774587716</c:v>
                </c:pt>
                <c:pt idx="13">
                  <c:v>1.1142297150382041</c:v>
                </c:pt>
                <c:pt idx="14">
                  <c:v>1.0894819850858255</c:v>
                </c:pt>
                <c:pt idx="15">
                  <c:v>1.0979374339657311</c:v>
                </c:pt>
                <c:pt idx="16">
                  <c:v>1.074751558025939</c:v>
                </c:pt>
                <c:pt idx="17">
                  <c:v>1.0014117935290245</c:v>
                </c:pt>
                <c:pt idx="18">
                  <c:v>1.0612614267995775</c:v>
                </c:pt>
                <c:pt idx="19">
                  <c:v>1.0669024759979788</c:v>
                </c:pt>
                <c:pt idx="20">
                  <c:v>1.0648567534873752</c:v>
                </c:pt>
                <c:pt idx="21">
                  <c:v>1.0254459705697705</c:v>
                </c:pt>
                <c:pt idx="22">
                  <c:v>1.0101398012464209</c:v>
                </c:pt>
                <c:pt idx="23">
                  <c:v>1.0165740272865083</c:v>
                </c:pt>
                <c:pt idx="24">
                  <c:v>1.0231583138101581</c:v>
                </c:pt>
                <c:pt idx="25">
                  <c:v>1.0494923974459094</c:v>
                </c:pt>
                <c:pt idx="26">
                  <c:v>1.0743136264106452</c:v>
                </c:pt>
                <c:pt idx="27">
                  <c:v>1.0403662700782459</c:v>
                </c:pt>
                <c:pt idx="28">
                  <c:v>1.0329214326182492</c:v>
                </c:pt>
                <c:pt idx="29">
                  <c:v>1.026315708882662</c:v>
                </c:pt>
                <c:pt idx="30">
                  <c:v>1.0017670387554167</c:v>
                </c:pt>
                <c:pt idx="31">
                  <c:v>0.98477345460670374</c:v>
                </c:pt>
                <c:pt idx="32">
                  <c:v>0.9875602921585741</c:v>
                </c:pt>
                <c:pt idx="33">
                  <c:v>0.97540539299003171</c:v>
                </c:pt>
                <c:pt idx="34">
                  <c:v>0.95855268194833643</c:v>
                </c:pt>
                <c:pt idx="35">
                  <c:v>0.92150917972039759</c:v>
                </c:pt>
                <c:pt idx="36">
                  <c:v>0.94867012724516508</c:v>
                </c:pt>
                <c:pt idx="37">
                  <c:v>0.93138867196472053</c:v>
                </c:pt>
                <c:pt idx="38">
                  <c:v>0.97812791890608963</c:v>
                </c:pt>
                <c:pt idx="39">
                  <c:v>0.93230740961918324</c:v>
                </c:pt>
                <c:pt idx="40">
                  <c:v>0.90509440029399602</c:v>
                </c:pt>
                <c:pt idx="41">
                  <c:v>0.8769963403616764</c:v>
                </c:pt>
                <c:pt idx="42">
                  <c:v>0.89723919334833946</c:v>
                </c:pt>
                <c:pt idx="43">
                  <c:v>0.86689328862143422</c:v>
                </c:pt>
                <c:pt idx="44">
                  <c:v>0.86873995130690429</c:v>
                </c:pt>
                <c:pt idx="45">
                  <c:v>0.88032217067083163</c:v>
                </c:pt>
                <c:pt idx="46">
                  <c:v>0.85437089439110669</c:v>
                </c:pt>
                <c:pt idx="47">
                  <c:v>0.76213882125958943</c:v>
                </c:pt>
                <c:pt idx="48">
                  <c:v>0.77831472889583042</c:v>
                </c:pt>
                <c:pt idx="49">
                  <c:v>0.70587226484144128</c:v>
                </c:pt>
                <c:pt idx="50">
                  <c:v>0.83023871866721788</c:v>
                </c:pt>
                <c:pt idx="51">
                  <c:v>0.91027608066516608</c:v>
                </c:pt>
                <c:pt idx="52">
                  <c:v>0.90471771785566624</c:v>
                </c:pt>
                <c:pt idx="53">
                  <c:v>1.0221722020610349</c:v>
                </c:pt>
                <c:pt idx="54">
                  <c:v>1.0351600900362901</c:v>
                </c:pt>
                <c:pt idx="55">
                  <c:v>1.0190974933774328</c:v>
                </c:pt>
                <c:pt idx="56">
                  <c:v>0.98780222640758264</c:v>
                </c:pt>
                <c:pt idx="57">
                  <c:v>1.0092241260508061</c:v>
                </c:pt>
                <c:pt idx="58">
                  <c:v>1.0196824230174406</c:v>
                </c:pt>
                <c:pt idx="59">
                  <c:v>1</c:v>
                </c:pt>
              </c:numCache>
            </c:numRef>
          </c:val>
          <c:smooth val="0"/>
          <c:extLst>
            <c:ext xmlns:c16="http://schemas.microsoft.com/office/drawing/2014/chart" uri="{C3380CC4-5D6E-409C-BE32-E72D297353CC}">
              <c16:uniqueId val="{00000000-7ACC-413E-853D-B618F6063003}"/>
            </c:ext>
          </c:extLst>
        </c:ser>
        <c:ser>
          <c:idx val="5"/>
          <c:order val="1"/>
          <c:tx>
            <c:strRef>
              <c:f>'Graf 6'!$J$3</c:f>
              <c:strCache>
                <c:ptCount val="1"/>
                <c:pt idx="0">
                  <c:v>Eurostoxx 50</c:v>
                </c:pt>
              </c:strCache>
            </c:strRef>
          </c:tx>
          <c:spPr>
            <a:ln w="19050">
              <a:solidFill>
                <a:sysClr val="windowText" lastClr="000000"/>
              </a:solidFill>
              <a:prstDash val="solid"/>
            </a:ln>
          </c:spPr>
          <c:marker>
            <c:symbol val="none"/>
          </c:marker>
          <c:cat>
            <c:numRef>
              <c:f>'Graf 6'!$H$4:$H$63</c:f>
              <c:numCache>
                <c:formatCode>m/d/yyyy</c:formatCode>
                <c:ptCount val="60"/>
                <c:pt idx="0">
                  <c:v>44253</c:v>
                </c:pt>
                <c:pt idx="1">
                  <c:v>44246</c:v>
                </c:pt>
                <c:pt idx="2">
                  <c:v>44239</c:v>
                </c:pt>
                <c:pt idx="3">
                  <c:v>44232</c:v>
                </c:pt>
                <c:pt idx="4">
                  <c:v>44225</c:v>
                </c:pt>
                <c:pt idx="5">
                  <c:v>44218</c:v>
                </c:pt>
                <c:pt idx="6">
                  <c:v>44211</c:v>
                </c:pt>
                <c:pt idx="7">
                  <c:v>44204</c:v>
                </c:pt>
                <c:pt idx="8">
                  <c:v>44197</c:v>
                </c:pt>
                <c:pt idx="9">
                  <c:v>44190</c:v>
                </c:pt>
                <c:pt idx="10">
                  <c:v>44183</c:v>
                </c:pt>
                <c:pt idx="11">
                  <c:v>44176</c:v>
                </c:pt>
                <c:pt idx="12">
                  <c:v>44169</c:v>
                </c:pt>
                <c:pt idx="13">
                  <c:v>44162</c:v>
                </c:pt>
                <c:pt idx="14">
                  <c:v>44155</c:v>
                </c:pt>
                <c:pt idx="15">
                  <c:v>44148</c:v>
                </c:pt>
                <c:pt idx="16">
                  <c:v>44141</c:v>
                </c:pt>
                <c:pt idx="17">
                  <c:v>44134</c:v>
                </c:pt>
                <c:pt idx="18">
                  <c:v>44127</c:v>
                </c:pt>
                <c:pt idx="19">
                  <c:v>44120</c:v>
                </c:pt>
                <c:pt idx="20">
                  <c:v>44113</c:v>
                </c:pt>
                <c:pt idx="21">
                  <c:v>44106</c:v>
                </c:pt>
                <c:pt idx="22">
                  <c:v>44099</c:v>
                </c:pt>
                <c:pt idx="23">
                  <c:v>44092</c:v>
                </c:pt>
                <c:pt idx="24">
                  <c:v>44085</c:v>
                </c:pt>
                <c:pt idx="25">
                  <c:v>44078</c:v>
                </c:pt>
                <c:pt idx="26">
                  <c:v>44071</c:v>
                </c:pt>
                <c:pt idx="27">
                  <c:v>44064</c:v>
                </c:pt>
                <c:pt idx="28">
                  <c:v>44057</c:v>
                </c:pt>
                <c:pt idx="29">
                  <c:v>44050</c:v>
                </c:pt>
                <c:pt idx="30">
                  <c:v>44043</c:v>
                </c:pt>
                <c:pt idx="31">
                  <c:v>44036</c:v>
                </c:pt>
                <c:pt idx="32">
                  <c:v>44029</c:v>
                </c:pt>
                <c:pt idx="33">
                  <c:v>44022</c:v>
                </c:pt>
                <c:pt idx="34">
                  <c:v>44015</c:v>
                </c:pt>
                <c:pt idx="35">
                  <c:v>44008</c:v>
                </c:pt>
                <c:pt idx="36">
                  <c:v>44001</c:v>
                </c:pt>
                <c:pt idx="37">
                  <c:v>43994</c:v>
                </c:pt>
                <c:pt idx="38">
                  <c:v>43987</c:v>
                </c:pt>
                <c:pt idx="39">
                  <c:v>43980</c:v>
                </c:pt>
                <c:pt idx="40">
                  <c:v>43973</c:v>
                </c:pt>
                <c:pt idx="41">
                  <c:v>43966</c:v>
                </c:pt>
                <c:pt idx="42">
                  <c:v>43959</c:v>
                </c:pt>
                <c:pt idx="43">
                  <c:v>43952</c:v>
                </c:pt>
                <c:pt idx="44">
                  <c:v>43945</c:v>
                </c:pt>
                <c:pt idx="45">
                  <c:v>43938</c:v>
                </c:pt>
                <c:pt idx="46">
                  <c:v>43931</c:v>
                </c:pt>
                <c:pt idx="47">
                  <c:v>43924</c:v>
                </c:pt>
                <c:pt idx="48">
                  <c:v>43917</c:v>
                </c:pt>
                <c:pt idx="49">
                  <c:v>43910</c:v>
                </c:pt>
                <c:pt idx="50">
                  <c:v>43903</c:v>
                </c:pt>
                <c:pt idx="51">
                  <c:v>43896</c:v>
                </c:pt>
                <c:pt idx="52">
                  <c:v>43889</c:v>
                </c:pt>
                <c:pt idx="53">
                  <c:v>43882</c:v>
                </c:pt>
                <c:pt idx="54">
                  <c:v>43875</c:v>
                </c:pt>
                <c:pt idx="55">
                  <c:v>43868</c:v>
                </c:pt>
                <c:pt idx="56">
                  <c:v>43861</c:v>
                </c:pt>
                <c:pt idx="57">
                  <c:v>43854</c:v>
                </c:pt>
                <c:pt idx="58">
                  <c:v>43847</c:v>
                </c:pt>
                <c:pt idx="59">
                  <c:v>43840</c:v>
                </c:pt>
              </c:numCache>
            </c:numRef>
          </c:cat>
          <c:val>
            <c:numRef>
              <c:f>'Graf 6'!$J$4:$J$63</c:f>
              <c:numCache>
                <c:formatCode>General</c:formatCode>
                <c:ptCount val="60"/>
                <c:pt idx="0">
                  <c:v>0.95960438261310144</c:v>
                </c:pt>
                <c:pt idx="1">
                  <c:v>0.9799288564250882</c:v>
                </c:pt>
                <c:pt idx="2">
                  <c:v>0.97521849732947707</c:v>
                </c:pt>
                <c:pt idx="3">
                  <c:v>0.96470529249086956</c:v>
                </c:pt>
                <c:pt idx="4">
                  <c:v>0.91870210475205305</c:v>
                </c:pt>
                <c:pt idx="5">
                  <c:v>0.95062435348012408</c:v>
                </c:pt>
                <c:pt idx="6">
                  <c:v>0.94986964048217193</c:v>
                </c:pt>
                <c:pt idx="7">
                  <c:v>0.96187643817686674</c:v>
                </c:pt>
                <c:pt idx="8">
                  <c:v>0.93749076400177334</c:v>
                </c:pt>
                <c:pt idx="9">
                  <c:v>0.93502079419029327</c:v>
                </c:pt>
                <c:pt idx="10">
                  <c:v>0.93566995292279753</c:v>
                </c:pt>
                <c:pt idx="11">
                  <c:v>0.91986320167197966</c:v>
                </c:pt>
                <c:pt idx="12">
                  <c:v>0.93396261267917835</c:v>
                </c:pt>
                <c:pt idx="13">
                  <c:v>0.93093320526082457</c:v>
                </c:pt>
                <c:pt idx="14">
                  <c:v>0.91504992716755684</c:v>
                </c:pt>
                <c:pt idx="15">
                  <c:v>0.90567406953915008</c:v>
                </c:pt>
                <c:pt idx="16">
                  <c:v>0.84550286052059365</c:v>
                </c:pt>
                <c:pt idx="17">
                  <c:v>0.7806292089763347</c:v>
                </c:pt>
                <c:pt idx="18">
                  <c:v>0.84413329392640757</c:v>
                </c:pt>
                <c:pt idx="19">
                  <c:v>0.85643300470772021</c:v>
                </c:pt>
                <c:pt idx="20">
                  <c:v>0.86372944330680401</c:v>
                </c:pt>
                <c:pt idx="21">
                  <c:v>0.84204068061390358</c:v>
                </c:pt>
                <c:pt idx="22">
                  <c:v>0.82782515991471217</c:v>
                </c:pt>
                <c:pt idx="23">
                  <c:v>0.86651871477126396</c:v>
                </c:pt>
                <c:pt idx="24">
                  <c:v>0.87499472228672759</c:v>
                </c:pt>
                <c:pt idx="25">
                  <c:v>0.86042295594164964</c:v>
                </c:pt>
                <c:pt idx="26">
                  <c:v>0.87492347315755026</c:v>
                </c:pt>
                <c:pt idx="27">
                  <c:v>0.86020129198420914</c:v>
                </c:pt>
                <c:pt idx="28">
                  <c:v>0.87215531254618006</c:v>
                </c:pt>
                <c:pt idx="29">
                  <c:v>0.85832770377250944</c:v>
                </c:pt>
                <c:pt idx="30">
                  <c:v>0.83765753974118096</c:v>
                </c:pt>
                <c:pt idx="31">
                  <c:v>0.87369640482171884</c:v>
                </c:pt>
                <c:pt idx="32">
                  <c:v>0.88813358947835075</c:v>
                </c:pt>
                <c:pt idx="33">
                  <c:v>0.86982520213641823</c:v>
                </c:pt>
                <c:pt idx="34">
                  <c:v>0.86933965251535816</c:v>
                </c:pt>
                <c:pt idx="35">
                  <c:v>0.845534526800228</c:v>
                </c:pt>
                <c:pt idx="36">
                  <c:v>0.862668622939053</c:v>
                </c:pt>
                <c:pt idx="37">
                  <c:v>0.83222677278388812</c:v>
                </c:pt>
                <c:pt idx="38">
                  <c:v>0.89306561253140238</c:v>
                </c:pt>
                <c:pt idx="39">
                  <c:v>0.8049040511727078</c:v>
                </c:pt>
                <c:pt idx="40">
                  <c:v>0.76671187907703342</c:v>
                </c:pt>
                <c:pt idx="41">
                  <c:v>0.731148008191011</c:v>
                </c:pt>
                <c:pt idx="42">
                  <c:v>0.7674085372289895</c:v>
                </c:pt>
                <c:pt idx="43">
                  <c:v>0.77263875108193114</c:v>
                </c:pt>
                <c:pt idx="44">
                  <c:v>0.74127330110409761</c:v>
                </c:pt>
                <c:pt idx="45">
                  <c:v>0.76218096223268383</c:v>
                </c:pt>
                <c:pt idx="46">
                  <c:v>0.76336580886233607</c:v>
                </c:pt>
                <c:pt idx="47">
                  <c:v>0.70272488336253658</c:v>
                </c:pt>
                <c:pt idx="48">
                  <c:v>0.72005161603580403</c:v>
                </c:pt>
                <c:pt idx="49">
                  <c:v>0.67251261373472104</c:v>
                </c:pt>
                <c:pt idx="50">
                  <c:v>0.68241360383373095</c:v>
                </c:pt>
                <c:pt idx="51">
                  <c:v>0.85289693681521672</c:v>
                </c:pt>
                <c:pt idx="52">
                  <c:v>0.87860467816504462</c:v>
                </c:pt>
                <c:pt idx="53">
                  <c:v>1.0028657983069096</c:v>
                </c:pt>
                <c:pt idx="54">
                  <c:v>1.0135769173932319</c:v>
                </c:pt>
                <c:pt idx="55">
                  <c:v>1.0023670544026684</c:v>
                </c:pt>
                <c:pt idx="56">
                  <c:v>0.96078395152948126</c:v>
                </c:pt>
                <c:pt idx="57">
                  <c:v>0.99726614452490026</c:v>
                </c:pt>
                <c:pt idx="58">
                  <c:v>1.0049452173362325</c:v>
                </c:pt>
                <c:pt idx="59">
                  <c:v>1</c:v>
                </c:pt>
              </c:numCache>
            </c:numRef>
          </c:val>
          <c:smooth val="0"/>
          <c:extLst>
            <c:ext xmlns:c16="http://schemas.microsoft.com/office/drawing/2014/chart" uri="{C3380CC4-5D6E-409C-BE32-E72D297353CC}">
              <c16:uniqueId val="{00000001-7ACC-413E-853D-B618F6063003}"/>
            </c:ext>
          </c:extLst>
        </c:ser>
        <c:ser>
          <c:idx val="0"/>
          <c:order val="2"/>
          <c:tx>
            <c:strRef>
              <c:f>'Graf 6'!$K$3</c:f>
              <c:strCache>
                <c:ptCount val="1"/>
                <c:pt idx="0">
                  <c:v>DAX</c:v>
                </c:pt>
              </c:strCache>
            </c:strRef>
          </c:tx>
          <c:spPr>
            <a:ln w="19050">
              <a:solidFill>
                <a:sysClr val="window" lastClr="FFFFFF">
                  <a:lumMod val="50000"/>
                </a:sysClr>
              </a:solidFill>
              <a:prstDash val="solid"/>
            </a:ln>
          </c:spPr>
          <c:marker>
            <c:symbol val="none"/>
          </c:marker>
          <c:dPt>
            <c:idx val="2"/>
            <c:bubble3D val="0"/>
            <c:extLst>
              <c:ext xmlns:c16="http://schemas.microsoft.com/office/drawing/2014/chart" uri="{C3380CC4-5D6E-409C-BE32-E72D297353CC}">
                <c16:uniqueId val="{00000002-7ACC-413E-853D-B618F6063003}"/>
              </c:ext>
            </c:extLst>
          </c:dPt>
          <c:cat>
            <c:numRef>
              <c:f>'Graf 6'!$H$4:$H$63</c:f>
              <c:numCache>
                <c:formatCode>m/d/yyyy</c:formatCode>
                <c:ptCount val="60"/>
                <c:pt idx="0">
                  <c:v>44253</c:v>
                </c:pt>
                <c:pt idx="1">
                  <c:v>44246</c:v>
                </c:pt>
                <c:pt idx="2">
                  <c:v>44239</c:v>
                </c:pt>
                <c:pt idx="3">
                  <c:v>44232</c:v>
                </c:pt>
                <c:pt idx="4">
                  <c:v>44225</c:v>
                </c:pt>
                <c:pt idx="5">
                  <c:v>44218</c:v>
                </c:pt>
                <c:pt idx="6">
                  <c:v>44211</c:v>
                </c:pt>
                <c:pt idx="7">
                  <c:v>44204</c:v>
                </c:pt>
                <c:pt idx="8">
                  <c:v>44197</c:v>
                </c:pt>
                <c:pt idx="9">
                  <c:v>44190</c:v>
                </c:pt>
                <c:pt idx="10">
                  <c:v>44183</c:v>
                </c:pt>
                <c:pt idx="11">
                  <c:v>44176</c:v>
                </c:pt>
                <c:pt idx="12">
                  <c:v>44169</c:v>
                </c:pt>
                <c:pt idx="13">
                  <c:v>44162</c:v>
                </c:pt>
                <c:pt idx="14">
                  <c:v>44155</c:v>
                </c:pt>
                <c:pt idx="15">
                  <c:v>44148</c:v>
                </c:pt>
                <c:pt idx="16">
                  <c:v>44141</c:v>
                </c:pt>
                <c:pt idx="17">
                  <c:v>44134</c:v>
                </c:pt>
                <c:pt idx="18">
                  <c:v>44127</c:v>
                </c:pt>
                <c:pt idx="19">
                  <c:v>44120</c:v>
                </c:pt>
                <c:pt idx="20">
                  <c:v>44113</c:v>
                </c:pt>
                <c:pt idx="21">
                  <c:v>44106</c:v>
                </c:pt>
                <c:pt idx="22">
                  <c:v>44099</c:v>
                </c:pt>
                <c:pt idx="23">
                  <c:v>44092</c:v>
                </c:pt>
                <c:pt idx="24">
                  <c:v>44085</c:v>
                </c:pt>
                <c:pt idx="25">
                  <c:v>44078</c:v>
                </c:pt>
                <c:pt idx="26">
                  <c:v>44071</c:v>
                </c:pt>
                <c:pt idx="27">
                  <c:v>44064</c:v>
                </c:pt>
                <c:pt idx="28">
                  <c:v>44057</c:v>
                </c:pt>
                <c:pt idx="29">
                  <c:v>44050</c:v>
                </c:pt>
                <c:pt idx="30">
                  <c:v>44043</c:v>
                </c:pt>
                <c:pt idx="31">
                  <c:v>44036</c:v>
                </c:pt>
                <c:pt idx="32">
                  <c:v>44029</c:v>
                </c:pt>
                <c:pt idx="33">
                  <c:v>44022</c:v>
                </c:pt>
                <c:pt idx="34">
                  <c:v>44015</c:v>
                </c:pt>
                <c:pt idx="35">
                  <c:v>44008</c:v>
                </c:pt>
                <c:pt idx="36">
                  <c:v>44001</c:v>
                </c:pt>
                <c:pt idx="37">
                  <c:v>43994</c:v>
                </c:pt>
                <c:pt idx="38">
                  <c:v>43987</c:v>
                </c:pt>
                <c:pt idx="39">
                  <c:v>43980</c:v>
                </c:pt>
                <c:pt idx="40">
                  <c:v>43973</c:v>
                </c:pt>
                <c:pt idx="41">
                  <c:v>43966</c:v>
                </c:pt>
                <c:pt idx="42">
                  <c:v>43959</c:v>
                </c:pt>
                <c:pt idx="43">
                  <c:v>43952</c:v>
                </c:pt>
                <c:pt idx="44">
                  <c:v>43945</c:v>
                </c:pt>
                <c:pt idx="45">
                  <c:v>43938</c:v>
                </c:pt>
                <c:pt idx="46">
                  <c:v>43931</c:v>
                </c:pt>
                <c:pt idx="47">
                  <c:v>43924</c:v>
                </c:pt>
                <c:pt idx="48">
                  <c:v>43917</c:v>
                </c:pt>
                <c:pt idx="49">
                  <c:v>43910</c:v>
                </c:pt>
                <c:pt idx="50">
                  <c:v>43903</c:v>
                </c:pt>
                <c:pt idx="51">
                  <c:v>43896</c:v>
                </c:pt>
                <c:pt idx="52">
                  <c:v>43889</c:v>
                </c:pt>
                <c:pt idx="53">
                  <c:v>43882</c:v>
                </c:pt>
                <c:pt idx="54">
                  <c:v>43875</c:v>
                </c:pt>
                <c:pt idx="55">
                  <c:v>43868</c:v>
                </c:pt>
                <c:pt idx="56">
                  <c:v>43861</c:v>
                </c:pt>
                <c:pt idx="57">
                  <c:v>43854</c:v>
                </c:pt>
                <c:pt idx="58">
                  <c:v>43847</c:v>
                </c:pt>
                <c:pt idx="59">
                  <c:v>43840</c:v>
                </c:pt>
              </c:numCache>
            </c:numRef>
          </c:cat>
          <c:val>
            <c:numRef>
              <c:f>'Graf 6'!$K$4:$K$63</c:f>
              <c:numCache>
                <c:formatCode>General</c:formatCode>
                <c:ptCount val="60"/>
                <c:pt idx="0">
                  <c:v>1.0224707434598774</c:v>
                </c:pt>
                <c:pt idx="1">
                  <c:v>1.0378186068554383</c:v>
                </c:pt>
                <c:pt idx="2">
                  <c:v>1.0420208390966312</c:v>
                </c:pt>
                <c:pt idx="3">
                  <c:v>1.0425273912711344</c:v>
                </c:pt>
                <c:pt idx="4">
                  <c:v>0.99625907881670017</c:v>
                </c:pt>
                <c:pt idx="5">
                  <c:v>1.0289735977293408</c:v>
                </c:pt>
                <c:pt idx="6">
                  <c:v>1.0225775421613832</c:v>
                </c:pt>
                <c:pt idx="7">
                  <c:v>1.0419941394212549</c:v>
                </c:pt>
                <c:pt idx="8">
                  <c:v>1.0174638126691444</c:v>
                </c:pt>
                <c:pt idx="9">
                  <c:v>1.007707306292001</c:v>
                </c:pt>
                <c:pt idx="10">
                  <c:v>1.0109172005983695</c:v>
                </c:pt>
                <c:pt idx="11">
                  <c:v>0.97263209108149262</c:v>
                </c:pt>
                <c:pt idx="12">
                  <c:v>0.9863275412343111</c:v>
                </c:pt>
                <c:pt idx="13">
                  <c:v>0.98905090812270879</c:v>
                </c:pt>
                <c:pt idx="14">
                  <c:v>0.97433419538674115</c:v>
                </c:pt>
                <c:pt idx="15">
                  <c:v>0.96984494163525126</c:v>
                </c:pt>
                <c:pt idx="16">
                  <c:v>0.92559022969879068</c:v>
                </c:pt>
                <c:pt idx="17">
                  <c:v>0.85709517915111344</c:v>
                </c:pt>
                <c:pt idx="18">
                  <c:v>0.93788172192139763</c:v>
                </c:pt>
                <c:pt idx="19">
                  <c:v>0.95740511788277505</c:v>
                </c:pt>
                <c:pt idx="20">
                  <c:v>0.967954456287069</c:v>
                </c:pt>
                <c:pt idx="21">
                  <c:v>0.94109235788541545</c:v>
                </c:pt>
                <c:pt idx="22">
                  <c:v>0.92478775612219855</c:v>
                </c:pt>
                <c:pt idx="23">
                  <c:v>0.97277671432311508</c:v>
                </c:pt>
                <c:pt idx="24">
                  <c:v>0.97919872790879992</c:v>
                </c:pt>
                <c:pt idx="25">
                  <c:v>0.95248570269466482</c:v>
                </c:pt>
                <c:pt idx="26">
                  <c:v>0.96661724754529865</c:v>
                </c:pt>
                <c:pt idx="27">
                  <c:v>0.94671115623685875</c:v>
                </c:pt>
                <c:pt idx="28">
                  <c:v>0.95683774978102565</c:v>
                </c:pt>
                <c:pt idx="29">
                  <c:v>0.9400421706539418</c:v>
                </c:pt>
                <c:pt idx="30">
                  <c:v>0.91322976331479444</c:v>
                </c:pt>
                <c:pt idx="31">
                  <c:v>0.95214454017596573</c:v>
                </c:pt>
                <c:pt idx="32">
                  <c:v>0.95819275830638029</c:v>
                </c:pt>
                <c:pt idx="33">
                  <c:v>0.93698876611158533</c:v>
                </c:pt>
                <c:pt idx="34">
                  <c:v>0.92916205293803977</c:v>
                </c:pt>
                <c:pt idx="35">
                  <c:v>0.89661885694239762</c:v>
                </c:pt>
                <c:pt idx="36">
                  <c:v>0.914520247624656</c:v>
                </c:pt>
                <c:pt idx="37">
                  <c:v>0.88622749161741454</c:v>
                </c:pt>
                <c:pt idx="38">
                  <c:v>0.95285801483463639</c:v>
                </c:pt>
                <c:pt idx="39">
                  <c:v>0.85934759343217659</c:v>
                </c:pt>
                <c:pt idx="40">
                  <c:v>0.82130203933603851</c:v>
                </c:pt>
                <c:pt idx="41">
                  <c:v>0.77615733822036281</c:v>
                </c:pt>
                <c:pt idx="42">
                  <c:v>0.80873910041377084</c:v>
                </c:pt>
                <c:pt idx="43">
                  <c:v>0.8055618390439736</c:v>
                </c:pt>
                <c:pt idx="44">
                  <c:v>0.76658402128260794</c:v>
                </c:pt>
                <c:pt idx="45">
                  <c:v>0.78806910172650491</c:v>
                </c:pt>
                <c:pt idx="46">
                  <c:v>0.78354202343489843</c:v>
                </c:pt>
                <c:pt idx="47">
                  <c:v>0.70648601864082339</c:v>
                </c:pt>
                <c:pt idx="48">
                  <c:v>0.71440321404758922</c:v>
                </c:pt>
                <c:pt idx="49">
                  <c:v>0.66222240681257061</c:v>
                </c:pt>
                <c:pt idx="50">
                  <c:v>0.68470427513718812</c:v>
                </c:pt>
                <c:pt idx="51">
                  <c:v>0.85601161732541942</c:v>
                </c:pt>
                <c:pt idx="52">
                  <c:v>0.88185690308982001</c:v>
                </c:pt>
                <c:pt idx="53">
                  <c:v>1.0071213967490178</c:v>
                </c:pt>
                <c:pt idx="54">
                  <c:v>1.0193498480714305</c:v>
                </c:pt>
                <c:pt idx="55">
                  <c:v>1.0022620558305044</c:v>
                </c:pt>
                <c:pt idx="56">
                  <c:v>0.96281773540770033</c:v>
                </c:pt>
                <c:pt idx="57">
                  <c:v>1.0069248574719414</c:v>
                </c:pt>
                <c:pt idx="58">
                  <c:v>1.0031757780544985</c:v>
                </c:pt>
                <c:pt idx="59">
                  <c:v>1</c:v>
                </c:pt>
              </c:numCache>
            </c:numRef>
          </c:val>
          <c:smooth val="0"/>
          <c:extLst>
            <c:ext xmlns:c16="http://schemas.microsoft.com/office/drawing/2014/chart" uri="{C3380CC4-5D6E-409C-BE32-E72D297353CC}">
              <c16:uniqueId val="{00000003-7ACC-413E-853D-B618F6063003}"/>
            </c:ext>
          </c:extLst>
        </c:ser>
        <c:ser>
          <c:idx val="1"/>
          <c:order val="3"/>
          <c:tx>
            <c:strRef>
              <c:f>'Graf 6'!$L$3</c:f>
              <c:strCache>
                <c:ptCount val="1"/>
                <c:pt idx="0">
                  <c:v>Shanghai Composite</c:v>
                </c:pt>
              </c:strCache>
            </c:strRef>
          </c:tx>
          <c:spPr>
            <a:ln w="19050">
              <a:solidFill>
                <a:srgbClr val="D3BEDE"/>
              </a:solidFill>
            </a:ln>
          </c:spPr>
          <c:marker>
            <c:symbol val="none"/>
          </c:marker>
          <c:cat>
            <c:numRef>
              <c:f>'Graf 6'!$H$4:$H$63</c:f>
              <c:numCache>
                <c:formatCode>m/d/yyyy</c:formatCode>
                <c:ptCount val="60"/>
                <c:pt idx="0">
                  <c:v>44253</c:v>
                </c:pt>
                <c:pt idx="1">
                  <c:v>44246</c:v>
                </c:pt>
                <c:pt idx="2">
                  <c:v>44239</c:v>
                </c:pt>
                <c:pt idx="3">
                  <c:v>44232</c:v>
                </c:pt>
                <c:pt idx="4">
                  <c:v>44225</c:v>
                </c:pt>
                <c:pt idx="5">
                  <c:v>44218</c:v>
                </c:pt>
                <c:pt idx="6">
                  <c:v>44211</c:v>
                </c:pt>
                <c:pt idx="7">
                  <c:v>44204</c:v>
                </c:pt>
                <c:pt idx="8">
                  <c:v>44197</c:v>
                </c:pt>
                <c:pt idx="9">
                  <c:v>44190</c:v>
                </c:pt>
                <c:pt idx="10">
                  <c:v>44183</c:v>
                </c:pt>
                <c:pt idx="11">
                  <c:v>44176</c:v>
                </c:pt>
                <c:pt idx="12">
                  <c:v>44169</c:v>
                </c:pt>
                <c:pt idx="13">
                  <c:v>44162</c:v>
                </c:pt>
                <c:pt idx="14">
                  <c:v>44155</c:v>
                </c:pt>
                <c:pt idx="15">
                  <c:v>44148</c:v>
                </c:pt>
                <c:pt idx="16">
                  <c:v>44141</c:v>
                </c:pt>
                <c:pt idx="17">
                  <c:v>44134</c:v>
                </c:pt>
                <c:pt idx="18">
                  <c:v>44127</c:v>
                </c:pt>
                <c:pt idx="19">
                  <c:v>44120</c:v>
                </c:pt>
                <c:pt idx="20">
                  <c:v>44113</c:v>
                </c:pt>
                <c:pt idx="21">
                  <c:v>44106</c:v>
                </c:pt>
                <c:pt idx="22">
                  <c:v>44099</c:v>
                </c:pt>
                <c:pt idx="23">
                  <c:v>44092</c:v>
                </c:pt>
                <c:pt idx="24">
                  <c:v>44085</c:v>
                </c:pt>
                <c:pt idx="25">
                  <c:v>44078</c:v>
                </c:pt>
                <c:pt idx="26">
                  <c:v>44071</c:v>
                </c:pt>
                <c:pt idx="27">
                  <c:v>44064</c:v>
                </c:pt>
                <c:pt idx="28">
                  <c:v>44057</c:v>
                </c:pt>
                <c:pt idx="29">
                  <c:v>44050</c:v>
                </c:pt>
                <c:pt idx="30">
                  <c:v>44043</c:v>
                </c:pt>
                <c:pt idx="31">
                  <c:v>44036</c:v>
                </c:pt>
                <c:pt idx="32">
                  <c:v>44029</c:v>
                </c:pt>
                <c:pt idx="33">
                  <c:v>44022</c:v>
                </c:pt>
                <c:pt idx="34">
                  <c:v>44015</c:v>
                </c:pt>
                <c:pt idx="35">
                  <c:v>44008</c:v>
                </c:pt>
                <c:pt idx="36">
                  <c:v>44001</c:v>
                </c:pt>
                <c:pt idx="37">
                  <c:v>43994</c:v>
                </c:pt>
                <c:pt idx="38">
                  <c:v>43987</c:v>
                </c:pt>
                <c:pt idx="39">
                  <c:v>43980</c:v>
                </c:pt>
                <c:pt idx="40">
                  <c:v>43973</c:v>
                </c:pt>
                <c:pt idx="41">
                  <c:v>43966</c:v>
                </c:pt>
                <c:pt idx="42">
                  <c:v>43959</c:v>
                </c:pt>
                <c:pt idx="43">
                  <c:v>43952</c:v>
                </c:pt>
                <c:pt idx="44">
                  <c:v>43945</c:v>
                </c:pt>
                <c:pt idx="45">
                  <c:v>43938</c:v>
                </c:pt>
                <c:pt idx="46">
                  <c:v>43931</c:v>
                </c:pt>
                <c:pt idx="47">
                  <c:v>43924</c:v>
                </c:pt>
                <c:pt idx="48">
                  <c:v>43917</c:v>
                </c:pt>
                <c:pt idx="49">
                  <c:v>43910</c:v>
                </c:pt>
                <c:pt idx="50">
                  <c:v>43903</c:v>
                </c:pt>
                <c:pt idx="51">
                  <c:v>43896</c:v>
                </c:pt>
                <c:pt idx="52">
                  <c:v>43889</c:v>
                </c:pt>
                <c:pt idx="53">
                  <c:v>43882</c:v>
                </c:pt>
                <c:pt idx="54">
                  <c:v>43875</c:v>
                </c:pt>
                <c:pt idx="55">
                  <c:v>43868</c:v>
                </c:pt>
                <c:pt idx="56">
                  <c:v>43861</c:v>
                </c:pt>
                <c:pt idx="57">
                  <c:v>43854</c:v>
                </c:pt>
                <c:pt idx="58">
                  <c:v>43847</c:v>
                </c:pt>
                <c:pt idx="59">
                  <c:v>43840</c:v>
                </c:pt>
              </c:numCache>
            </c:numRef>
          </c:cat>
          <c:val>
            <c:numRef>
              <c:f>'Graf 6'!$L$4:$L$63</c:f>
              <c:numCache>
                <c:formatCode>General</c:formatCode>
                <c:ptCount val="60"/>
                <c:pt idx="0">
                  <c:v>1.1347832399990816</c:v>
                </c:pt>
                <c:pt idx="1">
                  <c:v>1.195284661113718</c:v>
                </c:pt>
                <c:pt idx="2">
                  <c:v>1.1820000122886236</c:v>
                </c:pt>
                <c:pt idx="3">
                  <c:v>1.1306610535683737</c:v>
                </c:pt>
                <c:pt idx="4">
                  <c:v>1.1263716771804464</c:v>
                </c:pt>
                <c:pt idx="5">
                  <c:v>1.166368236365853</c:v>
                </c:pt>
                <c:pt idx="6">
                  <c:v>1.1533125440005485</c:v>
                </c:pt>
                <c:pt idx="7">
                  <c:v>1.1545187694172379</c:v>
                </c:pt>
                <c:pt idx="8">
                  <c:v>1.12313782887833</c:v>
                </c:pt>
                <c:pt idx="9">
                  <c:v>1.0983969490581578</c:v>
                </c:pt>
                <c:pt idx="10">
                  <c:v>1.0978578665461951</c:v>
                </c:pt>
                <c:pt idx="11">
                  <c:v>1.0824307932209483</c:v>
                </c:pt>
                <c:pt idx="12">
                  <c:v>1.1139252418352605</c:v>
                </c:pt>
                <c:pt idx="13">
                  <c:v>1.1021947805041632</c:v>
                </c:pt>
                <c:pt idx="14">
                  <c:v>1.0923056723962912</c:v>
                </c:pt>
                <c:pt idx="15">
                  <c:v>1.070437420022889</c:v>
                </c:pt>
                <c:pt idx="16">
                  <c:v>1.0711019758489742</c:v>
                </c:pt>
                <c:pt idx="17">
                  <c:v>1.0427647333320182</c:v>
                </c:pt>
                <c:pt idx="18">
                  <c:v>1.0600545032792839</c:v>
                </c:pt>
                <c:pt idx="19">
                  <c:v>1.0789275653552657</c:v>
                </c:pt>
                <c:pt idx="20">
                  <c:v>1.0581397416996006</c:v>
                </c:pt>
                <c:pt idx="21">
                  <c:v>1.0406691996322468</c:v>
                </c:pt>
                <c:pt idx="22">
                  <c:v>1.0411109433103158</c:v>
                </c:pt>
                <c:pt idx="23">
                  <c:v>1.0794876678811922</c:v>
                </c:pt>
                <c:pt idx="24">
                  <c:v>1.0543464376412182</c:v>
                </c:pt>
                <c:pt idx="25">
                  <c:v>1.0850747875927589</c:v>
                </c:pt>
                <c:pt idx="26">
                  <c:v>1.1007395487682108</c:v>
                </c:pt>
                <c:pt idx="27">
                  <c:v>1.0932615979543969</c:v>
                </c:pt>
                <c:pt idx="28">
                  <c:v>1.0866050446093205</c:v>
                </c:pt>
                <c:pt idx="29">
                  <c:v>1.0846440389989169</c:v>
                </c:pt>
                <c:pt idx="30">
                  <c:v>1.0704060516943585</c:v>
                </c:pt>
                <c:pt idx="31">
                  <c:v>1.033786276906022</c:v>
                </c:pt>
                <c:pt idx="32">
                  <c:v>1.0394005609433263</c:v>
                </c:pt>
                <c:pt idx="33">
                  <c:v>1.0941150105213255</c:v>
                </c:pt>
                <c:pt idx="34">
                  <c:v>1.0195718966940692</c:v>
                </c:pt>
                <c:pt idx="35">
                  <c:v>0.96354159424193897</c:v>
                </c:pt>
                <c:pt idx="36">
                  <c:v>0.95968781722030683</c:v>
                </c:pt>
                <c:pt idx="37">
                  <c:v>0.94419994754698044</c:v>
                </c:pt>
                <c:pt idx="38">
                  <c:v>0.94777593699946083</c:v>
                </c:pt>
                <c:pt idx="39">
                  <c:v>0.92240704383901773</c:v>
                </c:pt>
                <c:pt idx="40">
                  <c:v>0.90992891678047105</c:v>
                </c:pt>
                <c:pt idx="41">
                  <c:v>0.92761612668406679</c:v>
                </c:pt>
                <c:pt idx="42">
                  <c:v>0.93631032784430701</c:v>
                </c:pt>
                <c:pt idx="43">
                  <c:v>0.92490713196138385</c:v>
                </c:pt>
                <c:pt idx="44">
                  <c:v>0.908235673809483</c:v>
                </c:pt>
                <c:pt idx="45">
                  <c:v>0.91792590024677501</c:v>
                </c:pt>
                <c:pt idx="46">
                  <c:v>0.90438804109962478</c:v>
                </c:pt>
                <c:pt idx="47">
                  <c:v>0.89383146670219582</c:v>
                </c:pt>
                <c:pt idx="48">
                  <c:v>0.89648839646721468</c:v>
                </c:pt>
                <c:pt idx="49">
                  <c:v>0.88789121075603805</c:v>
                </c:pt>
                <c:pt idx="50">
                  <c:v>0.93375009014352139</c:v>
                </c:pt>
                <c:pt idx="51">
                  <c:v>0.981314824510371</c:v>
                </c:pt>
                <c:pt idx="52">
                  <c:v>0.93144661999792389</c:v>
                </c:pt>
                <c:pt idx="53">
                  <c:v>0.98298284346460274</c:v>
                </c:pt>
                <c:pt idx="54">
                  <c:v>0.94331613680601201</c:v>
                </c:pt>
                <c:pt idx="55">
                  <c:v>0.9300431298348053</c:v>
                </c:pt>
                <c:pt idx="56">
                  <c:v>0.96256400190020919</c:v>
                </c:pt>
                <c:pt idx="57">
                  <c:v>0.96256400190020919</c:v>
                </c:pt>
                <c:pt idx="58">
                  <c:v>0.99456875177659543</c:v>
                </c:pt>
                <c:pt idx="59">
                  <c:v>1</c:v>
                </c:pt>
              </c:numCache>
            </c:numRef>
          </c:val>
          <c:smooth val="0"/>
          <c:extLst>
            <c:ext xmlns:c16="http://schemas.microsoft.com/office/drawing/2014/chart" uri="{C3380CC4-5D6E-409C-BE32-E72D297353CC}">
              <c16:uniqueId val="{00000004-7ACC-413E-853D-B618F6063003}"/>
            </c:ext>
          </c:extLst>
        </c:ser>
        <c:dLbls>
          <c:showLegendKey val="0"/>
          <c:showVal val="0"/>
          <c:showCatName val="0"/>
          <c:showSerName val="0"/>
          <c:showPercent val="0"/>
          <c:showBubbleSize val="0"/>
        </c:dLbls>
        <c:smooth val="0"/>
        <c:axId val="786301536"/>
        <c:axId val="786301928"/>
      </c:lineChart>
      <c:dateAx>
        <c:axId val="786301536"/>
        <c:scaling>
          <c:orientation val="minMax"/>
        </c:scaling>
        <c:delete val="0"/>
        <c:axPos val="b"/>
        <c:numFmt formatCode="m/yyyy" sourceLinked="0"/>
        <c:majorTickMark val="out"/>
        <c:minorTickMark val="none"/>
        <c:tickLblPos val="low"/>
        <c:txPr>
          <a:bodyPr rot="-5400000" vert="horz"/>
          <a:lstStyle/>
          <a:p>
            <a:pPr>
              <a:defRPr>
                <a:latin typeface="NeueHaasGroteskDisp W02" panose="020B0504020202020204" pitchFamily="34" charset="-18"/>
              </a:defRPr>
            </a:pPr>
            <a:endParaRPr lang="sk-SK"/>
          </a:p>
        </c:txPr>
        <c:crossAx val="786301928"/>
        <c:crosses val="autoZero"/>
        <c:auto val="1"/>
        <c:lblOffset val="100"/>
        <c:baseTimeUnit val="days"/>
        <c:majorUnit val="1"/>
        <c:majorTimeUnit val="months"/>
      </c:dateAx>
      <c:valAx>
        <c:axId val="786301928"/>
        <c:scaling>
          <c:orientation val="minMax"/>
          <c:max val="1.3"/>
          <c:min val="0.60000000000000009"/>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latin typeface="NeueHaasGroteskDisp W02" panose="020B0504020202020204" pitchFamily="34" charset="-18"/>
              </a:defRPr>
            </a:pPr>
            <a:endParaRPr lang="sk-SK"/>
          </a:p>
        </c:txPr>
        <c:crossAx val="786301536"/>
        <c:crosses val="autoZero"/>
        <c:crossBetween val="between"/>
      </c:valAx>
      <c:spPr>
        <a:noFill/>
      </c:spPr>
    </c:plotArea>
    <c:legend>
      <c:legendPos val="l"/>
      <c:layout>
        <c:manualLayout>
          <c:xMode val="edge"/>
          <c:yMode val="edge"/>
          <c:x val="0.1025604455311057"/>
          <c:y val="8.0293501048218016E-3"/>
          <c:w val="0.42280460472697645"/>
          <c:h val="0.26570277777777779"/>
        </c:manualLayout>
      </c:layout>
      <c:overlay val="1"/>
      <c:txPr>
        <a:bodyPr/>
        <a:lstStyle/>
        <a:p>
          <a:pPr>
            <a:defRPr>
              <a:latin typeface="NeueHaasGroteskDisp W02" panose="020B0504020202020204" pitchFamily="34" charset="-18"/>
            </a:defRPr>
          </a:pPr>
          <a:endParaRPr lang="sk-SK"/>
        </a:p>
      </c:txPr>
    </c:legend>
    <c:plotVisOnly val="1"/>
    <c:dispBlanksAs val="gap"/>
    <c:showDLblsOverMax val="0"/>
  </c:chart>
  <c:spPr>
    <a:noFill/>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2496937882764645"/>
        </c:manualLayout>
      </c:layout>
      <c:lineChart>
        <c:grouping val="standard"/>
        <c:varyColors val="0"/>
        <c:ser>
          <c:idx val="3"/>
          <c:order val="0"/>
          <c:tx>
            <c:strRef>
              <c:f>'Graf 6'!$I$2</c:f>
              <c:strCache>
                <c:ptCount val="1"/>
                <c:pt idx="0">
                  <c:v>S&amp;P</c:v>
                </c:pt>
              </c:strCache>
            </c:strRef>
          </c:tx>
          <c:spPr>
            <a:ln w="19050">
              <a:solidFill>
                <a:srgbClr val="2C9ADC"/>
              </a:solidFill>
              <a:prstDash val="solid"/>
            </a:ln>
          </c:spPr>
          <c:marker>
            <c:symbol val="none"/>
          </c:marker>
          <c:cat>
            <c:numRef>
              <c:f>'Graf 6'!$H$4:$H$63</c:f>
              <c:numCache>
                <c:formatCode>m/d/yyyy</c:formatCode>
                <c:ptCount val="60"/>
                <c:pt idx="0">
                  <c:v>44253</c:v>
                </c:pt>
                <c:pt idx="1">
                  <c:v>44246</c:v>
                </c:pt>
                <c:pt idx="2">
                  <c:v>44239</c:v>
                </c:pt>
                <c:pt idx="3">
                  <c:v>44232</c:v>
                </c:pt>
                <c:pt idx="4">
                  <c:v>44225</c:v>
                </c:pt>
                <c:pt idx="5">
                  <c:v>44218</c:v>
                </c:pt>
                <c:pt idx="6">
                  <c:v>44211</c:v>
                </c:pt>
                <c:pt idx="7">
                  <c:v>44204</c:v>
                </c:pt>
                <c:pt idx="8">
                  <c:v>44197</c:v>
                </c:pt>
                <c:pt idx="9">
                  <c:v>44190</c:v>
                </c:pt>
                <c:pt idx="10">
                  <c:v>44183</c:v>
                </c:pt>
                <c:pt idx="11">
                  <c:v>44176</c:v>
                </c:pt>
                <c:pt idx="12">
                  <c:v>44169</c:v>
                </c:pt>
                <c:pt idx="13">
                  <c:v>44162</c:v>
                </c:pt>
                <c:pt idx="14">
                  <c:v>44155</c:v>
                </c:pt>
                <c:pt idx="15">
                  <c:v>44148</c:v>
                </c:pt>
                <c:pt idx="16">
                  <c:v>44141</c:v>
                </c:pt>
                <c:pt idx="17">
                  <c:v>44134</c:v>
                </c:pt>
                <c:pt idx="18">
                  <c:v>44127</c:v>
                </c:pt>
                <c:pt idx="19">
                  <c:v>44120</c:v>
                </c:pt>
                <c:pt idx="20">
                  <c:v>44113</c:v>
                </c:pt>
                <c:pt idx="21">
                  <c:v>44106</c:v>
                </c:pt>
                <c:pt idx="22">
                  <c:v>44099</c:v>
                </c:pt>
                <c:pt idx="23">
                  <c:v>44092</c:v>
                </c:pt>
                <c:pt idx="24">
                  <c:v>44085</c:v>
                </c:pt>
                <c:pt idx="25">
                  <c:v>44078</c:v>
                </c:pt>
                <c:pt idx="26">
                  <c:v>44071</c:v>
                </c:pt>
                <c:pt idx="27">
                  <c:v>44064</c:v>
                </c:pt>
                <c:pt idx="28">
                  <c:v>44057</c:v>
                </c:pt>
                <c:pt idx="29">
                  <c:v>44050</c:v>
                </c:pt>
                <c:pt idx="30">
                  <c:v>44043</c:v>
                </c:pt>
                <c:pt idx="31">
                  <c:v>44036</c:v>
                </c:pt>
                <c:pt idx="32">
                  <c:v>44029</c:v>
                </c:pt>
                <c:pt idx="33">
                  <c:v>44022</c:v>
                </c:pt>
                <c:pt idx="34">
                  <c:v>44015</c:v>
                </c:pt>
                <c:pt idx="35">
                  <c:v>44008</c:v>
                </c:pt>
                <c:pt idx="36">
                  <c:v>44001</c:v>
                </c:pt>
                <c:pt idx="37">
                  <c:v>43994</c:v>
                </c:pt>
                <c:pt idx="38">
                  <c:v>43987</c:v>
                </c:pt>
                <c:pt idx="39">
                  <c:v>43980</c:v>
                </c:pt>
                <c:pt idx="40">
                  <c:v>43973</c:v>
                </c:pt>
                <c:pt idx="41">
                  <c:v>43966</c:v>
                </c:pt>
                <c:pt idx="42">
                  <c:v>43959</c:v>
                </c:pt>
                <c:pt idx="43">
                  <c:v>43952</c:v>
                </c:pt>
                <c:pt idx="44">
                  <c:v>43945</c:v>
                </c:pt>
                <c:pt idx="45">
                  <c:v>43938</c:v>
                </c:pt>
                <c:pt idx="46">
                  <c:v>43931</c:v>
                </c:pt>
                <c:pt idx="47">
                  <c:v>43924</c:v>
                </c:pt>
                <c:pt idx="48">
                  <c:v>43917</c:v>
                </c:pt>
                <c:pt idx="49">
                  <c:v>43910</c:v>
                </c:pt>
                <c:pt idx="50">
                  <c:v>43903</c:v>
                </c:pt>
                <c:pt idx="51">
                  <c:v>43896</c:v>
                </c:pt>
                <c:pt idx="52">
                  <c:v>43889</c:v>
                </c:pt>
                <c:pt idx="53">
                  <c:v>43882</c:v>
                </c:pt>
                <c:pt idx="54">
                  <c:v>43875</c:v>
                </c:pt>
                <c:pt idx="55">
                  <c:v>43868</c:v>
                </c:pt>
                <c:pt idx="56">
                  <c:v>43861</c:v>
                </c:pt>
                <c:pt idx="57">
                  <c:v>43854</c:v>
                </c:pt>
                <c:pt idx="58">
                  <c:v>43847</c:v>
                </c:pt>
                <c:pt idx="59">
                  <c:v>43840</c:v>
                </c:pt>
              </c:numCache>
            </c:numRef>
          </c:cat>
          <c:val>
            <c:numRef>
              <c:f>'Graf 6'!$I$4:$I$63</c:f>
              <c:numCache>
                <c:formatCode>General</c:formatCode>
                <c:ptCount val="60"/>
                <c:pt idx="0">
                  <c:v>1.1671490039352597</c:v>
                </c:pt>
                <c:pt idx="1">
                  <c:v>1.1964138606887471</c:v>
                </c:pt>
                <c:pt idx="2">
                  <c:v>1.2050254949699113</c:v>
                </c:pt>
                <c:pt idx="3">
                  <c:v>1.1903256924985071</c:v>
                </c:pt>
                <c:pt idx="4">
                  <c:v>1.1374707152372641</c:v>
                </c:pt>
                <c:pt idx="5">
                  <c:v>1.1764343791630301</c:v>
                </c:pt>
                <c:pt idx="6">
                  <c:v>1.154011055476442</c:v>
                </c:pt>
                <c:pt idx="7">
                  <c:v>1.1712925107568868</c:v>
                </c:pt>
                <c:pt idx="8">
                  <c:v>1.1502809805993233</c:v>
                </c:pt>
                <c:pt idx="9">
                  <c:v>1.1340468862449662</c:v>
                </c:pt>
                <c:pt idx="10">
                  <c:v>1.1359915476135789</c:v>
                </c:pt>
                <c:pt idx="11">
                  <c:v>1.1219195492060576</c:v>
                </c:pt>
                <c:pt idx="12">
                  <c:v>1.1328402774587716</c:v>
                </c:pt>
                <c:pt idx="13">
                  <c:v>1.1142297150382041</c:v>
                </c:pt>
                <c:pt idx="14">
                  <c:v>1.0894819850858255</c:v>
                </c:pt>
                <c:pt idx="15">
                  <c:v>1.0979374339657311</c:v>
                </c:pt>
                <c:pt idx="16">
                  <c:v>1.074751558025939</c:v>
                </c:pt>
                <c:pt idx="17">
                  <c:v>1.0014117935290245</c:v>
                </c:pt>
                <c:pt idx="18">
                  <c:v>1.0612614267995775</c:v>
                </c:pt>
                <c:pt idx="19">
                  <c:v>1.0669024759979788</c:v>
                </c:pt>
                <c:pt idx="20">
                  <c:v>1.0648567534873752</c:v>
                </c:pt>
                <c:pt idx="21">
                  <c:v>1.0254459705697705</c:v>
                </c:pt>
                <c:pt idx="22">
                  <c:v>1.0101398012464209</c:v>
                </c:pt>
                <c:pt idx="23">
                  <c:v>1.0165740272865083</c:v>
                </c:pt>
                <c:pt idx="24">
                  <c:v>1.0231583138101581</c:v>
                </c:pt>
                <c:pt idx="25">
                  <c:v>1.0494923974459094</c:v>
                </c:pt>
                <c:pt idx="26">
                  <c:v>1.0743136264106452</c:v>
                </c:pt>
                <c:pt idx="27">
                  <c:v>1.0403662700782459</c:v>
                </c:pt>
                <c:pt idx="28">
                  <c:v>1.0329214326182492</c:v>
                </c:pt>
                <c:pt idx="29">
                  <c:v>1.026315708882662</c:v>
                </c:pt>
                <c:pt idx="30">
                  <c:v>1.0017670387554167</c:v>
                </c:pt>
                <c:pt idx="31">
                  <c:v>0.98477345460670374</c:v>
                </c:pt>
                <c:pt idx="32">
                  <c:v>0.9875602921585741</c:v>
                </c:pt>
                <c:pt idx="33">
                  <c:v>0.97540539299003171</c:v>
                </c:pt>
                <c:pt idx="34">
                  <c:v>0.95855268194833643</c:v>
                </c:pt>
                <c:pt idx="35">
                  <c:v>0.92150917972039759</c:v>
                </c:pt>
                <c:pt idx="36">
                  <c:v>0.94867012724516508</c:v>
                </c:pt>
                <c:pt idx="37">
                  <c:v>0.93138867196472053</c:v>
                </c:pt>
                <c:pt idx="38">
                  <c:v>0.97812791890608963</c:v>
                </c:pt>
                <c:pt idx="39">
                  <c:v>0.93230740961918324</c:v>
                </c:pt>
                <c:pt idx="40">
                  <c:v>0.90509440029399602</c:v>
                </c:pt>
                <c:pt idx="41">
                  <c:v>0.8769963403616764</c:v>
                </c:pt>
                <c:pt idx="42">
                  <c:v>0.89723919334833946</c:v>
                </c:pt>
                <c:pt idx="43">
                  <c:v>0.86689328862143422</c:v>
                </c:pt>
                <c:pt idx="44">
                  <c:v>0.86873995130690429</c:v>
                </c:pt>
                <c:pt idx="45">
                  <c:v>0.88032217067083163</c:v>
                </c:pt>
                <c:pt idx="46">
                  <c:v>0.85437089439110669</c:v>
                </c:pt>
                <c:pt idx="47">
                  <c:v>0.76213882125958943</c:v>
                </c:pt>
                <c:pt idx="48">
                  <c:v>0.77831472889583042</c:v>
                </c:pt>
                <c:pt idx="49">
                  <c:v>0.70587226484144128</c:v>
                </c:pt>
                <c:pt idx="50">
                  <c:v>0.83023871866721788</c:v>
                </c:pt>
                <c:pt idx="51">
                  <c:v>0.91027608066516608</c:v>
                </c:pt>
                <c:pt idx="52">
                  <c:v>0.90471771785566624</c:v>
                </c:pt>
                <c:pt idx="53">
                  <c:v>1.0221722020610349</c:v>
                </c:pt>
                <c:pt idx="54">
                  <c:v>1.0351600900362901</c:v>
                </c:pt>
                <c:pt idx="55">
                  <c:v>1.0190974933774328</c:v>
                </c:pt>
                <c:pt idx="56">
                  <c:v>0.98780222640758264</c:v>
                </c:pt>
                <c:pt idx="57">
                  <c:v>1.0092241260508061</c:v>
                </c:pt>
                <c:pt idx="58">
                  <c:v>1.0196824230174406</c:v>
                </c:pt>
                <c:pt idx="59">
                  <c:v>1</c:v>
                </c:pt>
              </c:numCache>
            </c:numRef>
          </c:val>
          <c:smooth val="0"/>
          <c:extLst>
            <c:ext xmlns:c16="http://schemas.microsoft.com/office/drawing/2014/chart" uri="{C3380CC4-5D6E-409C-BE32-E72D297353CC}">
              <c16:uniqueId val="{00000000-CD80-434B-86F4-DE146931FE44}"/>
            </c:ext>
          </c:extLst>
        </c:ser>
        <c:ser>
          <c:idx val="5"/>
          <c:order val="1"/>
          <c:tx>
            <c:strRef>
              <c:f>'Graf 6'!$J$2</c:f>
              <c:strCache>
                <c:ptCount val="1"/>
                <c:pt idx="0">
                  <c:v>Eurostoxx 50</c:v>
                </c:pt>
              </c:strCache>
            </c:strRef>
          </c:tx>
          <c:spPr>
            <a:ln w="19050">
              <a:solidFill>
                <a:sysClr val="windowText" lastClr="000000"/>
              </a:solidFill>
              <a:prstDash val="solid"/>
            </a:ln>
          </c:spPr>
          <c:marker>
            <c:symbol val="none"/>
          </c:marker>
          <c:cat>
            <c:numRef>
              <c:f>'Graf 6'!$H$4:$H$63</c:f>
              <c:numCache>
                <c:formatCode>m/d/yyyy</c:formatCode>
                <c:ptCount val="60"/>
                <c:pt idx="0">
                  <c:v>44253</c:v>
                </c:pt>
                <c:pt idx="1">
                  <c:v>44246</c:v>
                </c:pt>
                <c:pt idx="2">
                  <c:v>44239</c:v>
                </c:pt>
                <c:pt idx="3">
                  <c:v>44232</c:v>
                </c:pt>
                <c:pt idx="4">
                  <c:v>44225</c:v>
                </c:pt>
                <c:pt idx="5">
                  <c:v>44218</c:v>
                </c:pt>
                <c:pt idx="6">
                  <c:v>44211</c:v>
                </c:pt>
                <c:pt idx="7">
                  <c:v>44204</c:v>
                </c:pt>
                <c:pt idx="8">
                  <c:v>44197</c:v>
                </c:pt>
                <c:pt idx="9">
                  <c:v>44190</c:v>
                </c:pt>
                <c:pt idx="10">
                  <c:v>44183</c:v>
                </c:pt>
                <c:pt idx="11">
                  <c:v>44176</c:v>
                </c:pt>
                <c:pt idx="12">
                  <c:v>44169</c:v>
                </c:pt>
                <c:pt idx="13">
                  <c:v>44162</c:v>
                </c:pt>
                <c:pt idx="14">
                  <c:v>44155</c:v>
                </c:pt>
                <c:pt idx="15">
                  <c:v>44148</c:v>
                </c:pt>
                <c:pt idx="16">
                  <c:v>44141</c:v>
                </c:pt>
                <c:pt idx="17">
                  <c:v>44134</c:v>
                </c:pt>
                <c:pt idx="18">
                  <c:v>44127</c:v>
                </c:pt>
                <c:pt idx="19">
                  <c:v>44120</c:v>
                </c:pt>
                <c:pt idx="20">
                  <c:v>44113</c:v>
                </c:pt>
                <c:pt idx="21">
                  <c:v>44106</c:v>
                </c:pt>
                <c:pt idx="22">
                  <c:v>44099</c:v>
                </c:pt>
                <c:pt idx="23">
                  <c:v>44092</c:v>
                </c:pt>
                <c:pt idx="24">
                  <c:v>44085</c:v>
                </c:pt>
                <c:pt idx="25">
                  <c:v>44078</c:v>
                </c:pt>
                <c:pt idx="26">
                  <c:v>44071</c:v>
                </c:pt>
                <c:pt idx="27">
                  <c:v>44064</c:v>
                </c:pt>
                <c:pt idx="28">
                  <c:v>44057</c:v>
                </c:pt>
                <c:pt idx="29">
                  <c:v>44050</c:v>
                </c:pt>
                <c:pt idx="30">
                  <c:v>44043</c:v>
                </c:pt>
                <c:pt idx="31">
                  <c:v>44036</c:v>
                </c:pt>
                <c:pt idx="32">
                  <c:v>44029</c:v>
                </c:pt>
                <c:pt idx="33">
                  <c:v>44022</c:v>
                </c:pt>
                <c:pt idx="34">
                  <c:v>44015</c:v>
                </c:pt>
                <c:pt idx="35">
                  <c:v>44008</c:v>
                </c:pt>
                <c:pt idx="36">
                  <c:v>44001</c:v>
                </c:pt>
                <c:pt idx="37">
                  <c:v>43994</c:v>
                </c:pt>
                <c:pt idx="38">
                  <c:v>43987</c:v>
                </c:pt>
                <c:pt idx="39">
                  <c:v>43980</c:v>
                </c:pt>
                <c:pt idx="40">
                  <c:v>43973</c:v>
                </c:pt>
                <c:pt idx="41">
                  <c:v>43966</c:v>
                </c:pt>
                <c:pt idx="42">
                  <c:v>43959</c:v>
                </c:pt>
                <c:pt idx="43">
                  <c:v>43952</c:v>
                </c:pt>
                <c:pt idx="44">
                  <c:v>43945</c:v>
                </c:pt>
                <c:pt idx="45">
                  <c:v>43938</c:v>
                </c:pt>
                <c:pt idx="46">
                  <c:v>43931</c:v>
                </c:pt>
                <c:pt idx="47">
                  <c:v>43924</c:v>
                </c:pt>
                <c:pt idx="48">
                  <c:v>43917</c:v>
                </c:pt>
                <c:pt idx="49">
                  <c:v>43910</c:v>
                </c:pt>
                <c:pt idx="50">
                  <c:v>43903</c:v>
                </c:pt>
                <c:pt idx="51">
                  <c:v>43896</c:v>
                </c:pt>
                <c:pt idx="52">
                  <c:v>43889</c:v>
                </c:pt>
                <c:pt idx="53">
                  <c:v>43882</c:v>
                </c:pt>
                <c:pt idx="54">
                  <c:v>43875</c:v>
                </c:pt>
                <c:pt idx="55">
                  <c:v>43868</c:v>
                </c:pt>
                <c:pt idx="56">
                  <c:v>43861</c:v>
                </c:pt>
                <c:pt idx="57">
                  <c:v>43854</c:v>
                </c:pt>
                <c:pt idx="58">
                  <c:v>43847</c:v>
                </c:pt>
                <c:pt idx="59">
                  <c:v>43840</c:v>
                </c:pt>
              </c:numCache>
            </c:numRef>
          </c:cat>
          <c:val>
            <c:numRef>
              <c:f>'Graf 6'!$J$4:$J$63</c:f>
              <c:numCache>
                <c:formatCode>General</c:formatCode>
                <c:ptCount val="60"/>
                <c:pt idx="0">
                  <c:v>0.95960438261310144</c:v>
                </c:pt>
                <c:pt idx="1">
                  <c:v>0.9799288564250882</c:v>
                </c:pt>
                <c:pt idx="2">
                  <c:v>0.97521849732947707</c:v>
                </c:pt>
                <c:pt idx="3">
                  <c:v>0.96470529249086956</c:v>
                </c:pt>
                <c:pt idx="4">
                  <c:v>0.91870210475205305</c:v>
                </c:pt>
                <c:pt idx="5">
                  <c:v>0.95062435348012408</c:v>
                </c:pt>
                <c:pt idx="6">
                  <c:v>0.94986964048217193</c:v>
                </c:pt>
                <c:pt idx="7">
                  <c:v>0.96187643817686674</c:v>
                </c:pt>
                <c:pt idx="8">
                  <c:v>0.93749076400177334</c:v>
                </c:pt>
                <c:pt idx="9">
                  <c:v>0.93502079419029327</c:v>
                </c:pt>
                <c:pt idx="10">
                  <c:v>0.93566995292279753</c:v>
                </c:pt>
                <c:pt idx="11">
                  <c:v>0.91986320167197966</c:v>
                </c:pt>
                <c:pt idx="12">
                  <c:v>0.93396261267917835</c:v>
                </c:pt>
                <c:pt idx="13">
                  <c:v>0.93093320526082457</c:v>
                </c:pt>
                <c:pt idx="14">
                  <c:v>0.91504992716755684</c:v>
                </c:pt>
                <c:pt idx="15">
                  <c:v>0.90567406953915008</c:v>
                </c:pt>
                <c:pt idx="16">
                  <c:v>0.84550286052059365</c:v>
                </c:pt>
                <c:pt idx="17">
                  <c:v>0.7806292089763347</c:v>
                </c:pt>
                <c:pt idx="18">
                  <c:v>0.84413329392640757</c:v>
                </c:pt>
                <c:pt idx="19">
                  <c:v>0.85643300470772021</c:v>
                </c:pt>
                <c:pt idx="20">
                  <c:v>0.86372944330680401</c:v>
                </c:pt>
                <c:pt idx="21">
                  <c:v>0.84204068061390358</c:v>
                </c:pt>
                <c:pt idx="22">
                  <c:v>0.82782515991471217</c:v>
                </c:pt>
                <c:pt idx="23">
                  <c:v>0.86651871477126396</c:v>
                </c:pt>
                <c:pt idx="24">
                  <c:v>0.87499472228672759</c:v>
                </c:pt>
                <c:pt idx="25">
                  <c:v>0.86042295594164964</c:v>
                </c:pt>
                <c:pt idx="26">
                  <c:v>0.87492347315755026</c:v>
                </c:pt>
                <c:pt idx="27">
                  <c:v>0.86020129198420914</c:v>
                </c:pt>
                <c:pt idx="28">
                  <c:v>0.87215531254618006</c:v>
                </c:pt>
                <c:pt idx="29">
                  <c:v>0.85832770377250944</c:v>
                </c:pt>
                <c:pt idx="30">
                  <c:v>0.83765753974118096</c:v>
                </c:pt>
                <c:pt idx="31">
                  <c:v>0.87369640482171884</c:v>
                </c:pt>
                <c:pt idx="32">
                  <c:v>0.88813358947835075</c:v>
                </c:pt>
                <c:pt idx="33">
                  <c:v>0.86982520213641823</c:v>
                </c:pt>
                <c:pt idx="34">
                  <c:v>0.86933965251535816</c:v>
                </c:pt>
                <c:pt idx="35">
                  <c:v>0.845534526800228</c:v>
                </c:pt>
                <c:pt idx="36">
                  <c:v>0.862668622939053</c:v>
                </c:pt>
                <c:pt idx="37">
                  <c:v>0.83222677278388812</c:v>
                </c:pt>
                <c:pt idx="38">
                  <c:v>0.89306561253140238</c:v>
                </c:pt>
                <c:pt idx="39">
                  <c:v>0.8049040511727078</c:v>
                </c:pt>
                <c:pt idx="40">
                  <c:v>0.76671187907703342</c:v>
                </c:pt>
                <c:pt idx="41">
                  <c:v>0.731148008191011</c:v>
                </c:pt>
                <c:pt idx="42">
                  <c:v>0.7674085372289895</c:v>
                </c:pt>
                <c:pt idx="43">
                  <c:v>0.77263875108193114</c:v>
                </c:pt>
                <c:pt idx="44">
                  <c:v>0.74127330110409761</c:v>
                </c:pt>
                <c:pt idx="45">
                  <c:v>0.76218096223268383</c:v>
                </c:pt>
                <c:pt idx="46">
                  <c:v>0.76336580886233607</c:v>
                </c:pt>
                <c:pt idx="47">
                  <c:v>0.70272488336253658</c:v>
                </c:pt>
                <c:pt idx="48">
                  <c:v>0.72005161603580403</c:v>
                </c:pt>
                <c:pt idx="49">
                  <c:v>0.67251261373472104</c:v>
                </c:pt>
                <c:pt idx="50">
                  <c:v>0.68241360383373095</c:v>
                </c:pt>
                <c:pt idx="51">
                  <c:v>0.85289693681521672</c:v>
                </c:pt>
                <c:pt idx="52">
                  <c:v>0.87860467816504462</c:v>
                </c:pt>
                <c:pt idx="53">
                  <c:v>1.0028657983069096</c:v>
                </c:pt>
                <c:pt idx="54">
                  <c:v>1.0135769173932319</c:v>
                </c:pt>
                <c:pt idx="55">
                  <c:v>1.0023670544026684</c:v>
                </c:pt>
                <c:pt idx="56">
                  <c:v>0.96078395152948126</c:v>
                </c:pt>
                <c:pt idx="57">
                  <c:v>0.99726614452490026</c:v>
                </c:pt>
                <c:pt idx="58">
                  <c:v>1.0049452173362325</c:v>
                </c:pt>
                <c:pt idx="59">
                  <c:v>1</c:v>
                </c:pt>
              </c:numCache>
            </c:numRef>
          </c:val>
          <c:smooth val="0"/>
          <c:extLst>
            <c:ext xmlns:c16="http://schemas.microsoft.com/office/drawing/2014/chart" uri="{C3380CC4-5D6E-409C-BE32-E72D297353CC}">
              <c16:uniqueId val="{00000001-CD80-434B-86F4-DE146931FE44}"/>
            </c:ext>
          </c:extLst>
        </c:ser>
        <c:ser>
          <c:idx val="0"/>
          <c:order val="2"/>
          <c:tx>
            <c:strRef>
              <c:f>'Graf 6'!$K$2</c:f>
              <c:strCache>
                <c:ptCount val="1"/>
                <c:pt idx="0">
                  <c:v>DAX</c:v>
                </c:pt>
              </c:strCache>
            </c:strRef>
          </c:tx>
          <c:spPr>
            <a:ln w="19050">
              <a:solidFill>
                <a:sysClr val="window" lastClr="FFFFFF">
                  <a:lumMod val="50000"/>
                </a:sysClr>
              </a:solidFill>
              <a:prstDash val="solid"/>
            </a:ln>
          </c:spPr>
          <c:marker>
            <c:symbol val="none"/>
          </c:marker>
          <c:dPt>
            <c:idx val="2"/>
            <c:bubble3D val="0"/>
            <c:extLst>
              <c:ext xmlns:c16="http://schemas.microsoft.com/office/drawing/2014/chart" uri="{C3380CC4-5D6E-409C-BE32-E72D297353CC}">
                <c16:uniqueId val="{00000002-CD80-434B-86F4-DE146931FE44}"/>
              </c:ext>
            </c:extLst>
          </c:dPt>
          <c:cat>
            <c:numRef>
              <c:f>'Graf 6'!$H$4:$H$63</c:f>
              <c:numCache>
                <c:formatCode>m/d/yyyy</c:formatCode>
                <c:ptCount val="60"/>
                <c:pt idx="0">
                  <c:v>44253</c:v>
                </c:pt>
                <c:pt idx="1">
                  <c:v>44246</c:v>
                </c:pt>
                <c:pt idx="2">
                  <c:v>44239</c:v>
                </c:pt>
                <c:pt idx="3">
                  <c:v>44232</c:v>
                </c:pt>
                <c:pt idx="4">
                  <c:v>44225</c:v>
                </c:pt>
                <c:pt idx="5">
                  <c:v>44218</c:v>
                </c:pt>
                <c:pt idx="6">
                  <c:v>44211</c:v>
                </c:pt>
                <c:pt idx="7">
                  <c:v>44204</c:v>
                </c:pt>
                <c:pt idx="8">
                  <c:v>44197</c:v>
                </c:pt>
                <c:pt idx="9">
                  <c:v>44190</c:v>
                </c:pt>
                <c:pt idx="10">
                  <c:v>44183</c:v>
                </c:pt>
                <c:pt idx="11">
                  <c:v>44176</c:v>
                </c:pt>
                <c:pt idx="12">
                  <c:v>44169</c:v>
                </c:pt>
                <c:pt idx="13">
                  <c:v>44162</c:v>
                </c:pt>
                <c:pt idx="14">
                  <c:v>44155</c:v>
                </c:pt>
                <c:pt idx="15">
                  <c:v>44148</c:v>
                </c:pt>
                <c:pt idx="16">
                  <c:v>44141</c:v>
                </c:pt>
                <c:pt idx="17">
                  <c:v>44134</c:v>
                </c:pt>
                <c:pt idx="18">
                  <c:v>44127</c:v>
                </c:pt>
                <c:pt idx="19">
                  <c:v>44120</c:v>
                </c:pt>
                <c:pt idx="20">
                  <c:v>44113</c:v>
                </c:pt>
                <c:pt idx="21">
                  <c:v>44106</c:v>
                </c:pt>
                <c:pt idx="22">
                  <c:v>44099</c:v>
                </c:pt>
                <c:pt idx="23">
                  <c:v>44092</c:v>
                </c:pt>
                <c:pt idx="24">
                  <c:v>44085</c:v>
                </c:pt>
                <c:pt idx="25">
                  <c:v>44078</c:v>
                </c:pt>
                <c:pt idx="26">
                  <c:v>44071</c:v>
                </c:pt>
                <c:pt idx="27">
                  <c:v>44064</c:v>
                </c:pt>
                <c:pt idx="28">
                  <c:v>44057</c:v>
                </c:pt>
                <c:pt idx="29">
                  <c:v>44050</c:v>
                </c:pt>
                <c:pt idx="30">
                  <c:v>44043</c:v>
                </c:pt>
                <c:pt idx="31">
                  <c:v>44036</c:v>
                </c:pt>
                <c:pt idx="32">
                  <c:v>44029</c:v>
                </c:pt>
                <c:pt idx="33">
                  <c:v>44022</c:v>
                </c:pt>
                <c:pt idx="34">
                  <c:v>44015</c:v>
                </c:pt>
                <c:pt idx="35">
                  <c:v>44008</c:v>
                </c:pt>
                <c:pt idx="36">
                  <c:v>44001</c:v>
                </c:pt>
                <c:pt idx="37">
                  <c:v>43994</c:v>
                </c:pt>
                <c:pt idx="38">
                  <c:v>43987</c:v>
                </c:pt>
                <c:pt idx="39">
                  <c:v>43980</c:v>
                </c:pt>
                <c:pt idx="40">
                  <c:v>43973</c:v>
                </c:pt>
                <c:pt idx="41">
                  <c:v>43966</c:v>
                </c:pt>
                <c:pt idx="42">
                  <c:v>43959</c:v>
                </c:pt>
                <c:pt idx="43">
                  <c:v>43952</c:v>
                </c:pt>
                <c:pt idx="44">
                  <c:v>43945</c:v>
                </c:pt>
                <c:pt idx="45">
                  <c:v>43938</c:v>
                </c:pt>
                <c:pt idx="46">
                  <c:v>43931</c:v>
                </c:pt>
                <c:pt idx="47">
                  <c:v>43924</c:v>
                </c:pt>
                <c:pt idx="48">
                  <c:v>43917</c:v>
                </c:pt>
                <c:pt idx="49">
                  <c:v>43910</c:v>
                </c:pt>
                <c:pt idx="50">
                  <c:v>43903</c:v>
                </c:pt>
                <c:pt idx="51">
                  <c:v>43896</c:v>
                </c:pt>
                <c:pt idx="52">
                  <c:v>43889</c:v>
                </c:pt>
                <c:pt idx="53">
                  <c:v>43882</c:v>
                </c:pt>
                <c:pt idx="54">
                  <c:v>43875</c:v>
                </c:pt>
                <c:pt idx="55">
                  <c:v>43868</c:v>
                </c:pt>
                <c:pt idx="56">
                  <c:v>43861</c:v>
                </c:pt>
                <c:pt idx="57">
                  <c:v>43854</c:v>
                </c:pt>
                <c:pt idx="58">
                  <c:v>43847</c:v>
                </c:pt>
                <c:pt idx="59">
                  <c:v>43840</c:v>
                </c:pt>
              </c:numCache>
            </c:numRef>
          </c:cat>
          <c:val>
            <c:numRef>
              <c:f>'Graf 6'!$K$4:$K$63</c:f>
              <c:numCache>
                <c:formatCode>General</c:formatCode>
                <c:ptCount val="60"/>
                <c:pt idx="0">
                  <c:v>1.0224707434598774</c:v>
                </c:pt>
                <c:pt idx="1">
                  <c:v>1.0378186068554383</c:v>
                </c:pt>
                <c:pt idx="2">
                  <c:v>1.0420208390966312</c:v>
                </c:pt>
                <c:pt idx="3">
                  <c:v>1.0425273912711344</c:v>
                </c:pt>
                <c:pt idx="4">
                  <c:v>0.99625907881670017</c:v>
                </c:pt>
                <c:pt idx="5">
                  <c:v>1.0289735977293408</c:v>
                </c:pt>
                <c:pt idx="6">
                  <c:v>1.0225775421613832</c:v>
                </c:pt>
                <c:pt idx="7">
                  <c:v>1.0419941394212549</c:v>
                </c:pt>
                <c:pt idx="8">
                  <c:v>1.0174638126691444</c:v>
                </c:pt>
                <c:pt idx="9">
                  <c:v>1.007707306292001</c:v>
                </c:pt>
                <c:pt idx="10">
                  <c:v>1.0109172005983695</c:v>
                </c:pt>
                <c:pt idx="11">
                  <c:v>0.97263209108149262</c:v>
                </c:pt>
                <c:pt idx="12">
                  <c:v>0.9863275412343111</c:v>
                </c:pt>
                <c:pt idx="13">
                  <c:v>0.98905090812270879</c:v>
                </c:pt>
                <c:pt idx="14">
                  <c:v>0.97433419538674115</c:v>
                </c:pt>
                <c:pt idx="15">
                  <c:v>0.96984494163525126</c:v>
                </c:pt>
                <c:pt idx="16">
                  <c:v>0.92559022969879068</c:v>
                </c:pt>
                <c:pt idx="17">
                  <c:v>0.85709517915111344</c:v>
                </c:pt>
                <c:pt idx="18">
                  <c:v>0.93788172192139763</c:v>
                </c:pt>
                <c:pt idx="19">
                  <c:v>0.95740511788277505</c:v>
                </c:pt>
                <c:pt idx="20">
                  <c:v>0.967954456287069</c:v>
                </c:pt>
                <c:pt idx="21">
                  <c:v>0.94109235788541545</c:v>
                </c:pt>
                <c:pt idx="22">
                  <c:v>0.92478775612219855</c:v>
                </c:pt>
                <c:pt idx="23">
                  <c:v>0.97277671432311508</c:v>
                </c:pt>
                <c:pt idx="24">
                  <c:v>0.97919872790879992</c:v>
                </c:pt>
                <c:pt idx="25">
                  <c:v>0.95248570269466482</c:v>
                </c:pt>
                <c:pt idx="26">
                  <c:v>0.96661724754529865</c:v>
                </c:pt>
                <c:pt idx="27">
                  <c:v>0.94671115623685875</c:v>
                </c:pt>
                <c:pt idx="28">
                  <c:v>0.95683774978102565</c:v>
                </c:pt>
                <c:pt idx="29">
                  <c:v>0.9400421706539418</c:v>
                </c:pt>
                <c:pt idx="30">
                  <c:v>0.91322976331479444</c:v>
                </c:pt>
                <c:pt idx="31">
                  <c:v>0.95214454017596573</c:v>
                </c:pt>
                <c:pt idx="32">
                  <c:v>0.95819275830638029</c:v>
                </c:pt>
                <c:pt idx="33">
                  <c:v>0.93698876611158533</c:v>
                </c:pt>
                <c:pt idx="34">
                  <c:v>0.92916205293803977</c:v>
                </c:pt>
                <c:pt idx="35">
                  <c:v>0.89661885694239762</c:v>
                </c:pt>
                <c:pt idx="36">
                  <c:v>0.914520247624656</c:v>
                </c:pt>
                <c:pt idx="37">
                  <c:v>0.88622749161741454</c:v>
                </c:pt>
                <c:pt idx="38">
                  <c:v>0.95285801483463639</c:v>
                </c:pt>
                <c:pt idx="39">
                  <c:v>0.85934759343217659</c:v>
                </c:pt>
                <c:pt idx="40">
                  <c:v>0.82130203933603851</c:v>
                </c:pt>
                <c:pt idx="41">
                  <c:v>0.77615733822036281</c:v>
                </c:pt>
                <c:pt idx="42">
                  <c:v>0.80873910041377084</c:v>
                </c:pt>
                <c:pt idx="43">
                  <c:v>0.8055618390439736</c:v>
                </c:pt>
                <c:pt idx="44">
                  <c:v>0.76658402128260794</c:v>
                </c:pt>
                <c:pt idx="45">
                  <c:v>0.78806910172650491</c:v>
                </c:pt>
                <c:pt idx="46">
                  <c:v>0.78354202343489843</c:v>
                </c:pt>
                <c:pt idx="47">
                  <c:v>0.70648601864082339</c:v>
                </c:pt>
                <c:pt idx="48">
                  <c:v>0.71440321404758922</c:v>
                </c:pt>
                <c:pt idx="49">
                  <c:v>0.66222240681257061</c:v>
                </c:pt>
                <c:pt idx="50">
                  <c:v>0.68470427513718812</c:v>
                </c:pt>
                <c:pt idx="51">
                  <c:v>0.85601161732541942</c:v>
                </c:pt>
                <c:pt idx="52">
                  <c:v>0.88185690308982001</c:v>
                </c:pt>
                <c:pt idx="53">
                  <c:v>1.0071213967490178</c:v>
                </c:pt>
                <c:pt idx="54">
                  <c:v>1.0193498480714305</c:v>
                </c:pt>
                <c:pt idx="55">
                  <c:v>1.0022620558305044</c:v>
                </c:pt>
                <c:pt idx="56">
                  <c:v>0.96281773540770033</c:v>
                </c:pt>
                <c:pt idx="57">
                  <c:v>1.0069248574719414</c:v>
                </c:pt>
                <c:pt idx="58">
                  <c:v>1.0031757780544985</c:v>
                </c:pt>
                <c:pt idx="59">
                  <c:v>1</c:v>
                </c:pt>
              </c:numCache>
            </c:numRef>
          </c:val>
          <c:smooth val="0"/>
          <c:extLst>
            <c:ext xmlns:c16="http://schemas.microsoft.com/office/drawing/2014/chart" uri="{C3380CC4-5D6E-409C-BE32-E72D297353CC}">
              <c16:uniqueId val="{00000003-CD80-434B-86F4-DE146931FE44}"/>
            </c:ext>
          </c:extLst>
        </c:ser>
        <c:ser>
          <c:idx val="1"/>
          <c:order val="3"/>
          <c:tx>
            <c:strRef>
              <c:f>'Graf 6'!$L$2</c:f>
              <c:strCache>
                <c:ptCount val="1"/>
                <c:pt idx="0">
                  <c:v>Shanghai Composite</c:v>
                </c:pt>
              </c:strCache>
            </c:strRef>
          </c:tx>
          <c:spPr>
            <a:ln w="19050">
              <a:solidFill>
                <a:srgbClr val="D3BEDE"/>
              </a:solidFill>
            </a:ln>
          </c:spPr>
          <c:marker>
            <c:symbol val="none"/>
          </c:marker>
          <c:cat>
            <c:numRef>
              <c:f>'Graf 6'!$H$4:$H$63</c:f>
              <c:numCache>
                <c:formatCode>m/d/yyyy</c:formatCode>
                <c:ptCount val="60"/>
                <c:pt idx="0">
                  <c:v>44253</c:v>
                </c:pt>
                <c:pt idx="1">
                  <c:v>44246</c:v>
                </c:pt>
                <c:pt idx="2">
                  <c:v>44239</c:v>
                </c:pt>
                <c:pt idx="3">
                  <c:v>44232</c:v>
                </c:pt>
                <c:pt idx="4">
                  <c:v>44225</c:v>
                </c:pt>
                <c:pt idx="5">
                  <c:v>44218</c:v>
                </c:pt>
                <c:pt idx="6">
                  <c:v>44211</c:v>
                </c:pt>
                <c:pt idx="7">
                  <c:v>44204</c:v>
                </c:pt>
                <c:pt idx="8">
                  <c:v>44197</c:v>
                </c:pt>
                <c:pt idx="9">
                  <c:v>44190</c:v>
                </c:pt>
                <c:pt idx="10">
                  <c:v>44183</c:v>
                </c:pt>
                <c:pt idx="11">
                  <c:v>44176</c:v>
                </c:pt>
                <c:pt idx="12">
                  <c:v>44169</c:v>
                </c:pt>
                <c:pt idx="13">
                  <c:v>44162</c:v>
                </c:pt>
                <c:pt idx="14">
                  <c:v>44155</c:v>
                </c:pt>
                <c:pt idx="15">
                  <c:v>44148</c:v>
                </c:pt>
                <c:pt idx="16">
                  <c:v>44141</c:v>
                </c:pt>
                <c:pt idx="17">
                  <c:v>44134</c:v>
                </c:pt>
                <c:pt idx="18">
                  <c:v>44127</c:v>
                </c:pt>
                <c:pt idx="19">
                  <c:v>44120</c:v>
                </c:pt>
                <c:pt idx="20">
                  <c:v>44113</c:v>
                </c:pt>
                <c:pt idx="21">
                  <c:v>44106</c:v>
                </c:pt>
                <c:pt idx="22">
                  <c:v>44099</c:v>
                </c:pt>
                <c:pt idx="23">
                  <c:v>44092</c:v>
                </c:pt>
                <c:pt idx="24">
                  <c:v>44085</c:v>
                </c:pt>
                <c:pt idx="25">
                  <c:v>44078</c:v>
                </c:pt>
                <c:pt idx="26">
                  <c:v>44071</c:v>
                </c:pt>
                <c:pt idx="27">
                  <c:v>44064</c:v>
                </c:pt>
                <c:pt idx="28">
                  <c:v>44057</c:v>
                </c:pt>
                <c:pt idx="29">
                  <c:v>44050</c:v>
                </c:pt>
                <c:pt idx="30">
                  <c:v>44043</c:v>
                </c:pt>
                <c:pt idx="31">
                  <c:v>44036</c:v>
                </c:pt>
                <c:pt idx="32">
                  <c:v>44029</c:v>
                </c:pt>
                <c:pt idx="33">
                  <c:v>44022</c:v>
                </c:pt>
                <c:pt idx="34">
                  <c:v>44015</c:v>
                </c:pt>
                <c:pt idx="35">
                  <c:v>44008</c:v>
                </c:pt>
                <c:pt idx="36">
                  <c:v>44001</c:v>
                </c:pt>
                <c:pt idx="37">
                  <c:v>43994</c:v>
                </c:pt>
                <c:pt idx="38">
                  <c:v>43987</c:v>
                </c:pt>
                <c:pt idx="39">
                  <c:v>43980</c:v>
                </c:pt>
                <c:pt idx="40">
                  <c:v>43973</c:v>
                </c:pt>
                <c:pt idx="41">
                  <c:v>43966</c:v>
                </c:pt>
                <c:pt idx="42">
                  <c:v>43959</c:v>
                </c:pt>
                <c:pt idx="43">
                  <c:v>43952</c:v>
                </c:pt>
                <c:pt idx="44">
                  <c:v>43945</c:v>
                </c:pt>
                <c:pt idx="45">
                  <c:v>43938</c:v>
                </c:pt>
                <c:pt idx="46">
                  <c:v>43931</c:v>
                </c:pt>
                <c:pt idx="47">
                  <c:v>43924</c:v>
                </c:pt>
                <c:pt idx="48">
                  <c:v>43917</c:v>
                </c:pt>
                <c:pt idx="49">
                  <c:v>43910</c:v>
                </c:pt>
                <c:pt idx="50">
                  <c:v>43903</c:v>
                </c:pt>
                <c:pt idx="51">
                  <c:v>43896</c:v>
                </c:pt>
                <c:pt idx="52">
                  <c:v>43889</c:v>
                </c:pt>
                <c:pt idx="53">
                  <c:v>43882</c:v>
                </c:pt>
                <c:pt idx="54">
                  <c:v>43875</c:v>
                </c:pt>
                <c:pt idx="55">
                  <c:v>43868</c:v>
                </c:pt>
                <c:pt idx="56">
                  <c:v>43861</c:v>
                </c:pt>
                <c:pt idx="57">
                  <c:v>43854</c:v>
                </c:pt>
                <c:pt idx="58">
                  <c:v>43847</c:v>
                </c:pt>
                <c:pt idx="59">
                  <c:v>43840</c:v>
                </c:pt>
              </c:numCache>
            </c:numRef>
          </c:cat>
          <c:val>
            <c:numRef>
              <c:f>'Graf 6'!$L$4:$L$63</c:f>
              <c:numCache>
                <c:formatCode>General</c:formatCode>
                <c:ptCount val="60"/>
                <c:pt idx="0">
                  <c:v>1.1347832399990816</c:v>
                </c:pt>
                <c:pt idx="1">
                  <c:v>1.195284661113718</c:v>
                </c:pt>
                <c:pt idx="2">
                  <c:v>1.1820000122886236</c:v>
                </c:pt>
                <c:pt idx="3">
                  <c:v>1.1306610535683737</c:v>
                </c:pt>
                <c:pt idx="4">
                  <c:v>1.1263716771804464</c:v>
                </c:pt>
                <c:pt idx="5">
                  <c:v>1.166368236365853</c:v>
                </c:pt>
                <c:pt idx="6">
                  <c:v>1.1533125440005485</c:v>
                </c:pt>
                <c:pt idx="7">
                  <c:v>1.1545187694172379</c:v>
                </c:pt>
                <c:pt idx="8">
                  <c:v>1.12313782887833</c:v>
                </c:pt>
                <c:pt idx="9">
                  <c:v>1.0983969490581578</c:v>
                </c:pt>
                <c:pt idx="10">
                  <c:v>1.0978578665461951</c:v>
                </c:pt>
                <c:pt idx="11">
                  <c:v>1.0824307932209483</c:v>
                </c:pt>
                <c:pt idx="12">
                  <c:v>1.1139252418352605</c:v>
                </c:pt>
                <c:pt idx="13">
                  <c:v>1.1021947805041632</c:v>
                </c:pt>
                <c:pt idx="14">
                  <c:v>1.0923056723962912</c:v>
                </c:pt>
                <c:pt idx="15">
                  <c:v>1.070437420022889</c:v>
                </c:pt>
                <c:pt idx="16">
                  <c:v>1.0711019758489742</c:v>
                </c:pt>
                <c:pt idx="17">
                  <c:v>1.0427647333320182</c:v>
                </c:pt>
                <c:pt idx="18">
                  <c:v>1.0600545032792839</c:v>
                </c:pt>
                <c:pt idx="19">
                  <c:v>1.0789275653552657</c:v>
                </c:pt>
                <c:pt idx="20">
                  <c:v>1.0581397416996006</c:v>
                </c:pt>
                <c:pt idx="21">
                  <c:v>1.0406691996322468</c:v>
                </c:pt>
                <c:pt idx="22">
                  <c:v>1.0411109433103158</c:v>
                </c:pt>
                <c:pt idx="23">
                  <c:v>1.0794876678811922</c:v>
                </c:pt>
                <c:pt idx="24">
                  <c:v>1.0543464376412182</c:v>
                </c:pt>
                <c:pt idx="25">
                  <c:v>1.0850747875927589</c:v>
                </c:pt>
                <c:pt idx="26">
                  <c:v>1.1007395487682108</c:v>
                </c:pt>
                <c:pt idx="27">
                  <c:v>1.0932615979543969</c:v>
                </c:pt>
                <c:pt idx="28">
                  <c:v>1.0866050446093205</c:v>
                </c:pt>
                <c:pt idx="29">
                  <c:v>1.0846440389989169</c:v>
                </c:pt>
                <c:pt idx="30">
                  <c:v>1.0704060516943585</c:v>
                </c:pt>
                <c:pt idx="31">
                  <c:v>1.033786276906022</c:v>
                </c:pt>
                <c:pt idx="32">
                  <c:v>1.0394005609433263</c:v>
                </c:pt>
                <c:pt idx="33">
                  <c:v>1.0941150105213255</c:v>
                </c:pt>
                <c:pt idx="34">
                  <c:v>1.0195718966940692</c:v>
                </c:pt>
                <c:pt idx="35">
                  <c:v>0.96354159424193897</c:v>
                </c:pt>
                <c:pt idx="36">
                  <c:v>0.95968781722030683</c:v>
                </c:pt>
                <c:pt idx="37">
                  <c:v>0.94419994754698044</c:v>
                </c:pt>
                <c:pt idx="38">
                  <c:v>0.94777593699946083</c:v>
                </c:pt>
                <c:pt idx="39">
                  <c:v>0.92240704383901773</c:v>
                </c:pt>
                <c:pt idx="40">
                  <c:v>0.90992891678047105</c:v>
                </c:pt>
                <c:pt idx="41">
                  <c:v>0.92761612668406679</c:v>
                </c:pt>
                <c:pt idx="42">
                  <c:v>0.93631032784430701</c:v>
                </c:pt>
                <c:pt idx="43">
                  <c:v>0.92490713196138385</c:v>
                </c:pt>
                <c:pt idx="44">
                  <c:v>0.908235673809483</c:v>
                </c:pt>
                <c:pt idx="45">
                  <c:v>0.91792590024677501</c:v>
                </c:pt>
                <c:pt idx="46">
                  <c:v>0.90438804109962478</c:v>
                </c:pt>
                <c:pt idx="47">
                  <c:v>0.89383146670219582</c:v>
                </c:pt>
                <c:pt idx="48">
                  <c:v>0.89648839646721468</c:v>
                </c:pt>
                <c:pt idx="49">
                  <c:v>0.88789121075603805</c:v>
                </c:pt>
                <c:pt idx="50">
                  <c:v>0.93375009014352139</c:v>
                </c:pt>
                <c:pt idx="51">
                  <c:v>0.981314824510371</c:v>
                </c:pt>
                <c:pt idx="52">
                  <c:v>0.93144661999792389</c:v>
                </c:pt>
                <c:pt idx="53">
                  <c:v>0.98298284346460274</c:v>
                </c:pt>
                <c:pt idx="54">
                  <c:v>0.94331613680601201</c:v>
                </c:pt>
                <c:pt idx="55">
                  <c:v>0.9300431298348053</c:v>
                </c:pt>
                <c:pt idx="56">
                  <c:v>0.96256400190020919</c:v>
                </c:pt>
                <c:pt idx="57">
                  <c:v>0.96256400190020919</c:v>
                </c:pt>
                <c:pt idx="58">
                  <c:v>0.99456875177659543</c:v>
                </c:pt>
                <c:pt idx="59">
                  <c:v>1</c:v>
                </c:pt>
              </c:numCache>
            </c:numRef>
          </c:val>
          <c:smooth val="0"/>
          <c:extLst>
            <c:ext xmlns:c16="http://schemas.microsoft.com/office/drawing/2014/chart" uri="{C3380CC4-5D6E-409C-BE32-E72D297353CC}">
              <c16:uniqueId val="{00000004-CD80-434B-86F4-DE146931FE44}"/>
            </c:ext>
          </c:extLst>
        </c:ser>
        <c:dLbls>
          <c:showLegendKey val="0"/>
          <c:showVal val="0"/>
          <c:showCatName val="0"/>
          <c:showSerName val="0"/>
          <c:showPercent val="0"/>
          <c:showBubbleSize val="0"/>
        </c:dLbls>
        <c:smooth val="0"/>
        <c:axId val="794433664"/>
        <c:axId val="794434056"/>
      </c:lineChart>
      <c:dateAx>
        <c:axId val="794433664"/>
        <c:scaling>
          <c:orientation val="minMax"/>
        </c:scaling>
        <c:delete val="0"/>
        <c:axPos val="b"/>
        <c:numFmt formatCode="m/yyyy" sourceLinked="0"/>
        <c:majorTickMark val="out"/>
        <c:minorTickMark val="none"/>
        <c:tickLblPos val="low"/>
        <c:txPr>
          <a:bodyPr rot="-5400000" vert="horz"/>
          <a:lstStyle/>
          <a:p>
            <a:pPr>
              <a:defRPr>
                <a:latin typeface="NeueHaasGroteskDisp W02" panose="020B0504020202020204" pitchFamily="34" charset="-18"/>
              </a:defRPr>
            </a:pPr>
            <a:endParaRPr lang="sk-SK"/>
          </a:p>
        </c:txPr>
        <c:crossAx val="794434056"/>
        <c:crosses val="autoZero"/>
        <c:auto val="1"/>
        <c:lblOffset val="100"/>
        <c:baseTimeUnit val="days"/>
        <c:majorUnit val="1"/>
        <c:majorTimeUnit val="months"/>
      </c:dateAx>
      <c:valAx>
        <c:axId val="794434056"/>
        <c:scaling>
          <c:orientation val="minMax"/>
          <c:max val="1.3"/>
          <c:min val="0.60000000000000009"/>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latin typeface="NeueHaasGroteskDisp W02" panose="020B0504020202020204" pitchFamily="34" charset="-18"/>
              </a:defRPr>
            </a:pPr>
            <a:endParaRPr lang="sk-SK"/>
          </a:p>
        </c:txPr>
        <c:crossAx val="794433664"/>
        <c:crosses val="autoZero"/>
        <c:crossBetween val="between"/>
      </c:valAx>
      <c:spPr>
        <a:noFill/>
      </c:spPr>
    </c:plotArea>
    <c:legend>
      <c:legendPos val="l"/>
      <c:layout>
        <c:manualLayout>
          <c:xMode val="edge"/>
          <c:yMode val="edge"/>
          <c:x val="0.1025604455311057"/>
          <c:y val="8.0293501048218016E-3"/>
          <c:w val="0.4357426650366748"/>
          <c:h val="0.26570277777777779"/>
        </c:manualLayout>
      </c:layout>
      <c:overlay val="1"/>
      <c:txPr>
        <a:bodyPr/>
        <a:lstStyle/>
        <a:p>
          <a:pPr>
            <a:defRPr>
              <a:latin typeface="NeueHaasGroteskDisp W02" panose="020B0504020202020204" pitchFamily="34" charset="-18"/>
            </a:defRPr>
          </a:pPr>
          <a:endParaRPr lang="sk-SK"/>
        </a:p>
      </c:txPr>
    </c:legend>
    <c:plotVisOnly val="1"/>
    <c:dispBlanksAs val="gap"/>
    <c:showDLblsOverMax val="0"/>
  </c:chart>
  <c:spPr>
    <a:noFill/>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073883897906061"/>
          <c:h val="0.71211319915888183"/>
        </c:manualLayout>
      </c:layout>
      <c:lineChart>
        <c:grouping val="standard"/>
        <c:varyColors val="0"/>
        <c:ser>
          <c:idx val="3"/>
          <c:order val="0"/>
          <c:tx>
            <c:v>PMI kompozit eurozóny</c:v>
          </c:tx>
          <c:spPr>
            <a:ln w="19050">
              <a:solidFill>
                <a:srgbClr val="2C9ADC"/>
              </a:solidFill>
              <a:prstDash val="solid"/>
            </a:ln>
          </c:spPr>
          <c:marker>
            <c:symbol val="none"/>
          </c:marker>
          <c:cat>
            <c:numRef>
              <c:f>'[73]PMI data'!$A$4:$A$242</c:f>
              <c:numCache>
                <c:formatCode>General</c:formatCode>
                <c:ptCount val="239"/>
                <c:pt idx="0">
                  <c:v>36585</c:v>
                </c:pt>
                <c:pt idx="1">
                  <c:v>36616</c:v>
                </c:pt>
                <c:pt idx="2">
                  <c:v>36646</c:v>
                </c:pt>
                <c:pt idx="3">
                  <c:v>36677</c:v>
                </c:pt>
                <c:pt idx="4">
                  <c:v>36707</c:v>
                </c:pt>
                <c:pt idx="5">
                  <c:v>36738</c:v>
                </c:pt>
                <c:pt idx="6">
                  <c:v>36769</c:v>
                </c:pt>
                <c:pt idx="7">
                  <c:v>36799</c:v>
                </c:pt>
                <c:pt idx="8">
                  <c:v>36830</c:v>
                </c:pt>
                <c:pt idx="9">
                  <c:v>36860</c:v>
                </c:pt>
                <c:pt idx="10">
                  <c:v>36891</c:v>
                </c:pt>
                <c:pt idx="11">
                  <c:v>36922</c:v>
                </c:pt>
                <c:pt idx="12">
                  <c:v>36950</c:v>
                </c:pt>
                <c:pt idx="13">
                  <c:v>36981</c:v>
                </c:pt>
                <c:pt idx="14">
                  <c:v>37011</c:v>
                </c:pt>
                <c:pt idx="15">
                  <c:v>37042</c:v>
                </c:pt>
                <c:pt idx="16">
                  <c:v>37072</c:v>
                </c:pt>
                <c:pt idx="17">
                  <c:v>37103</c:v>
                </c:pt>
                <c:pt idx="18">
                  <c:v>37134</c:v>
                </c:pt>
                <c:pt idx="19">
                  <c:v>37164</c:v>
                </c:pt>
                <c:pt idx="20">
                  <c:v>37195</c:v>
                </c:pt>
                <c:pt idx="21">
                  <c:v>37225</c:v>
                </c:pt>
                <c:pt idx="22">
                  <c:v>37256</c:v>
                </c:pt>
                <c:pt idx="23">
                  <c:v>37287</c:v>
                </c:pt>
                <c:pt idx="24">
                  <c:v>37315</c:v>
                </c:pt>
                <c:pt idx="25">
                  <c:v>37346</c:v>
                </c:pt>
                <c:pt idx="26">
                  <c:v>37376</c:v>
                </c:pt>
                <c:pt idx="27">
                  <c:v>37407</c:v>
                </c:pt>
                <c:pt idx="28">
                  <c:v>37437</c:v>
                </c:pt>
                <c:pt idx="29">
                  <c:v>37468</c:v>
                </c:pt>
                <c:pt idx="30">
                  <c:v>37499</c:v>
                </c:pt>
                <c:pt idx="31">
                  <c:v>37529</c:v>
                </c:pt>
                <c:pt idx="32">
                  <c:v>37560</c:v>
                </c:pt>
                <c:pt idx="33">
                  <c:v>37590</c:v>
                </c:pt>
                <c:pt idx="34">
                  <c:v>37621</c:v>
                </c:pt>
                <c:pt idx="35">
                  <c:v>37652</c:v>
                </c:pt>
                <c:pt idx="36">
                  <c:v>37680</c:v>
                </c:pt>
                <c:pt idx="37">
                  <c:v>37711</c:v>
                </c:pt>
                <c:pt idx="38">
                  <c:v>37741</c:v>
                </c:pt>
                <c:pt idx="39">
                  <c:v>37772</c:v>
                </c:pt>
                <c:pt idx="40">
                  <c:v>37802</c:v>
                </c:pt>
                <c:pt idx="41">
                  <c:v>37833</c:v>
                </c:pt>
                <c:pt idx="42">
                  <c:v>37864</c:v>
                </c:pt>
                <c:pt idx="43">
                  <c:v>37894</c:v>
                </c:pt>
                <c:pt idx="44">
                  <c:v>37925</c:v>
                </c:pt>
                <c:pt idx="45">
                  <c:v>37955</c:v>
                </c:pt>
                <c:pt idx="46">
                  <c:v>37986</c:v>
                </c:pt>
                <c:pt idx="47">
                  <c:v>38017</c:v>
                </c:pt>
                <c:pt idx="48">
                  <c:v>38046</c:v>
                </c:pt>
                <c:pt idx="49">
                  <c:v>38077</c:v>
                </c:pt>
                <c:pt idx="50">
                  <c:v>38107</c:v>
                </c:pt>
                <c:pt idx="51">
                  <c:v>38138</c:v>
                </c:pt>
                <c:pt idx="52">
                  <c:v>38168</c:v>
                </c:pt>
                <c:pt idx="53">
                  <c:v>38199</c:v>
                </c:pt>
                <c:pt idx="54">
                  <c:v>38230</c:v>
                </c:pt>
                <c:pt idx="55">
                  <c:v>38260</c:v>
                </c:pt>
                <c:pt idx="56">
                  <c:v>38291</c:v>
                </c:pt>
                <c:pt idx="57">
                  <c:v>38321</c:v>
                </c:pt>
                <c:pt idx="58">
                  <c:v>38352</c:v>
                </c:pt>
                <c:pt idx="59">
                  <c:v>38383</c:v>
                </c:pt>
                <c:pt idx="60">
                  <c:v>38411</c:v>
                </c:pt>
                <c:pt idx="61">
                  <c:v>38442</c:v>
                </c:pt>
                <c:pt idx="62">
                  <c:v>38472</c:v>
                </c:pt>
                <c:pt idx="63">
                  <c:v>38503</c:v>
                </c:pt>
                <c:pt idx="64">
                  <c:v>38533</c:v>
                </c:pt>
                <c:pt idx="65">
                  <c:v>38564</c:v>
                </c:pt>
                <c:pt idx="66">
                  <c:v>38595</c:v>
                </c:pt>
                <c:pt idx="67">
                  <c:v>38625</c:v>
                </c:pt>
                <c:pt idx="68">
                  <c:v>38656</c:v>
                </c:pt>
                <c:pt idx="69">
                  <c:v>38686</c:v>
                </c:pt>
                <c:pt idx="70">
                  <c:v>38717</c:v>
                </c:pt>
                <c:pt idx="71">
                  <c:v>38748</c:v>
                </c:pt>
                <c:pt idx="72">
                  <c:v>38776</c:v>
                </c:pt>
                <c:pt idx="73">
                  <c:v>38807</c:v>
                </c:pt>
                <c:pt idx="74">
                  <c:v>38837</c:v>
                </c:pt>
                <c:pt idx="75">
                  <c:v>38868</c:v>
                </c:pt>
                <c:pt idx="76">
                  <c:v>38898</c:v>
                </c:pt>
                <c:pt idx="77">
                  <c:v>38929</c:v>
                </c:pt>
                <c:pt idx="78">
                  <c:v>38960</c:v>
                </c:pt>
                <c:pt idx="79">
                  <c:v>38990</c:v>
                </c:pt>
                <c:pt idx="80">
                  <c:v>39021</c:v>
                </c:pt>
                <c:pt idx="81">
                  <c:v>39051</c:v>
                </c:pt>
                <c:pt idx="82">
                  <c:v>39082</c:v>
                </c:pt>
                <c:pt idx="83">
                  <c:v>39113</c:v>
                </c:pt>
                <c:pt idx="84">
                  <c:v>39141</c:v>
                </c:pt>
                <c:pt idx="85">
                  <c:v>39172</c:v>
                </c:pt>
                <c:pt idx="86">
                  <c:v>39202</c:v>
                </c:pt>
                <c:pt idx="87">
                  <c:v>39233</c:v>
                </c:pt>
                <c:pt idx="88">
                  <c:v>39263</c:v>
                </c:pt>
                <c:pt idx="89">
                  <c:v>39294</c:v>
                </c:pt>
                <c:pt idx="90">
                  <c:v>39325</c:v>
                </c:pt>
                <c:pt idx="91">
                  <c:v>39355</c:v>
                </c:pt>
                <c:pt idx="92">
                  <c:v>39386</c:v>
                </c:pt>
                <c:pt idx="93">
                  <c:v>39416</c:v>
                </c:pt>
                <c:pt idx="94">
                  <c:v>39447</c:v>
                </c:pt>
                <c:pt idx="95">
                  <c:v>39478</c:v>
                </c:pt>
                <c:pt idx="96">
                  <c:v>39507</c:v>
                </c:pt>
                <c:pt idx="97">
                  <c:v>39538</c:v>
                </c:pt>
                <c:pt idx="98">
                  <c:v>39568</c:v>
                </c:pt>
                <c:pt idx="99">
                  <c:v>39599</c:v>
                </c:pt>
                <c:pt idx="100">
                  <c:v>39629</c:v>
                </c:pt>
                <c:pt idx="101">
                  <c:v>39660</c:v>
                </c:pt>
                <c:pt idx="102">
                  <c:v>39691</c:v>
                </c:pt>
                <c:pt idx="103">
                  <c:v>39721</c:v>
                </c:pt>
                <c:pt idx="104">
                  <c:v>39752</c:v>
                </c:pt>
                <c:pt idx="105">
                  <c:v>39782</c:v>
                </c:pt>
                <c:pt idx="106">
                  <c:v>39813</c:v>
                </c:pt>
                <c:pt idx="107">
                  <c:v>39844</c:v>
                </c:pt>
                <c:pt idx="108">
                  <c:v>39872</c:v>
                </c:pt>
                <c:pt idx="109">
                  <c:v>39903</c:v>
                </c:pt>
                <c:pt idx="110">
                  <c:v>39933</c:v>
                </c:pt>
                <c:pt idx="111">
                  <c:v>39964</c:v>
                </c:pt>
                <c:pt idx="112">
                  <c:v>39994</c:v>
                </c:pt>
                <c:pt idx="113">
                  <c:v>40025</c:v>
                </c:pt>
                <c:pt idx="114">
                  <c:v>40056</c:v>
                </c:pt>
                <c:pt idx="115">
                  <c:v>40086</c:v>
                </c:pt>
                <c:pt idx="116">
                  <c:v>40117</c:v>
                </c:pt>
                <c:pt idx="117">
                  <c:v>40147</c:v>
                </c:pt>
                <c:pt idx="118">
                  <c:v>40178</c:v>
                </c:pt>
                <c:pt idx="119">
                  <c:v>40209</c:v>
                </c:pt>
                <c:pt idx="120">
                  <c:v>40237</c:v>
                </c:pt>
                <c:pt idx="121">
                  <c:v>40268</c:v>
                </c:pt>
                <c:pt idx="122">
                  <c:v>40298</c:v>
                </c:pt>
                <c:pt idx="123">
                  <c:v>40329</c:v>
                </c:pt>
                <c:pt idx="124">
                  <c:v>40359</c:v>
                </c:pt>
                <c:pt idx="125">
                  <c:v>40390</c:v>
                </c:pt>
                <c:pt idx="126">
                  <c:v>40421</c:v>
                </c:pt>
                <c:pt idx="127">
                  <c:v>40451</c:v>
                </c:pt>
                <c:pt idx="128">
                  <c:v>40482</c:v>
                </c:pt>
                <c:pt idx="129">
                  <c:v>40512</c:v>
                </c:pt>
                <c:pt idx="130">
                  <c:v>40543</c:v>
                </c:pt>
                <c:pt idx="131">
                  <c:v>40574</c:v>
                </c:pt>
                <c:pt idx="132">
                  <c:v>40602</c:v>
                </c:pt>
                <c:pt idx="133">
                  <c:v>40633</c:v>
                </c:pt>
                <c:pt idx="134">
                  <c:v>40663</c:v>
                </c:pt>
                <c:pt idx="135">
                  <c:v>40694</c:v>
                </c:pt>
                <c:pt idx="136">
                  <c:v>40724</c:v>
                </c:pt>
                <c:pt idx="137">
                  <c:v>40755</c:v>
                </c:pt>
                <c:pt idx="138">
                  <c:v>40786</c:v>
                </c:pt>
                <c:pt idx="139">
                  <c:v>40816</c:v>
                </c:pt>
                <c:pt idx="140">
                  <c:v>40847</c:v>
                </c:pt>
                <c:pt idx="141">
                  <c:v>40877</c:v>
                </c:pt>
                <c:pt idx="142">
                  <c:v>40908</c:v>
                </c:pt>
                <c:pt idx="143">
                  <c:v>40939</c:v>
                </c:pt>
                <c:pt idx="144">
                  <c:v>40968</c:v>
                </c:pt>
                <c:pt idx="145">
                  <c:v>40999</c:v>
                </c:pt>
                <c:pt idx="146">
                  <c:v>41029</c:v>
                </c:pt>
                <c:pt idx="147">
                  <c:v>41060</c:v>
                </c:pt>
                <c:pt idx="148">
                  <c:v>41090</c:v>
                </c:pt>
                <c:pt idx="149">
                  <c:v>41121</c:v>
                </c:pt>
                <c:pt idx="150">
                  <c:v>41152</c:v>
                </c:pt>
                <c:pt idx="151">
                  <c:v>41182</c:v>
                </c:pt>
                <c:pt idx="152">
                  <c:v>41213</c:v>
                </c:pt>
                <c:pt idx="153">
                  <c:v>41243</c:v>
                </c:pt>
                <c:pt idx="154">
                  <c:v>41274</c:v>
                </c:pt>
                <c:pt idx="155">
                  <c:v>41305</c:v>
                </c:pt>
                <c:pt idx="156">
                  <c:v>41333</c:v>
                </c:pt>
                <c:pt idx="157">
                  <c:v>41364</c:v>
                </c:pt>
                <c:pt idx="158">
                  <c:v>41394</c:v>
                </c:pt>
                <c:pt idx="159">
                  <c:v>41425</c:v>
                </c:pt>
                <c:pt idx="160">
                  <c:v>41455</c:v>
                </c:pt>
                <c:pt idx="161">
                  <c:v>41486</c:v>
                </c:pt>
                <c:pt idx="162">
                  <c:v>41517</c:v>
                </c:pt>
                <c:pt idx="163">
                  <c:v>41547</c:v>
                </c:pt>
                <c:pt idx="164">
                  <c:v>41578</c:v>
                </c:pt>
                <c:pt idx="165">
                  <c:v>41608</c:v>
                </c:pt>
                <c:pt idx="166">
                  <c:v>41639</c:v>
                </c:pt>
                <c:pt idx="167">
                  <c:v>41670</c:v>
                </c:pt>
                <c:pt idx="168">
                  <c:v>41698</c:v>
                </c:pt>
                <c:pt idx="169">
                  <c:v>41729</c:v>
                </c:pt>
                <c:pt idx="170">
                  <c:v>41759</c:v>
                </c:pt>
                <c:pt idx="171">
                  <c:v>41790</c:v>
                </c:pt>
                <c:pt idx="172">
                  <c:v>41820</c:v>
                </c:pt>
                <c:pt idx="173">
                  <c:v>41851</c:v>
                </c:pt>
                <c:pt idx="174">
                  <c:v>41882</c:v>
                </c:pt>
                <c:pt idx="175">
                  <c:v>41912</c:v>
                </c:pt>
                <c:pt idx="176">
                  <c:v>41943</c:v>
                </c:pt>
                <c:pt idx="177">
                  <c:v>41973</c:v>
                </c:pt>
                <c:pt idx="178">
                  <c:v>42004</c:v>
                </c:pt>
                <c:pt idx="179">
                  <c:v>42035</c:v>
                </c:pt>
                <c:pt idx="180">
                  <c:v>42063</c:v>
                </c:pt>
                <c:pt idx="181">
                  <c:v>42094</c:v>
                </c:pt>
                <c:pt idx="182">
                  <c:v>42124</c:v>
                </c:pt>
                <c:pt idx="183">
                  <c:v>42155</c:v>
                </c:pt>
                <c:pt idx="184">
                  <c:v>42185</c:v>
                </c:pt>
                <c:pt idx="185">
                  <c:v>42216</c:v>
                </c:pt>
                <c:pt idx="186">
                  <c:v>42247</c:v>
                </c:pt>
                <c:pt idx="187">
                  <c:v>42277</c:v>
                </c:pt>
                <c:pt idx="188">
                  <c:v>42308</c:v>
                </c:pt>
                <c:pt idx="189">
                  <c:v>42338</c:v>
                </c:pt>
                <c:pt idx="190">
                  <c:v>42369</c:v>
                </c:pt>
                <c:pt idx="191">
                  <c:v>42400</c:v>
                </c:pt>
                <c:pt idx="192">
                  <c:v>42429</c:v>
                </c:pt>
                <c:pt idx="193">
                  <c:v>42460</c:v>
                </c:pt>
                <c:pt idx="194">
                  <c:v>42490</c:v>
                </c:pt>
                <c:pt idx="195">
                  <c:v>42521</c:v>
                </c:pt>
                <c:pt idx="196">
                  <c:v>42551</c:v>
                </c:pt>
                <c:pt idx="197">
                  <c:v>42582</c:v>
                </c:pt>
                <c:pt idx="198">
                  <c:v>42613</c:v>
                </c:pt>
                <c:pt idx="199">
                  <c:v>42643</c:v>
                </c:pt>
                <c:pt idx="200">
                  <c:v>42674</c:v>
                </c:pt>
                <c:pt idx="201">
                  <c:v>42704</c:v>
                </c:pt>
                <c:pt idx="202">
                  <c:v>42735</c:v>
                </c:pt>
                <c:pt idx="203">
                  <c:v>42736</c:v>
                </c:pt>
                <c:pt idx="204">
                  <c:v>42767</c:v>
                </c:pt>
                <c:pt idx="205">
                  <c:v>42795</c:v>
                </c:pt>
                <c:pt idx="206">
                  <c:v>42827</c:v>
                </c:pt>
                <c:pt idx="207">
                  <c:v>42858</c:v>
                </c:pt>
                <c:pt idx="208">
                  <c:v>42887</c:v>
                </c:pt>
                <c:pt idx="209">
                  <c:v>42946</c:v>
                </c:pt>
                <c:pt idx="210">
                  <c:v>42948</c:v>
                </c:pt>
                <c:pt idx="211">
                  <c:v>42980</c:v>
                </c:pt>
                <c:pt idx="212">
                  <c:v>43011</c:v>
                </c:pt>
                <c:pt idx="213">
                  <c:v>43040</c:v>
                </c:pt>
                <c:pt idx="214">
                  <c:v>43099</c:v>
                </c:pt>
                <c:pt idx="215">
                  <c:v>43101</c:v>
                </c:pt>
                <c:pt idx="216">
                  <c:v>43132</c:v>
                </c:pt>
                <c:pt idx="217">
                  <c:v>43160</c:v>
                </c:pt>
                <c:pt idx="218">
                  <c:v>43191</c:v>
                </c:pt>
                <c:pt idx="219">
                  <c:v>43221</c:v>
                </c:pt>
                <c:pt idx="220">
                  <c:v>43252</c:v>
                </c:pt>
                <c:pt idx="221">
                  <c:v>43282</c:v>
                </c:pt>
                <c:pt idx="222">
                  <c:v>43313</c:v>
                </c:pt>
                <c:pt idx="223">
                  <c:v>43344</c:v>
                </c:pt>
                <c:pt idx="224">
                  <c:v>43374</c:v>
                </c:pt>
                <c:pt idx="225">
                  <c:v>43405</c:v>
                </c:pt>
                <c:pt idx="226">
                  <c:v>43435</c:v>
                </c:pt>
                <c:pt idx="227">
                  <c:v>43466</c:v>
                </c:pt>
                <c:pt idx="228">
                  <c:v>43497</c:v>
                </c:pt>
                <c:pt idx="229">
                  <c:v>43525</c:v>
                </c:pt>
                <c:pt idx="230">
                  <c:v>43556</c:v>
                </c:pt>
                <c:pt idx="231">
                  <c:v>43586</c:v>
                </c:pt>
                <c:pt idx="232">
                  <c:v>43617</c:v>
                </c:pt>
                <c:pt idx="233">
                  <c:v>43647</c:v>
                </c:pt>
                <c:pt idx="234">
                  <c:v>43678</c:v>
                </c:pt>
                <c:pt idx="235">
                  <c:v>43709</c:v>
                </c:pt>
                <c:pt idx="236">
                  <c:v>43739</c:v>
                </c:pt>
                <c:pt idx="237">
                  <c:v>43770</c:v>
                </c:pt>
                <c:pt idx="238">
                  <c:v>43800</c:v>
                </c:pt>
              </c:numCache>
            </c:numRef>
          </c:cat>
          <c:val>
            <c:numRef>
              <c:f>'[73]PMI data'!$I$4:$I$242</c:f>
              <c:numCache>
                <c:formatCode>General</c:formatCode>
                <c:ptCount val="239"/>
                <c:pt idx="0">
                  <c:v>59.252899999999997</c:v>
                </c:pt>
                <c:pt idx="1">
                  <c:v>60.875599999999999</c:v>
                </c:pt>
                <c:pt idx="2">
                  <c:v>62.5488</c:v>
                </c:pt>
                <c:pt idx="3">
                  <c:v>61.609400000000001</c:v>
                </c:pt>
                <c:pt idx="4">
                  <c:v>61.152200000000001</c:v>
                </c:pt>
                <c:pt idx="5">
                  <c:v>60.560099999999998</c:v>
                </c:pt>
                <c:pt idx="6">
                  <c:v>60.0518</c:v>
                </c:pt>
                <c:pt idx="7">
                  <c:v>59.356999999999999</c:v>
                </c:pt>
                <c:pt idx="8">
                  <c:v>57.384900000000002</c:v>
                </c:pt>
                <c:pt idx="9">
                  <c:v>56.405700000000003</c:v>
                </c:pt>
                <c:pt idx="10">
                  <c:v>56.028500000000001</c:v>
                </c:pt>
                <c:pt idx="11">
                  <c:v>55.337000000000003</c:v>
                </c:pt>
                <c:pt idx="12">
                  <c:v>54.283900000000003</c:v>
                </c:pt>
                <c:pt idx="13">
                  <c:v>52.948999999999998</c:v>
                </c:pt>
                <c:pt idx="14">
                  <c:v>52.039400000000001</c:v>
                </c:pt>
                <c:pt idx="15">
                  <c:v>51.281999999999996</c:v>
                </c:pt>
                <c:pt idx="16">
                  <c:v>51.530500000000004</c:v>
                </c:pt>
                <c:pt idx="17">
                  <c:v>50.959299999999999</c:v>
                </c:pt>
                <c:pt idx="18">
                  <c:v>50.3157</c:v>
                </c:pt>
                <c:pt idx="19">
                  <c:v>48.076900000000002</c:v>
                </c:pt>
                <c:pt idx="20">
                  <c:v>45.200600000000001</c:v>
                </c:pt>
                <c:pt idx="21">
                  <c:v>46.088900000000002</c:v>
                </c:pt>
                <c:pt idx="22">
                  <c:v>47.991799999999998</c:v>
                </c:pt>
                <c:pt idx="23">
                  <c:v>49.970999999999997</c:v>
                </c:pt>
                <c:pt idx="24">
                  <c:v>51.550800000000002</c:v>
                </c:pt>
                <c:pt idx="25">
                  <c:v>52.7789</c:v>
                </c:pt>
                <c:pt idx="26">
                  <c:v>53.322699999999998</c:v>
                </c:pt>
                <c:pt idx="27">
                  <c:v>52.779800000000002</c:v>
                </c:pt>
                <c:pt idx="28">
                  <c:v>53.206800000000001</c:v>
                </c:pt>
                <c:pt idx="29">
                  <c:v>52.763599999999997</c:v>
                </c:pt>
                <c:pt idx="30">
                  <c:v>51.597999999999999</c:v>
                </c:pt>
                <c:pt idx="31">
                  <c:v>49.244799999999998</c:v>
                </c:pt>
                <c:pt idx="32">
                  <c:v>50.746899999999997</c:v>
                </c:pt>
                <c:pt idx="33">
                  <c:v>51.146099999999997</c:v>
                </c:pt>
                <c:pt idx="34">
                  <c:v>50.3352</c:v>
                </c:pt>
                <c:pt idx="35">
                  <c:v>50.391300000000001</c:v>
                </c:pt>
                <c:pt idx="36">
                  <c:v>49.991300000000003</c:v>
                </c:pt>
                <c:pt idx="37">
                  <c:v>48.828699999999998</c:v>
                </c:pt>
                <c:pt idx="38">
                  <c:v>48.356000000000002</c:v>
                </c:pt>
                <c:pt idx="39">
                  <c:v>48.186799999999998</c:v>
                </c:pt>
                <c:pt idx="40">
                  <c:v>48.155299999999997</c:v>
                </c:pt>
                <c:pt idx="41">
                  <c:v>49.847499999999997</c:v>
                </c:pt>
                <c:pt idx="42">
                  <c:v>51.201099999999997</c:v>
                </c:pt>
                <c:pt idx="43">
                  <c:v>52.847499999999997</c:v>
                </c:pt>
                <c:pt idx="44">
                  <c:v>54.877699999999997</c:v>
                </c:pt>
                <c:pt idx="45">
                  <c:v>56.245600000000003</c:v>
                </c:pt>
                <c:pt idx="46">
                  <c:v>55.793599999999998</c:v>
                </c:pt>
                <c:pt idx="47">
                  <c:v>56.185499999999998</c:v>
                </c:pt>
                <c:pt idx="48">
                  <c:v>55.4343</c:v>
                </c:pt>
                <c:pt idx="49">
                  <c:v>54.536000000000001</c:v>
                </c:pt>
                <c:pt idx="50">
                  <c:v>54.926299999999998</c:v>
                </c:pt>
                <c:pt idx="51">
                  <c:v>56.042700000000004</c:v>
                </c:pt>
                <c:pt idx="52">
                  <c:v>55.571800000000003</c:v>
                </c:pt>
                <c:pt idx="53">
                  <c:v>56.0212</c:v>
                </c:pt>
                <c:pt idx="54">
                  <c:v>54.955399999999997</c:v>
                </c:pt>
                <c:pt idx="55">
                  <c:v>53.917499999999997</c:v>
                </c:pt>
                <c:pt idx="56">
                  <c:v>53.738900000000001</c:v>
                </c:pt>
                <c:pt idx="57">
                  <c:v>51.729500000000002</c:v>
                </c:pt>
                <c:pt idx="58">
                  <c:v>52.526899999999998</c:v>
                </c:pt>
                <c:pt idx="59">
                  <c:v>53.355800000000002</c:v>
                </c:pt>
                <c:pt idx="60">
                  <c:v>53.145699999999998</c:v>
                </c:pt>
                <c:pt idx="61">
                  <c:v>52.4527</c:v>
                </c:pt>
                <c:pt idx="62">
                  <c:v>51.765000000000001</c:v>
                </c:pt>
                <c:pt idx="63">
                  <c:v>52.106400000000001</c:v>
                </c:pt>
                <c:pt idx="64">
                  <c:v>52.282400000000003</c:v>
                </c:pt>
                <c:pt idx="65">
                  <c:v>53.183</c:v>
                </c:pt>
                <c:pt idx="66">
                  <c:v>52.762799999999999</c:v>
                </c:pt>
                <c:pt idx="67">
                  <c:v>54.295999999999999</c:v>
                </c:pt>
                <c:pt idx="68">
                  <c:v>54.664999999999999</c:v>
                </c:pt>
                <c:pt idx="69">
                  <c:v>55.054099999999998</c:v>
                </c:pt>
                <c:pt idx="70">
                  <c:v>56.378300000000003</c:v>
                </c:pt>
                <c:pt idx="71">
                  <c:v>56.555599999999998</c:v>
                </c:pt>
                <c:pt idx="72">
                  <c:v>57.732799999999997</c:v>
                </c:pt>
                <c:pt idx="73">
                  <c:v>58.502099999999999</c:v>
                </c:pt>
                <c:pt idx="74">
                  <c:v>58.734499999999997</c:v>
                </c:pt>
                <c:pt idx="75">
                  <c:v>59.005800000000001</c:v>
                </c:pt>
                <c:pt idx="76">
                  <c:v>60.416499999999999</c:v>
                </c:pt>
                <c:pt idx="77">
                  <c:v>58.462299999999999</c:v>
                </c:pt>
                <c:pt idx="78">
                  <c:v>57.811999999999998</c:v>
                </c:pt>
                <c:pt idx="79">
                  <c:v>57.259399999999999</c:v>
                </c:pt>
                <c:pt idx="80">
                  <c:v>57.3474</c:v>
                </c:pt>
                <c:pt idx="81">
                  <c:v>57.639200000000002</c:v>
                </c:pt>
                <c:pt idx="82">
                  <c:v>57.4998</c:v>
                </c:pt>
                <c:pt idx="83">
                  <c:v>57.508899999999997</c:v>
                </c:pt>
                <c:pt idx="84">
                  <c:v>57.709099999999999</c:v>
                </c:pt>
                <c:pt idx="85">
                  <c:v>57.392299999999999</c:v>
                </c:pt>
                <c:pt idx="86">
                  <c:v>56.943899999999999</c:v>
                </c:pt>
                <c:pt idx="87">
                  <c:v>56.840200000000003</c:v>
                </c:pt>
                <c:pt idx="88">
                  <c:v>57.774099999999997</c:v>
                </c:pt>
                <c:pt idx="89">
                  <c:v>57.515099999999997</c:v>
                </c:pt>
                <c:pt idx="90">
                  <c:v>57.360399999999998</c:v>
                </c:pt>
                <c:pt idx="91">
                  <c:v>54.694299999999998</c:v>
                </c:pt>
                <c:pt idx="92">
                  <c:v>54.651499999999999</c:v>
                </c:pt>
                <c:pt idx="93">
                  <c:v>54.123399999999997</c:v>
                </c:pt>
                <c:pt idx="94">
                  <c:v>53.284700000000001</c:v>
                </c:pt>
                <c:pt idx="95">
                  <c:v>51.789099999999998</c:v>
                </c:pt>
                <c:pt idx="96">
                  <c:v>52.7776</c:v>
                </c:pt>
                <c:pt idx="97">
                  <c:v>51.797899999999998</c:v>
                </c:pt>
                <c:pt idx="98">
                  <c:v>51.942300000000003</c:v>
                </c:pt>
                <c:pt idx="99">
                  <c:v>51.0503</c:v>
                </c:pt>
                <c:pt idx="100">
                  <c:v>49.303100000000001</c:v>
                </c:pt>
                <c:pt idx="101">
                  <c:v>47.754600000000003</c:v>
                </c:pt>
                <c:pt idx="102">
                  <c:v>48.166400000000003</c:v>
                </c:pt>
                <c:pt idx="103">
                  <c:v>46.878300000000003</c:v>
                </c:pt>
                <c:pt idx="104">
                  <c:v>43.614400000000003</c:v>
                </c:pt>
                <c:pt idx="105">
                  <c:v>38.923099999999998</c:v>
                </c:pt>
                <c:pt idx="106">
                  <c:v>38.179699999999997</c:v>
                </c:pt>
                <c:pt idx="107">
                  <c:v>38.291200000000003</c:v>
                </c:pt>
                <c:pt idx="108">
                  <c:v>36.2166</c:v>
                </c:pt>
                <c:pt idx="109">
                  <c:v>38.251800000000003</c:v>
                </c:pt>
                <c:pt idx="110">
                  <c:v>41.0625</c:v>
                </c:pt>
                <c:pt idx="111">
                  <c:v>44</c:v>
                </c:pt>
                <c:pt idx="112">
                  <c:v>44.6</c:v>
                </c:pt>
                <c:pt idx="113">
                  <c:v>47</c:v>
                </c:pt>
                <c:pt idx="114">
                  <c:v>50.4</c:v>
                </c:pt>
                <c:pt idx="115">
                  <c:v>51.1</c:v>
                </c:pt>
                <c:pt idx="116">
                  <c:v>53</c:v>
                </c:pt>
                <c:pt idx="117">
                  <c:v>53.7</c:v>
                </c:pt>
                <c:pt idx="118">
                  <c:v>54.2</c:v>
                </c:pt>
                <c:pt idx="119">
                  <c:v>53.7</c:v>
                </c:pt>
                <c:pt idx="120">
                  <c:v>53.7</c:v>
                </c:pt>
                <c:pt idx="121">
                  <c:v>55.9</c:v>
                </c:pt>
                <c:pt idx="122">
                  <c:v>57.3</c:v>
                </c:pt>
                <c:pt idx="123">
                  <c:v>56.4</c:v>
                </c:pt>
                <c:pt idx="124">
                  <c:v>56</c:v>
                </c:pt>
                <c:pt idx="125">
                  <c:v>56.7</c:v>
                </c:pt>
                <c:pt idx="126">
                  <c:v>56.2</c:v>
                </c:pt>
                <c:pt idx="127">
                  <c:v>54.1</c:v>
                </c:pt>
                <c:pt idx="128">
                  <c:v>53.8</c:v>
                </c:pt>
                <c:pt idx="129">
                  <c:v>55.5</c:v>
                </c:pt>
                <c:pt idx="130">
                  <c:v>55.5</c:v>
                </c:pt>
                <c:pt idx="131">
                  <c:v>57</c:v>
                </c:pt>
                <c:pt idx="132">
                  <c:v>58.2</c:v>
                </c:pt>
                <c:pt idx="133">
                  <c:v>57.6</c:v>
                </c:pt>
                <c:pt idx="134">
                  <c:v>57.8</c:v>
                </c:pt>
                <c:pt idx="135">
                  <c:v>55.8</c:v>
                </c:pt>
                <c:pt idx="136">
                  <c:v>53.3</c:v>
                </c:pt>
                <c:pt idx="137">
                  <c:v>51.1</c:v>
                </c:pt>
                <c:pt idx="138">
                  <c:v>50.7</c:v>
                </c:pt>
                <c:pt idx="139">
                  <c:v>49.1</c:v>
                </c:pt>
                <c:pt idx="140">
                  <c:v>46.5</c:v>
                </c:pt>
                <c:pt idx="141">
                  <c:v>47</c:v>
                </c:pt>
                <c:pt idx="142">
                  <c:v>48.3</c:v>
                </c:pt>
                <c:pt idx="143">
                  <c:v>50.4</c:v>
                </c:pt>
                <c:pt idx="144">
                  <c:v>49.3</c:v>
                </c:pt>
                <c:pt idx="145">
                  <c:v>49.1</c:v>
                </c:pt>
                <c:pt idx="146">
                  <c:v>46.7</c:v>
                </c:pt>
                <c:pt idx="147">
                  <c:v>46</c:v>
                </c:pt>
                <c:pt idx="148">
                  <c:v>46.4</c:v>
                </c:pt>
                <c:pt idx="149">
                  <c:v>46.5</c:v>
                </c:pt>
                <c:pt idx="150">
                  <c:v>46.3</c:v>
                </c:pt>
                <c:pt idx="151">
                  <c:v>46.1</c:v>
                </c:pt>
                <c:pt idx="152">
                  <c:v>45.7</c:v>
                </c:pt>
                <c:pt idx="153">
                  <c:v>46.5</c:v>
                </c:pt>
                <c:pt idx="154">
                  <c:v>47.2</c:v>
                </c:pt>
                <c:pt idx="155">
                  <c:v>48.6</c:v>
                </c:pt>
                <c:pt idx="156">
                  <c:v>47.9</c:v>
                </c:pt>
                <c:pt idx="157">
                  <c:v>46.5</c:v>
                </c:pt>
                <c:pt idx="158">
                  <c:v>46.9</c:v>
                </c:pt>
                <c:pt idx="159">
                  <c:v>47.7</c:v>
                </c:pt>
                <c:pt idx="160">
                  <c:v>48.7</c:v>
                </c:pt>
                <c:pt idx="161">
                  <c:v>50.5</c:v>
                </c:pt>
                <c:pt idx="162">
                  <c:v>51.5</c:v>
                </c:pt>
                <c:pt idx="163">
                  <c:v>52.2</c:v>
                </c:pt>
                <c:pt idx="164">
                  <c:v>51.9</c:v>
                </c:pt>
                <c:pt idx="165">
                  <c:v>51.7</c:v>
                </c:pt>
                <c:pt idx="166">
                  <c:v>52.1</c:v>
                </c:pt>
                <c:pt idx="167">
                  <c:v>52.9</c:v>
                </c:pt>
                <c:pt idx="168">
                  <c:v>53.3</c:v>
                </c:pt>
                <c:pt idx="169">
                  <c:v>53.1</c:v>
                </c:pt>
                <c:pt idx="170">
                  <c:v>54</c:v>
                </c:pt>
                <c:pt idx="171">
                  <c:v>53.5</c:v>
                </c:pt>
                <c:pt idx="172">
                  <c:v>52.8</c:v>
                </c:pt>
                <c:pt idx="173">
                  <c:v>53.8</c:v>
                </c:pt>
                <c:pt idx="174">
                  <c:v>52.5</c:v>
                </c:pt>
                <c:pt idx="175">
                  <c:v>52</c:v>
                </c:pt>
                <c:pt idx="176">
                  <c:v>52.1</c:v>
                </c:pt>
                <c:pt idx="177">
                  <c:v>51.1</c:v>
                </c:pt>
                <c:pt idx="178">
                  <c:v>51.4</c:v>
                </c:pt>
                <c:pt idx="179">
                  <c:v>52.6</c:v>
                </c:pt>
                <c:pt idx="180">
                  <c:v>53.3</c:v>
                </c:pt>
                <c:pt idx="181">
                  <c:v>54</c:v>
                </c:pt>
                <c:pt idx="182">
                  <c:v>53.9</c:v>
                </c:pt>
                <c:pt idx="183">
                  <c:v>53.6</c:v>
                </c:pt>
                <c:pt idx="184">
                  <c:v>54.2</c:v>
                </c:pt>
                <c:pt idx="185">
                  <c:v>53.7</c:v>
                </c:pt>
                <c:pt idx="186">
                  <c:v>54.3</c:v>
                </c:pt>
                <c:pt idx="187">
                  <c:v>53.6</c:v>
                </c:pt>
                <c:pt idx="188">
                  <c:v>53.9</c:v>
                </c:pt>
                <c:pt idx="189">
                  <c:v>54.2</c:v>
                </c:pt>
                <c:pt idx="190">
                  <c:v>54.3</c:v>
                </c:pt>
                <c:pt idx="191">
                  <c:v>53.6</c:v>
                </c:pt>
                <c:pt idx="192">
                  <c:v>53</c:v>
                </c:pt>
                <c:pt idx="193">
                  <c:v>53.1</c:v>
                </c:pt>
                <c:pt idx="194">
                  <c:v>53</c:v>
                </c:pt>
                <c:pt idx="195">
                  <c:v>53.1</c:v>
                </c:pt>
                <c:pt idx="196">
                  <c:v>53.1</c:v>
                </c:pt>
                <c:pt idx="197">
                  <c:v>53.2</c:v>
                </c:pt>
                <c:pt idx="198">
                  <c:v>53.3</c:v>
                </c:pt>
                <c:pt idx="199">
                  <c:v>52.6</c:v>
                </c:pt>
                <c:pt idx="200">
                  <c:v>53.3</c:v>
                </c:pt>
                <c:pt idx="201">
                  <c:v>53.9</c:v>
                </c:pt>
                <c:pt idx="202">
                  <c:v>54.4</c:v>
                </c:pt>
                <c:pt idx="203">
                  <c:v>54.4</c:v>
                </c:pt>
                <c:pt idx="204">
                  <c:v>56</c:v>
                </c:pt>
                <c:pt idx="205">
                  <c:v>56.4</c:v>
                </c:pt>
                <c:pt idx="206">
                  <c:v>56.8</c:v>
                </c:pt>
                <c:pt idx="207">
                  <c:v>56.8</c:v>
                </c:pt>
                <c:pt idx="208">
                  <c:v>56.3</c:v>
                </c:pt>
                <c:pt idx="209">
                  <c:v>55.7</c:v>
                </c:pt>
                <c:pt idx="210">
                  <c:v>55.7</c:v>
                </c:pt>
                <c:pt idx="211">
                  <c:v>56.7</c:v>
                </c:pt>
                <c:pt idx="212">
                  <c:v>56</c:v>
                </c:pt>
                <c:pt idx="213">
                  <c:v>57.5</c:v>
                </c:pt>
                <c:pt idx="214">
                  <c:v>58.1</c:v>
                </c:pt>
                <c:pt idx="215">
                  <c:v>58.8</c:v>
                </c:pt>
                <c:pt idx="216">
                  <c:v>57.1</c:v>
                </c:pt>
                <c:pt idx="217">
                  <c:v>55.2</c:v>
                </c:pt>
                <c:pt idx="218">
                  <c:v>55.1</c:v>
                </c:pt>
                <c:pt idx="219">
                  <c:v>54.1</c:v>
                </c:pt>
                <c:pt idx="220">
                  <c:v>54.9</c:v>
                </c:pt>
                <c:pt idx="221">
                  <c:v>54.3</c:v>
                </c:pt>
                <c:pt idx="222">
                  <c:v>54.5</c:v>
                </c:pt>
                <c:pt idx="223">
                  <c:v>54.1</c:v>
                </c:pt>
                <c:pt idx="224">
                  <c:v>53.1</c:v>
                </c:pt>
                <c:pt idx="225">
                  <c:v>52.7</c:v>
                </c:pt>
                <c:pt idx="226">
                  <c:v>51.1</c:v>
                </c:pt>
                <c:pt idx="227">
                  <c:v>51</c:v>
                </c:pt>
                <c:pt idx="228">
                  <c:v>51.9</c:v>
                </c:pt>
                <c:pt idx="229">
                  <c:v>51.6</c:v>
                </c:pt>
                <c:pt idx="230">
                  <c:v>51.5</c:v>
                </c:pt>
                <c:pt idx="231">
                  <c:v>51.8</c:v>
                </c:pt>
                <c:pt idx="232">
                  <c:v>52.2</c:v>
                </c:pt>
                <c:pt idx="233">
                  <c:v>51.5</c:v>
                </c:pt>
                <c:pt idx="234">
                  <c:v>51.9</c:v>
                </c:pt>
                <c:pt idx="235">
                  <c:v>50.1</c:v>
                </c:pt>
                <c:pt idx="236">
                  <c:v>50.6</c:v>
                </c:pt>
                <c:pt idx="237">
                  <c:v>50.6</c:v>
                </c:pt>
                <c:pt idx="238">
                  <c:v>50.9</c:v>
                </c:pt>
              </c:numCache>
            </c:numRef>
          </c:val>
          <c:smooth val="0"/>
          <c:extLst>
            <c:ext xmlns:c16="http://schemas.microsoft.com/office/drawing/2014/chart" uri="{C3380CC4-5D6E-409C-BE32-E72D297353CC}">
              <c16:uniqueId val="{00000000-2842-4A20-9A16-B0F9068D82E8}"/>
            </c:ext>
          </c:extLst>
        </c:ser>
        <c:ser>
          <c:idx val="5"/>
          <c:order val="1"/>
          <c:tx>
            <c:v>PMI priemysel eurozóny</c:v>
          </c:tx>
          <c:spPr>
            <a:ln w="19050">
              <a:solidFill>
                <a:sysClr val="windowText" lastClr="000000"/>
              </a:solidFill>
              <a:prstDash val="solid"/>
            </a:ln>
          </c:spPr>
          <c:marker>
            <c:symbol val="none"/>
          </c:marker>
          <c:cat>
            <c:numRef>
              <c:f>'[73]PMI data'!$A$4:$A$242</c:f>
              <c:numCache>
                <c:formatCode>General</c:formatCode>
                <c:ptCount val="239"/>
                <c:pt idx="0">
                  <c:v>36585</c:v>
                </c:pt>
                <c:pt idx="1">
                  <c:v>36616</c:v>
                </c:pt>
                <c:pt idx="2">
                  <c:v>36646</c:v>
                </c:pt>
                <c:pt idx="3">
                  <c:v>36677</c:v>
                </c:pt>
                <c:pt idx="4">
                  <c:v>36707</c:v>
                </c:pt>
                <c:pt idx="5">
                  <c:v>36738</c:v>
                </c:pt>
                <c:pt idx="6">
                  <c:v>36769</c:v>
                </c:pt>
                <c:pt idx="7">
                  <c:v>36799</c:v>
                </c:pt>
                <c:pt idx="8">
                  <c:v>36830</c:v>
                </c:pt>
                <c:pt idx="9">
                  <c:v>36860</c:v>
                </c:pt>
                <c:pt idx="10">
                  <c:v>36891</c:v>
                </c:pt>
                <c:pt idx="11">
                  <c:v>36922</c:v>
                </c:pt>
                <c:pt idx="12">
                  <c:v>36950</c:v>
                </c:pt>
                <c:pt idx="13">
                  <c:v>36981</c:v>
                </c:pt>
                <c:pt idx="14">
                  <c:v>37011</c:v>
                </c:pt>
                <c:pt idx="15">
                  <c:v>37042</c:v>
                </c:pt>
                <c:pt idx="16">
                  <c:v>37072</c:v>
                </c:pt>
                <c:pt idx="17">
                  <c:v>37103</c:v>
                </c:pt>
                <c:pt idx="18">
                  <c:v>37134</c:v>
                </c:pt>
                <c:pt idx="19">
                  <c:v>37164</c:v>
                </c:pt>
                <c:pt idx="20">
                  <c:v>37195</c:v>
                </c:pt>
                <c:pt idx="21">
                  <c:v>37225</c:v>
                </c:pt>
                <c:pt idx="22">
                  <c:v>37256</c:v>
                </c:pt>
                <c:pt idx="23">
                  <c:v>37287</c:v>
                </c:pt>
                <c:pt idx="24">
                  <c:v>37315</c:v>
                </c:pt>
                <c:pt idx="25">
                  <c:v>37346</c:v>
                </c:pt>
                <c:pt idx="26">
                  <c:v>37376</c:v>
                </c:pt>
                <c:pt idx="27">
                  <c:v>37407</c:v>
                </c:pt>
                <c:pt idx="28">
                  <c:v>37437</c:v>
                </c:pt>
                <c:pt idx="29">
                  <c:v>37468</c:v>
                </c:pt>
                <c:pt idx="30">
                  <c:v>37499</c:v>
                </c:pt>
                <c:pt idx="31">
                  <c:v>37529</c:v>
                </c:pt>
                <c:pt idx="32">
                  <c:v>37560</c:v>
                </c:pt>
                <c:pt idx="33">
                  <c:v>37590</c:v>
                </c:pt>
                <c:pt idx="34">
                  <c:v>37621</c:v>
                </c:pt>
                <c:pt idx="35">
                  <c:v>37652</c:v>
                </c:pt>
                <c:pt idx="36">
                  <c:v>37680</c:v>
                </c:pt>
                <c:pt idx="37">
                  <c:v>37711</c:v>
                </c:pt>
                <c:pt idx="38">
                  <c:v>37741</c:v>
                </c:pt>
                <c:pt idx="39">
                  <c:v>37772</c:v>
                </c:pt>
                <c:pt idx="40">
                  <c:v>37802</c:v>
                </c:pt>
                <c:pt idx="41">
                  <c:v>37833</c:v>
                </c:pt>
                <c:pt idx="42">
                  <c:v>37864</c:v>
                </c:pt>
                <c:pt idx="43">
                  <c:v>37894</c:v>
                </c:pt>
                <c:pt idx="44">
                  <c:v>37925</c:v>
                </c:pt>
                <c:pt idx="45">
                  <c:v>37955</c:v>
                </c:pt>
                <c:pt idx="46">
                  <c:v>37986</c:v>
                </c:pt>
                <c:pt idx="47">
                  <c:v>38017</c:v>
                </c:pt>
                <c:pt idx="48">
                  <c:v>38046</c:v>
                </c:pt>
                <c:pt idx="49">
                  <c:v>38077</c:v>
                </c:pt>
                <c:pt idx="50">
                  <c:v>38107</c:v>
                </c:pt>
                <c:pt idx="51">
                  <c:v>38138</c:v>
                </c:pt>
                <c:pt idx="52">
                  <c:v>38168</c:v>
                </c:pt>
                <c:pt idx="53">
                  <c:v>38199</c:v>
                </c:pt>
                <c:pt idx="54">
                  <c:v>38230</c:v>
                </c:pt>
                <c:pt idx="55">
                  <c:v>38260</c:v>
                </c:pt>
                <c:pt idx="56">
                  <c:v>38291</c:v>
                </c:pt>
                <c:pt idx="57">
                  <c:v>38321</c:v>
                </c:pt>
                <c:pt idx="58">
                  <c:v>38352</c:v>
                </c:pt>
                <c:pt idx="59">
                  <c:v>38383</c:v>
                </c:pt>
                <c:pt idx="60">
                  <c:v>38411</c:v>
                </c:pt>
                <c:pt idx="61">
                  <c:v>38442</c:v>
                </c:pt>
                <c:pt idx="62">
                  <c:v>38472</c:v>
                </c:pt>
                <c:pt idx="63">
                  <c:v>38503</c:v>
                </c:pt>
                <c:pt idx="64">
                  <c:v>38533</c:v>
                </c:pt>
                <c:pt idx="65">
                  <c:v>38564</c:v>
                </c:pt>
                <c:pt idx="66">
                  <c:v>38595</c:v>
                </c:pt>
                <c:pt idx="67">
                  <c:v>38625</c:v>
                </c:pt>
                <c:pt idx="68">
                  <c:v>38656</c:v>
                </c:pt>
                <c:pt idx="69">
                  <c:v>38686</c:v>
                </c:pt>
                <c:pt idx="70">
                  <c:v>38717</c:v>
                </c:pt>
                <c:pt idx="71">
                  <c:v>38748</c:v>
                </c:pt>
                <c:pt idx="72">
                  <c:v>38776</c:v>
                </c:pt>
                <c:pt idx="73">
                  <c:v>38807</c:v>
                </c:pt>
                <c:pt idx="74">
                  <c:v>38837</c:v>
                </c:pt>
                <c:pt idx="75">
                  <c:v>38868</c:v>
                </c:pt>
                <c:pt idx="76">
                  <c:v>38898</c:v>
                </c:pt>
                <c:pt idx="77">
                  <c:v>38929</c:v>
                </c:pt>
                <c:pt idx="78">
                  <c:v>38960</c:v>
                </c:pt>
                <c:pt idx="79">
                  <c:v>38990</c:v>
                </c:pt>
                <c:pt idx="80">
                  <c:v>39021</c:v>
                </c:pt>
                <c:pt idx="81">
                  <c:v>39051</c:v>
                </c:pt>
                <c:pt idx="82">
                  <c:v>39082</c:v>
                </c:pt>
                <c:pt idx="83">
                  <c:v>39113</c:v>
                </c:pt>
                <c:pt idx="84">
                  <c:v>39141</c:v>
                </c:pt>
                <c:pt idx="85">
                  <c:v>39172</c:v>
                </c:pt>
                <c:pt idx="86">
                  <c:v>39202</c:v>
                </c:pt>
                <c:pt idx="87">
                  <c:v>39233</c:v>
                </c:pt>
                <c:pt idx="88">
                  <c:v>39263</c:v>
                </c:pt>
                <c:pt idx="89">
                  <c:v>39294</c:v>
                </c:pt>
                <c:pt idx="90">
                  <c:v>39325</c:v>
                </c:pt>
                <c:pt idx="91">
                  <c:v>39355</c:v>
                </c:pt>
                <c:pt idx="92">
                  <c:v>39386</c:v>
                </c:pt>
                <c:pt idx="93">
                  <c:v>39416</c:v>
                </c:pt>
                <c:pt idx="94">
                  <c:v>39447</c:v>
                </c:pt>
                <c:pt idx="95">
                  <c:v>39478</c:v>
                </c:pt>
                <c:pt idx="96">
                  <c:v>39507</c:v>
                </c:pt>
                <c:pt idx="97">
                  <c:v>39538</c:v>
                </c:pt>
                <c:pt idx="98">
                  <c:v>39568</c:v>
                </c:pt>
                <c:pt idx="99">
                  <c:v>39599</c:v>
                </c:pt>
                <c:pt idx="100">
                  <c:v>39629</c:v>
                </c:pt>
                <c:pt idx="101">
                  <c:v>39660</c:v>
                </c:pt>
                <c:pt idx="102">
                  <c:v>39691</c:v>
                </c:pt>
                <c:pt idx="103">
                  <c:v>39721</c:v>
                </c:pt>
                <c:pt idx="104">
                  <c:v>39752</c:v>
                </c:pt>
                <c:pt idx="105">
                  <c:v>39782</c:v>
                </c:pt>
                <c:pt idx="106">
                  <c:v>39813</c:v>
                </c:pt>
                <c:pt idx="107">
                  <c:v>39844</c:v>
                </c:pt>
                <c:pt idx="108">
                  <c:v>39872</c:v>
                </c:pt>
                <c:pt idx="109">
                  <c:v>39903</c:v>
                </c:pt>
                <c:pt idx="110">
                  <c:v>39933</c:v>
                </c:pt>
                <c:pt idx="111">
                  <c:v>39964</c:v>
                </c:pt>
                <c:pt idx="112">
                  <c:v>39994</c:v>
                </c:pt>
                <c:pt idx="113">
                  <c:v>40025</c:v>
                </c:pt>
                <c:pt idx="114">
                  <c:v>40056</c:v>
                </c:pt>
                <c:pt idx="115">
                  <c:v>40086</c:v>
                </c:pt>
                <c:pt idx="116">
                  <c:v>40117</c:v>
                </c:pt>
                <c:pt idx="117">
                  <c:v>40147</c:v>
                </c:pt>
                <c:pt idx="118">
                  <c:v>40178</c:v>
                </c:pt>
                <c:pt idx="119">
                  <c:v>40209</c:v>
                </c:pt>
                <c:pt idx="120">
                  <c:v>40237</c:v>
                </c:pt>
                <c:pt idx="121">
                  <c:v>40268</c:v>
                </c:pt>
                <c:pt idx="122">
                  <c:v>40298</c:v>
                </c:pt>
                <c:pt idx="123">
                  <c:v>40329</c:v>
                </c:pt>
                <c:pt idx="124">
                  <c:v>40359</c:v>
                </c:pt>
                <c:pt idx="125">
                  <c:v>40390</c:v>
                </c:pt>
                <c:pt idx="126">
                  <c:v>40421</c:v>
                </c:pt>
                <c:pt idx="127">
                  <c:v>40451</c:v>
                </c:pt>
                <c:pt idx="128">
                  <c:v>40482</c:v>
                </c:pt>
                <c:pt idx="129">
                  <c:v>40512</c:v>
                </c:pt>
                <c:pt idx="130">
                  <c:v>40543</c:v>
                </c:pt>
                <c:pt idx="131">
                  <c:v>40574</c:v>
                </c:pt>
                <c:pt idx="132">
                  <c:v>40602</c:v>
                </c:pt>
                <c:pt idx="133">
                  <c:v>40633</c:v>
                </c:pt>
                <c:pt idx="134">
                  <c:v>40663</c:v>
                </c:pt>
                <c:pt idx="135">
                  <c:v>40694</c:v>
                </c:pt>
                <c:pt idx="136">
                  <c:v>40724</c:v>
                </c:pt>
                <c:pt idx="137">
                  <c:v>40755</c:v>
                </c:pt>
                <c:pt idx="138">
                  <c:v>40786</c:v>
                </c:pt>
                <c:pt idx="139">
                  <c:v>40816</c:v>
                </c:pt>
                <c:pt idx="140">
                  <c:v>40847</c:v>
                </c:pt>
                <c:pt idx="141">
                  <c:v>40877</c:v>
                </c:pt>
                <c:pt idx="142">
                  <c:v>40908</c:v>
                </c:pt>
                <c:pt idx="143">
                  <c:v>40939</c:v>
                </c:pt>
                <c:pt idx="144">
                  <c:v>40968</c:v>
                </c:pt>
                <c:pt idx="145">
                  <c:v>40999</c:v>
                </c:pt>
                <c:pt idx="146">
                  <c:v>41029</c:v>
                </c:pt>
                <c:pt idx="147">
                  <c:v>41060</c:v>
                </c:pt>
                <c:pt idx="148">
                  <c:v>41090</c:v>
                </c:pt>
                <c:pt idx="149">
                  <c:v>41121</c:v>
                </c:pt>
                <c:pt idx="150">
                  <c:v>41152</c:v>
                </c:pt>
                <c:pt idx="151">
                  <c:v>41182</c:v>
                </c:pt>
                <c:pt idx="152">
                  <c:v>41213</c:v>
                </c:pt>
                <c:pt idx="153">
                  <c:v>41243</c:v>
                </c:pt>
                <c:pt idx="154">
                  <c:v>41274</c:v>
                </c:pt>
                <c:pt idx="155">
                  <c:v>41305</c:v>
                </c:pt>
                <c:pt idx="156">
                  <c:v>41333</c:v>
                </c:pt>
                <c:pt idx="157">
                  <c:v>41364</c:v>
                </c:pt>
                <c:pt idx="158">
                  <c:v>41394</c:v>
                </c:pt>
                <c:pt idx="159">
                  <c:v>41425</c:v>
                </c:pt>
                <c:pt idx="160">
                  <c:v>41455</c:v>
                </c:pt>
                <c:pt idx="161">
                  <c:v>41486</c:v>
                </c:pt>
                <c:pt idx="162">
                  <c:v>41517</c:v>
                </c:pt>
                <c:pt idx="163">
                  <c:v>41547</c:v>
                </c:pt>
                <c:pt idx="164">
                  <c:v>41578</c:v>
                </c:pt>
                <c:pt idx="165">
                  <c:v>41608</c:v>
                </c:pt>
                <c:pt idx="166">
                  <c:v>41639</c:v>
                </c:pt>
                <c:pt idx="167">
                  <c:v>41670</c:v>
                </c:pt>
                <c:pt idx="168">
                  <c:v>41698</c:v>
                </c:pt>
                <c:pt idx="169">
                  <c:v>41729</c:v>
                </c:pt>
                <c:pt idx="170">
                  <c:v>41759</c:v>
                </c:pt>
                <c:pt idx="171">
                  <c:v>41790</c:v>
                </c:pt>
                <c:pt idx="172">
                  <c:v>41820</c:v>
                </c:pt>
                <c:pt idx="173">
                  <c:v>41851</c:v>
                </c:pt>
                <c:pt idx="174">
                  <c:v>41882</c:v>
                </c:pt>
                <c:pt idx="175">
                  <c:v>41912</c:v>
                </c:pt>
                <c:pt idx="176">
                  <c:v>41943</c:v>
                </c:pt>
                <c:pt idx="177">
                  <c:v>41973</c:v>
                </c:pt>
                <c:pt idx="178">
                  <c:v>42004</c:v>
                </c:pt>
                <c:pt idx="179">
                  <c:v>42035</c:v>
                </c:pt>
                <c:pt idx="180">
                  <c:v>42063</c:v>
                </c:pt>
                <c:pt idx="181">
                  <c:v>42094</c:v>
                </c:pt>
                <c:pt idx="182">
                  <c:v>42124</c:v>
                </c:pt>
                <c:pt idx="183">
                  <c:v>42155</c:v>
                </c:pt>
                <c:pt idx="184">
                  <c:v>42185</c:v>
                </c:pt>
                <c:pt idx="185">
                  <c:v>42216</c:v>
                </c:pt>
                <c:pt idx="186">
                  <c:v>42247</c:v>
                </c:pt>
                <c:pt idx="187">
                  <c:v>42277</c:v>
                </c:pt>
                <c:pt idx="188">
                  <c:v>42308</c:v>
                </c:pt>
                <c:pt idx="189">
                  <c:v>42338</c:v>
                </c:pt>
                <c:pt idx="190">
                  <c:v>42369</c:v>
                </c:pt>
                <c:pt idx="191">
                  <c:v>42400</c:v>
                </c:pt>
                <c:pt idx="192">
                  <c:v>42429</c:v>
                </c:pt>
                <c:pt idx="193">
                  <c:v>42460</c:v>
                </c:pt>
                <c:pt idx="194">
                  <c:v>42490</c:v>
                </c:pt>
                <c:pt idx="195">
                  <c:v>42521</c:v>
                </c:pt>
                <c:pt idx="196">
                  <c:v>42551</c:v>
                </c:pt>
                <c:pt idx="197">
                  <c:v>42582</c:v>
                </c:pt>
                <c:pt idx="198">
                  <c:v>42613</c:v>
                </c:pt>
                <c:pt idx="199">
                  <c:v>42643</c:v>
                </c:pt>
                <c:pt idx="200">
                  <c:v>42674</c:v>
                </c:pt>
                <c:pt idx="201">
                  <c:v>42704</c:v>
                </c:pt>
                <c:pt idx="202">
                  <c:v>42735</c:v>
                </c:pt>
                <c:pt idx="203">
                  <c:v>42736</c:v>
                </c:pt>
                <c:pt idx="204">
                  <c:v>42767</c:v>
                </c:pt>
                <c:pt idx="205">
                  <c:v>42795</c:v>
                </c:pt>
                <c:pt idx="206">
                  <c:v>42827</c:v>
                </c:pt>
                <c:pt idx="207">
                  <c:v>42858</c:v>
                </c:pt>
                <c:pt idx="208">
                  <c:v>42887</c:v>
                </c:pt>
                <c:pt idx="209">
                  <c:v>42946</c:v>
                </c:pt>
                <c:pt idx="210">
                  <c:v>42948</c:v>
                </c:pt>
                <c:pt idx="211">
                  <c:v>42980</c:v>
                </c:pt>
                <c:pt idx="212">
                  <c:v>43011</c:v>
                </c:pt>
                <c:pt idx="213">
                  <c:v>43040</c:v>
                </c:pt>
                <c:pt idx="214">
                  <c:v>43099</c:v>
                </c:pt>
                <c:pt idx="215">
                  <c:v>43101</c:v>
                </c:pt>
                <c:pt idx="216">
                  <c:v>43132</c:v>
                </c:pt>
                <c:pt idx="217">
                  <c:v>43160</c:v>
                </c:pt>
                <c:pt idx="218">
                  <c:v>43191</c:v>
                </c:pt>
                <c:pt idx="219">
                  <c:v>43221</c:v>
                </c:pt>
                <c:pt idx="220">
                  <c:v>43252</c:v>
                </c:pt>
                <c:pt idx="221">
                  <c:v>43282</c:v>
                </c:pt>
                <c:pt idx="222">
                  <c:v>43313</c:v>
                </c:pt>
                <c:pt idx="223">
                  <c:v>43344</c:v>
                </c:pt>
                <c:pt idx="224">
                  <c:v>43374</c:v>
                </c:pt>
                <c:pt idx="225">
                  <c:v>43405</c:v>
                </c:pt>
                <c:pt idx="226">
                  <c:v>43435</c:v>
                </c:pt>
                <c:pt idx="227">
                  <c:v>43466</c:v>
                </c:pt>
                <c:pt idx="228">
                  <c:v>43497</c:v>
                </c:pt>
                <c:pt idx="229">
                  <c:v>43525</c:v>
                </c:pt>
                <c:pt idx="230">
                  <c:v>43556</c:v>
                </c:pt>
                <c:pt idx="231">
                  <c:v>43586</c:v>
                </c:pt>
                <c:pt idx="232">
                  <c:v>43617</c:v>
                </c:pt>
                <c:pt idx="233">
                  <c:v>43647</c:v>
                </c:pt>
                <c:pt idx="234">
                  <c:v>43678</c:v>
                </c:pt>
                <c:pt idx="235">
                  <c:v>43709</c:v>
                </c:pt>
                <c:pt idx="236">
                  <c:v>43739</c:v>
                </c:pt>
                <c:pt idx="237">
                  <c:v>43770</c:v>
                </c:pt>
                <c:pt idx="238">
                  <c:v>43800</c:v>
                </c:pt>
              </c:numCache>
            </c:numRef>
          </c:cat>
          <c:val>
            <c:numRef>
              <c:f>'[73]PMI data'!$J$4:$J$242</c:f>
              <c:numCache>
                <c:formatCode>General</c:formatCode>
                <c:ptCount val="239"/>
                <c:pt idx="0">
                  <c:v>58.558999999999997</c:v>
                </c:pt>
                <c:pt idx="1">
                  <c:v>60.612000000000002</c:v>
                </c:pt>
                <c:pt idx="2">
                  <c:v>62.83</c:v>
                </c:pt>
                <c:pt idx="3">
                  <c:v>61.722000000000001</c:v>
                </c:pt>
                <c:pt idx="4">
                  <c:v>61.570999999999998</c:v>
                </c:pt>
                <c:pt idx="5">
                  <c:v>60.451000000000001</c:v>
                </c:pt>
                <c:pt idx="6">
                  <c:v>59.564</c:v>
                </c:pt>
                <c:pt idx="7">
                  <c:v>58.12</c:v>
                </c:pt>
                <c:pt idx="8">
                  <c:v>56.613</c:v>
                </c:pt>
                <c:pt idx="9">
                  <c:v>56.06</c:v>
                </c:pt>
                <c:pt idx="10">
                  <c:v>55.088000000000001</c:v>
                </c:pt>
                <c:pt idx="11">
                  <c:v>55.164000000000001</c:v>
                </c:pt>
                <c:pt idx="12">
                  <c:v>53.97</c:v>
                </c:pt>
                <c:pt idx="13">
                  <c:v>52.316000000000003</c:v>
                </c:pt>
                <c:pt idx="14">
                  <c:v>50.408999999999999</c:v>
                </c:pt>
                <c:pt idx="15">
                  <c:v>49.395000000000003</c:v>
                </c:pt>
                <c:pt idx="16">
                  <c:v>48.853000000000002</c:v>
                </c:pt>
                <c:pt idx="17">
                  <c:v>47.906999999999996</c:v>
                </c:pt>
                <c:pt idx="18">
                  <c:v>48.305</c:v>
                </c:pt>
                <c:pt idx="19">
                  <c:v>46.634999999999998</c:v>
                </c:pt>
                <c:pt idx="20">
                  <c:v>42.975000000000001</c:v>
                </c:pt>
                <c:pt idx="21">
                  <c:v>44.725999999999999</c:v>
                </c:pt>
                <c:pt idx="22">
                  <c:v>45.180999999999997</c:v>
                </c:pt>
                <c:pt idx="23">
                  <c:v>48.137</c:v>
                </c:pt>
                <c:pt idx="24">
                  <c:v>51.140999999999998</c:v>
                </c:pt>
                <c:pt idx="25">
                  <c:v>52.180999999999997</c:v>
                </c:pt>
                <c:pt idx="26">
                  <c:v>52.972999999999999</c:v>
                </c:pt>
                <c:pt idx="27">
                  <c:v>53.707000000000001</c:v>
                </c:pt>
                <c:pt idx="28">
                  <c:v>53.561999999999998</c:v>
                </c:pt>
                <c:pt idx="29">
                  <c:v>53.396000000000001</c:v>
                </c:pt>
                <c:pt idx="30">
                  <c:v>52.59</c:v>
                </c:pt>
                <c:pt idx="31">
                  <c:v>49.155999999999999</c:v>
                </c:pt>
                <c:pt idx="32">
                  <c:v>51.652000000000001</c:v>
                </c:pt>
                <c:pt idx="33">
                  <c:v>51.640999999999998</c:v>
                </c:pt>
                <c:pt idx="34">
                  <c:v>50.085999999999999</c:v>
                </c:pt>
                <c:pt idx="35">
                  <c:v>50.981000000000002</c:v>
                </c:pt>
                <c:pt idx="36">
                  <c:v>51.636000000000003</c:v>
                </c:pt>
                <c:pt idx="37">
                  <c:v>50.475999999999999</c:v>
                </c:pt>
                <c:pt idx="38">
                  <c:v>49.372</c:v>
                </c:pt>
                <c:pt idx="39">
                  <c:v>48.628</c:v>
                </c:pt>
                <c:pt idx="40">
                  <c:v>48.16</c:v>
                </c:pt>
                <c:pt idx="41">
                  <c:v>49.253</c:v>
                </c:pt>
                <c:pt idx="42">
                  <c:v>50.011000000000003</c:v>
                </c:pt>
                <c:pt idx="43">
                  <c:v>51.75</c:v>
                </c:pt>
                <c:pt idx="44">
                  <c:v>53.125999999999998</c:v>
                </c:pt>
                <c:pt idx="45">
                  <c:v>54.362000000000002</c:v>
                </c:pt>
                <c:pt idx="46">
                  <c:v>54.529000000000003</c:v>
                </c:pt>
                <c:pt idx="47">
                  <c:v>54.573</c:v>
                </c:pt>
                <c:pt idx="48">
                  <c:v>54.253999999999998</c:v>
                </c:pt>
                <c:pt idx="49">
                  <c:v>54.738</c:v>
                </c:pt>
                <c:pt idx="50">
                  <c:v>55.511000000000003</c:v>
                </c:pt>
                <c:pt idx="51">
                  <c:v>56.47</c:v>
                </c:pt>
                <c:pt idx="52">
                  <c:v>55.962000000000003</c:v>
                </c:pt>
                <c:pt idx="53">
                  <c:v>57.085000000000001</c:v>
                </c:pt>
                <c:pt idx="54">
                  <c:v>55.683999999999997</c:v>
                </c:pt>
                <c:pt idx="55">
                  <c:v>54.792999999999999</c:v>
                </c:pt>
                <c:pt idx="56">
                  <c:v>54.030999999999999</c:v>
                </c:pt>
                <c:pt idx="57">
                  <c:v>50.448</c:v>
                </c:pt>
                <c:pt idx="58">
                  <c:v>52.347000000000001</c:v>
                </c:pt>
                <c:pt idx="59">
                  <c:v>53.334000000000003</c:v>
                </c:pt>
                <c:pt idx="60">
                  <c:v>53.423000000000002</c:v>
                </c:pt>
                <c:pt idx="61">
                  <c:v>51.64</c:v>
                </c:pt>
                <c:pt idx="62">
                  <c:v>50.274000000000001</c:v>
                </c:pt>
                <c:pt idx="63">
                  <c:v>49.978999999999999</c:v>
                </c:pt>
                <c:pt idx="64">
                  <c:v>51.003999999999998</c:v>
                </c:pt>
                <c:pt idx="65">
                  <c:v>52.765999999999998</c:v>
                </c:pt>
                <c:pt idx="66">
                  <c:v>51.814999999999998</c:v>
                </c:pt>
                <c:pt idx="67">
                  <c:v>53.761000000000003</c:v>
                </c:pt>
                <c:pt idx="68">
                  <c:v>54.289000000000001</c:v>
                </c:pt>
                <c:pt idx="69">
                  <c:v>54.771999999999998</c:v>
                </c:pt>
                <c:pt idx="70">
                  <c:v>55.787999999999997</c:v>
                </c:pt>
                <c:pt idx="71">
                  <c:v>55.863</c:v>
                </c:pt>
                <c:pt idx="72">
                  <c:v>57.015999999999998</c:v>
                </c:pt>
                <c:pt idx="73">
                  <c:v>59.018999999999998</c:v>
                </c:pt>
                <c:pt idx="74">
                  <c:v>59.338999999999999</c:v>
                </c:pt>
                <c:pt idx="75">
                  <c:v>59.475000000000001</c:v>
                </c:pt>
                <c:pt idx="76">
                  <c:v>60.061</c:v>
                </c:pt>
                <c:pt idx="77">
                  <c:v>59.36</c:v>
                </c:pt>
                <c:pt idx="78">
                  <c:v>58.357999999999997</c:v>
                </c:pt>
                <c:pt idx="79">
                  <c:v>58.167999999999999</c:v>
                </c:pt>
                <c:pt idx="80">
                  <c:v>58.633000000000003</c:v>
                </c:pt>
                <c:pt idx="81">
                  <c:v>57.767000000000003</c:v>
                </c:pt>
                <c:pt idx="82">
                  <c:v>57.978000000000002</c:v>
                </c:pt>
                <c:pt idx="83">
                  <c:v>56.951000000000001</c:v>
                </c:pt>
                <c:pt idx="84">
                  <c:v>58.012999999999998</c:v>
                </c:pt>
                <c:pt idx="85">
                  <c:v>57.463000000000001</c:v>
                </c:pt>
                <c:pt idx="86">
                  <c:v>56.859000000000002</c:v>
                </c:pt>
                <c:pt idx="87">
                  <c:v>56.087000000000003</c:v>
                </c:pt>
                <c:pt idx="88">
                  <c:v>56.774999999999999</c:v>
                </c:pt>
                <c:pt idx="89">
                  <c:v>56.029000000000003</c:v>
                </c:pt>
                <c:pt idx="90">
                  <c:v>56.143999999999998</c:v>
                </c:pt>
                <c:pt idx="91">
                  <c:v>55.548000000000002</c:v>
                </c:pt>
                <c:pt idx="92">
                  <c:v>52.567</c:v>
                </c:pt>
                <c:pt idx="93">
                  <c:v>54.088999999999999</c:v>
                </c:pt>
                <c:pt idx="94">
                  <c:v>53.543999999999997</c:v>
                </c:pt>
                <c:pt idx="95">
                  <c:v>54.003</c:v>
                </c:pt>
                <c:pt idx="96">
                  <c:v>53.658000000000001</c:v>
                </c:pt>
                <c:pt idx="97">
                  <c:v>52.137</c:v>
                </c:pt>
                <c:pt idx="98">
                  <c:v>51.88</c:v>
                </c:pt>
                <c:pt idx="99">
                  <c:v>51.866999999999997</c:v>
                </c:pt>
                <c:pt idx="100">
                  <c:v>49.619</c:v>
                </c:pt>
                <c:pt idx="101">
                  <c:v>46.746000000000002</c:v>
                </c:pt>
                <c:pt idx="102">
                  <c:v>47.648000000000003</c:v>
                </c:pt>
                <c:pt idx="103">
                  <c:v>44.073</c:v>
                </c:pt>
                <c:pt idx="104">
                  <c:v>39.773000000000003</c:v>
                </c:pt>
                <c:pt idx="105">
                  <c:v>32.567999999999998</c:v>
                </c:pt>
                <c:pt idx="106">
                  <c:v>31.216000000000001</c:v>
                </c:pt>
                <c:pt idx="107">
                  <c:v>31.352</c:v>
                </c:pt>
                <c:pt idx="108">
                  <c:v>30.792000000000002</c:v>
                </c:pt>
                <c:pt idx="109">
                  <c:v>33.417000000000002</c:v>
                </c:pt>
                <c:pt idx="110">
                  <c:v>36.219000000000001</c:v>
                </c:pt>
                <c:pt idx="111">
                  <c:v>42.6</c:v>
                </c:pt>
                <c:pt idx="112">
                  <c:v>44.506999999999998</c:v>
                </c:pt>
                <c:pt idx="113">
                  <c:v>49.396000000000001</c:v>
                </c:pt>
                <c:pt idx="114">
                  <c:v>51.259</c:v>
                </c:pt>
                <c:pt idx="115">
                  <c:v>51.668999999999997</c:v>
                </c:pt>
                <c:pt idx="116">
                  <c:v>53.871000000000002</c:v>
                </c:pt>
                <c:pt idx="117">
                  <c:v>54.817</c:v>
                </c:pt>
                <c:pt idx="118">
                  <c:v>55.08</c:v>
                </c:pt>
                <c:pt idx="119">
                  <c:v>55.972999999999999</c:v>
                </c:pt>
                <c:pt idx="120">
                  <c:v>56.951000000000001</c:v>
                </c:pt>
                <c:pt idx="121">
                  <c:v>59.83</c:v>
                </c:pt>
                <c:pt idx="122">
                  <c:v>61.216000000000001</c:v>
                </c:pt>
                <c:pt idx="123">
                  <c:v>56.776000000000003</c:v>
                </c:pt>
                <c:pt idx="124">
                  <c:v>57.223999999999997</c:v>
                </c:pt>
                <c:pt idx="125">
                  <c:v>58.726999999999997</c:v>
                </c:pt>
                <c:pt idx="126">
                  <c:v>57.07</c:v>
                </c:pt>
                <c:pt idx="127">
                  <c:v>53.991</c:v>
                </c:pt>
                <c:pt idx="128">
                  <c:v>54.674999999999997</c:v>
                </c:pt>
                <c:pt idx="129">
                  <c:v>55.787999999999997</c:v>
                </c:pt>
                <c:pt idx="130">
                  <c:v>58.408999999999999</c:v>
                </c:pt>
                <c:pt idx="131">
                  <c:v>59.354999999999997</c:v>
                </c:pt>
                <c:pt idx="132">
                  <c:v>61.404000000000003</c:v>
                </c:pt>
                <c:pt idx="133">
                  <c:v>58.462000000000003</c:v>
                </c:pt>
                <c:pt idx="134">
                  <c:v>60.162999999999997</c:v>
                </c:pt>
                <c:pt idx="135">
                  <c:v>55.225999999999999</c:v>
                </c:pt>
                <c:pt idx="136">
                  <c:v>52.494999999999997</c:v>
                </c:pt>
                <c:pt idx="137">
                  <c:v>50.2</c:v>
                </c:pt>
                <c:pt idx="138">
                  <c:v>48.868000000000002</c:v>
                </c:pt>
                <c:pt idx="139">
                  <c:v>49.63</c:v>
                </c:pt>
                <c:pt idx="140">
                  <c:v>46.564999999999998</c:v>
                </c:pt>
                <c:pt idx="141">
                  <c:v>45.685000000000002</c:v>
                </c:pt>
                <c:pt idx="142">
                  <c:v>47.109000000000002</c:v>
                </c:pt>
                <c:pt idx="143">
                  <c:v>50.421999999999997</c:v>
                </c:pt>
                <c:pt idx="144">
                  <c:v>50.331000000000003</c:v>
                </c:pt>
                <c:pt idx="145">
                  <c:v>48.728999999999999</c:v>
                </c:pt>
                <c:pt idx="146">
                  <c:v>46.14</c:v>
                </c:pt>
                <c:pt idx="147">
                  <c:v>44.600999999999999</c:v>
                </c:pt>
                <c:pt idx="148">
                  <c:v>44.746000000000002</c:v>
                </c:pt>
                <c:pt idx="149">
                  <c:v>43.44</c:v>
                </c:pt>
                <c:pt idx="150">
                  <c:v>44.384</c:v>
                </c:pt>
                <c:pt idx="151">
                  <c:v>45.878</c:v>
                </c:pt>
                <c:pt idx="152">
                  <c:v>45.008000000000003</c:v>
                </c:pt>
                <c:pt idx="153">
                  <c:v>46.124000000000002</c:v>
                </c:pt>
                <c:pt idx="154">
                  <c:v>45.981000000000002</c:v>
                </c:pt>
                <c:pt idx="155">
                  <c:v>48.712000000000003</c:v>
                </c:pt>
                <c:pt idx="156">
                  <c:v>47.801000000000002</c:v>
                </c:pt>
                <c:pt idx="157">
                  <c:v>46.713000000000001</c:v>
                </c:pt>
                <c:pt idx="158">
                  <c:v>46.545000000000002</c:v>
                </c:pt>
                <c:pt idx="159">
                  <c:v>48.79</c:v>
                </c:pt>
                <c:pt idx="160">
                  <c:v>49.838000000000001</c:v>
                </c:pt>
                <c:pt idx="161">
                  <c:v>52.301000000000002</c:v>
                </c:pt>
                <c:pt idx="162">
                  <c:v>53.383000000000003</c:v>
                </c:pt>
                <c:pt idx="163">
                  <c:v>52.210999999999999</c:v>
                </c:pt>
                <c:pt idx="164">
                  <c:v>52.878999999999998</c:v>
                </c:pt>
                <c:pt idx="165">
                  <c:v>53.064999999999998</c:v>
                </c:pt>
                <c:pt idx="166">
                  <c:v>54.850999999999999</c:v>
                </c:pt>
                <c:pt idx="167">
                  <c:v>56.703000000000003</c:v>
                </c:pt>
                <c:pt idx="168">
                  <c:v>55.304000000000002</c:v>
                </c:pt>
                <c:pt idx="169">
                  <c:v>55.594999999999999</c:v>
                </c:pt>
                <c:pt idx="170">
                  <c:v>56.521000000000001</c:v>
                </c:pt>
                <c:pt idx="171">
                  <c:v>54.265000000000001</c:v>
                </c:pt>
                <c:pt idx="172">
                  <c:v>52.805</c:v>
                </c:pt>
                <c:pt idx="173">
                  <c:v>52.662999999999997</c:v>
                </c:pt>
                <c:pt idx="174">
                  <c:v>50.973999999999997</c:v>
                </c:pt>
                <c:pt idx="175">
                  <c:v>50.3</c:v>
                </c:pt>
                <c:pt idx="176">
                  <c:v>50.6</c:v>
                </c:pt>
                <c:pt idx="177">
                  <c:v>50.1</c:v>
                </c:pt>
                <c:pt idx="178">
                  <c:v>50.6</c:v>
                </c:pt>
                <c:pt idx="179">
                  <c:v>51</c:v>
                </c:pt>
                <c:pt idx="180">
                  <c:v>51</c:v>
                </c:pt>
                <c:pt idx="181">
                  <c:v>52.2</c:v>
                </c:pt>
                <c:pt idx="182">
                  <c:v>52</c:v>
                </c:pt>
                <c:pt idx="183">
                  <c:v>52.2</c:v>
                </c:pt>
                <c:pt idx="184">
                  <c:v>52.5</c:v>
                </c:pt>
                <c:pt idx="185">
                  <c:v>52.4</c:v>
                </c:pt>
                <c:pt idx="186">
                  <c:v>52.3</c:v>
                </c:pt>
                <c:pt idx="187">
                  <c:v>52</c:v>
                </c:pt>
                <c:pt idx="188">
                  <c:v>52.3</c:v>
                </c:pt>
                <c:pt idx="189">
                  <c:v>52.8</c:v>
                </c:pt>
                <c:pt idx="190">
                  <c:v>53.2</c:v>
                </c:pt>
                <c:pt idx="191">
                  <c:v>52.3</c:v>
                </c:pt>
                <c:pt idx="192">
                  <c:v>51.2</c:v>
                </c:pt>
                <c:pt idx="193">
                  <c:v>51.6</c:v>
                </c:pt>
                <c:pt idx="194">
                  <c:v>51.7</c:v>
                </c:pt>
                <c:pt idx="195">
                  <c:v>51.5</c:v>
                </c:pt>
                <c:pt idx="196">
                  <c:v>52.8</c:v>
                </c:pt>
                <c:pt idx="197">
                  <c:v>52</c:v>
                </c:pt>
                <c:pt idx="198">
                  <c:v>51.7</c:v>
                </c:pt>
                <c:pt idx="199">
                  <c:v>52.6</c:v>
                </c:pt>
                <c:pt idx="200">
                  <c:v>53.5</c:v>
                </c:pt>
                <c:pt idx="201">
                  <c:v>53.7</c:v>
                </c:pt>
                <c:pt idx="202">
                  <c:v>54.9</c:v>
                </c:pt>
                <c:pt idx="203">
                  <c:v>55.2</c:v>
                </c:pt>
                <c:pt idx="204">
                  <c:v>55.4</c:v>
                </c:pt>
                <c:pt idx="205">
                  <c:v>56.2</c:v>
                </c:pt>
                <c:pt idx="206">
                  <c:v>56.7</c:v>
                </c:pt>
                <c:pt idx="207">
                  <c:v>57</c:v>
                </c:pt>
                <c:pt idx="208">
                  <c:v>57.4</c:v>
                </c:pt>
                <c:pt idx="209">
                  <c:v>56.6</c:v>
                </c:pt>
                <c:pt idx="210">
                  <c:v>57.4</c:v>
                </c:pt>
                <c:pt idx="211">
                  <c:v>58.1</c:v>
                </c:pt>
                <c:pt idx="212">
                  <c:v>58.5</c:v>
                </c:pt>
                <c:pt idx="213">
                  <c:v>60.1</c:v>
                </c:pt>
                <c:pt idx="214">
                  <c:v>60.6</c:v>
                </c:pt>
                <c:pt idx="215">
                  <c:v>59.6</c:v>
                </c:pt>
                <c:pt idx="216">
                  <c:v>58.6</c:v>
                </c:pt>
                <c:pt idx="217">
                  <c:v>56.6</c:v>
                </c:pt>
                <c:pt idx="218">
                  <c:v>56.2</c:v>
                </c:pt>
                <c:pt idx="219">
                  <c:v>55.5</c:v>
                </c:pt>
                <c:pt idx="220">
                  <c:v>54.9</c:v>
                </c:pt>
                <c:pt idx="221">
                  <c:v>55.1</c:v>
                </c:pt>
                <c:pt idx="222">
                  <c:v>54.6</c:v>
                </c:pt>
                <c:pt idx="223">
                  <c:v>53.2</c:v>
                </c:pt>
                <c:pt idx="224">
                  <c:v>52</c:v>
                </c:pt>
                <c:pt idx="225">
                  <c:v>51.8</c:v>
                </c:pt>
                <c:pt idx="226">
                  <c:v>51.4</c:v>
                </c:pt>
                <c:pt idx="227">
                  <c:v>50.5</c:v>
                </c:pt>
                <c:pt idx="228">
                  <c:v>49.3</c:v>
                </c:pt>
                <c:pt idx="229">
                  <c:v>47.5</c:v>
                </c:pt>
                <c:pt idx="230">
                  <c:v>47.9</c:v>
                </c:pt>
                <c:pt idx="231">
                  <c:v>47.7</c:v>
                </c:pt>
                <c:pt idx="232">
                  <c:v>47.6</c:v>
                </c:pt>
                <c:pt idx="233">
                  <c:v>46.5</c:v>
                </c:pt>
                <c:pt idx="234">
                  <c:v>47</c:v>
                </c:pt>
                <c:pt idx="235">
                  <c:v>45.7</c:v>
                </c:pt>
                <c:pt idx="236">
                  <c:v>45.9</c:v>
                </c:pt>
                <c:pt idx="237">
                  <c:v>46.9</c:v>
                </c:pt>
                <c:pt idx="238">
                  <c:v>46.3</c:v>
                </c:pt>
              </c:numCache>
            </c:numRef>
          </c:val>
          <c:smooth val="0"/>
          <c:extLst>
            <c:ext xmlns:c16="http://schemas.microsoft.com/office/drawing/2014/chart" uri="{C3380CC4-5D6E-409C-BE32-E72D297353CC}">
              <c16:uniqueId val="{00000001-2842-4A20-9A16-B0F9068D82E8}"/>
            </c:ext>
          </c:extLst>
        </c:ser>
        <c:ser>
          <c:idx val="0"/>
          <c:order val="2"/>
          <c:tx>
            <c:v>PMI služby eurozóny</c:v>
          </c:tx>
          <c:spPr>
            <a:ln w="19050">
              <a:solidFill>
                <a:sysClr val="window" lastClr="FFFFFF">
                  <a:lumMod val="50000"/>
                </a:sysClr>
              </a:solidFill>
              <a:prstDash val="solid"/>
            </a:ln>
          </c:spPr>
          <c:marker>
            <c:symbol val="none"/>
          </c:marker>
          <c:dPt>
            <c:idx val="2"/>
            <c:bubble3D val="0"/>
            <c:extLst>
              <c:ext xmlns:c16="http://schemas.microsoft.com/office/drawing/2014/chart" uri="{C3380CC4-5D6E-409C-BE32-E72D297353CC}">
                <c16:uniqueId val="{00000002-2842-4A20-9A16-B0F9068D82E8}"/>
              </c:ext>
            </c:extLst>
          </c:dPt>
          <c:cat>
            <c:numRef>
              <c:f>'[73]PMI data'!$A$4:$A$242</c:f>
              <c:numCache>
                <c:formatCode>General</c:formatCode>
                <c:ptCount val="239"/>
                <c:pt idx="0">
                  <c:v>36585</c:v>
                </c:pt>
                <c:pt idx="1">
                  <c:v>36616</c:v>
                </c:pt>
                <c:pt idx="2">
                  <c:v>36646</c:v>
                </c:pt>
                <c:pt idx="3">
                  <c:v>36677</c:v>
                </c:pt>
                <c:pt idx="4">
                  <c:v>36707</c:v>
                </c:pt>
                <c:pt idx="5">
                  <c:v>36738</c:v>
                </c:pt>
                <c:pt idx="6">
                  <c:v>36769</c:v>
                </c:pt>
                <c:pt idx="7">
                  <c:v>36799</c:v>
                </c:pt>
                <c:pt idx="8">
                  <c:v>36830</c:v>
                </c:pt>
                <c:pt idx="9">
                  <c:v>36860</c:v>
                </c:pt>
                <c:pt idx="10">
                  <c:v>36891</c:v>
                </c:pt>
                <c:pt idx="11">
                  <c:v>36922</c:v>
                </c:pt>
                <c:pt idx="12">
                  <c:v>36950</c:v>
                </c:pt>
                <c:pt idx="13">
                  <c:v>36981</c:v>
                </c:pt>
                <c:pt idx="14">
                  <c:v>37011</c:v>
                </c:pt>
                <c:pt idx="15">
                  <c:v>37042</c:v>
                </c:pt>
                <c:pt idx="16">
                  <c:v>37072</c:v>
                </c:pt>
                <c:pt idx="17">
                  <c:v>37103</c:v>
                </c:pt>
                <c:pt idx="18">
                  <c:v>37134</c:v>
                </c:pt>
                <c:pt idx="19">
                  <c:v>37164</c:v>
                </c:pt>
                <c:pt idx="20">
                  <c:v>37195</c:v>
                </c:pt>
                <c:pt idx="21">
                  <c:v>37225</c:v>
                </c:pt>
                <c:pt idx="22">
                  <c:v>37256</c:v>
                </c:pt>
                <c:pt idx="23">
                  <c:v>37287</c:v>
                </c:pt>
                <c:pt idx="24">
                  <c:v>37315</c:v>
                </c:pt>
                <c:pt idx="25">
                  <c:v>37346</c:v>
                </c:pt>
                <c:pt idx="26">
                  <c:v>37376</c:v>
                </c:pt>
                <c:pt idx="27">
                  <c:v>37407</c:v>
                </c:pt>
                <c:pt idx="28">
                  <c:v>37437</c:v>
                </c:pt>
                <c:pt idx="29">
                  <c:v>37468</c:v>
                </c:pt>
                <c:pt idx="30">
                  <c:v>37499</c:v>
                </c:pt>
                <c:pt idx="31">
                  <c:v>37529</c:v>
                </c:pt>
                <c:pt idx="32">
                  <c:v>37560</c:v>
                </c:pt>
                <c:pt idx="33">
                  <c:v>37590</c:v>
                </c:pt>
                <c:pt idx="34">
                  <c:v>37621</c:v>
                </c:pt>
                <c:pt idx="35">
                  <c:v>37652</c:v>
                </c:pt>
                <c:pt idx="36">
                  <c:v>37680</c:v>
                </c:pt>
                <c:pt idx="37">
                  <c:v>37711</c:v>
                </c:pt>
                <c:pt idx="38">
                  <c:v>37741</c:v>
                </c:pt>
                <c:pt idx="39">
                  <c:v>37772</c:v>
                </c:pt>
                <c:pt idx="40">
                  <c:v>37802</c:v>
                </c:pt>
                <c:pt idx="41">
                  <c:v>37833</c:v>
                </c:pt>
                <c:pt idx="42">
                  <c:v>37864</c:v>
                </c:pt>
                <c:pt idx="43">
                  <c:v>37894</c:v>
                </c:pt>
                <c:pt idx="44">
                  <c:v>37925</c:v>
                </c:pt>
                <c:pt idx="45">
                  <c:v>37955</c:v>
                </c:pt>
                <c:pt idx="46">
                  <c:v>37986</c:v>
                </c:pt>
                <c:pt idx="47">
                  <c:v>38017</c:v>
                </c:pt>
                <c:pt idx="48">
                  <c:v>38046</c:v>
                </c:pt>
                <c:pt idx="49">
                  <c:v>38077</c:v>
                </c:pt>
                <c:pt idx="50">
                  <c:v>38107</c:v>
                </c:pt>
                <c:pt idx="51">
                  <c:v>38138</c:v>
                </c:pt>
                <c:pt idx="52">
                  <c:v>38168</c:v>
                </c:pt>
                <c:pt idx="53">
                  <c:v>38199</c:v>
                </c:pt>
                <c:pt idx="54">
                  <c:v>38230</c:v>
                </c:pt>
                <c:pt idx="55">
                  <c:v>38260</c:v>
                </c:pt>
                <c:pt idx="56">
                  <c:v>38291</c:v>
                </c:pt>
                <c:pt idx="57">
                  <c:v>38321</c:v>
                </c:pt>
                <c:pt idx="58">
                  <c:v>38352</c:v>
                </c:pt>
                <c:pt idx="59">
                  <c:v>38383</c:v>
                </c:pt>
                <c:pt idx="60">
                  <c:v>38411</c:v>
                </c:pt>
                <c:pt idx="61">
                  <c:v>38442</c:v>
                </c:pt>
                <c:pt idx="62">
                  <c:v>38472</c:v>
                </c:pt>
                <c:pt idx="63">
                  <c:v>38503</c:v>
                </c:pt>
                <c:pt idx="64">
                  <c:v>38533</c:v>
                </c:pt>
                <c:pt idx="65">
                  <c:v>38564</c:v>
                </c:pt>
                <c:pt idx="66">
                  <c:v>38595</c:v>
                </c:pt>
                <c:pt idx="67">
                  <c:v>38625</c:v>
                </c:pt>
                <c:pt idx="68">
                  <c:v>38656</c:v>
                </c:pt>
                <c:pt idx="69">
                  <c:v>38686</c:v>
                </c:pt>
                <c:pt idx="70">
                  <c:v>38717</c:v>
                </c:pt>
                <c:pt idx="71">
                  <c:v>38748</c:v>
                </c:pt>
                <c:pt idx="72">
                  <c:v>38776</c:v>
                </c:pt>
                <c:pt idx="73">
                  <c:v>38807</c:v>
                </c:pt>
                <c:pt idx="74">
                  <c:v>38837</c:v>
                </c:pt>
                <c:pt idx="75">
                  <c:v>38868</c:v>
                </c:pt>
                <c:pt idx="76">
                  <c:v>38898</c:v>
                </c:pt>
                <c:pt idx="77">
                  <c:v>38929</c:v>
                </c:pt>
                <c:pt idx="78">
                  <c:v>38960</c:v>
                </c:pt>
                <c:pt idx="79">
                  <c:v>38990</c:v>
                </c:pt>
                <c:pt idx="80">
                  <c:v>39021</c:v>
                </c:pt>
                <c:pt idx="81">
                  <c:v>39051</c:v>
                </c:pt>
                <c:pt idx="82">
                  <c:v>39082</c:v>
                </c:pt>
                <c:pt idx="83">
                  <c:v>39113</c:v>
                </c:pt>
                <c:pt idx="84">
                  <c:v>39141</c:v>
                </c:pt>
                <c:pt idx="85">
                  <c:v>39172</c:v>
                </c:pt>
                <c:pt idx="86">
                  <c:v>39202</c:v>
                </c:pt>
                <c:pt idx="87">
                  <c:v>39233</c:v>
                </c:pt>
                <c:pt idx="88">
                  <c:v>39263</c:v>
                </c:pt>
                <c:pt idx="89">
                  <c:v>39294</c:v>
                </c:pt>
                <c:pt idx="90">
                  <c:v>39325</c:v>
                </c:pt>
                <c:pt idx="91">
                  <c:v>39355</c:v>
                </c:pt>
                <c:pt idx="92">
                  <c:v>39386</c:v>
                </c:pt>
                <c:pt idx="93">
                  <c:v>39416</c:v>
                </c:pt>
                <c:pt idx="94">
                  <c:v>39447</c:v>
                </c:pt>
                <c:pt idx="95">
                  <c:v>39478</c:v>
                </c:pt>
                <c:pt idx="96">
                  <c:v>39507</c:v>
                </c:pt>
                <c:pt idx="97">
                  <c:v>39538</c:v>
                </c:pt>
                <c:pt idx="98">
                  <c:v>39568</c:v>
                </c:pt>
                <c:pt idx="99">
                  <c:v>39599</c:v>
                </c:pt>
                <c:pt idx="100">
                  <c:v>39629</c:v>
                </c:pt>
                <c:pt idx="101">
                  <c:v>39660</c:v>
                </c:pt>
                <c:pt idx="102">
                  <c:v>39691</c:v>
                </c:pt>
                <c:pt idx="103">
                  <c:v>39721</c:v>
                </c:pt>
                <c:pt idx="104">
                  <c:v>39752</c:v>
                </c:pt>
                <c:pt idx="105">
                  <c:v>39782</c:v>
                </c:pt>
                <c:pt idx="106">
                  <c:v>39813</c:v>
                </c:pt>
                <c:pt idx="107">
                  <c:v>39844</c:v>
                </c:pt>
                <c:pt idx="108">
                  <c:v>39872</c:v>
                </c:pt>
                <c:pt idx="109">
                  <c:v>39903</c:v>
                </c:pt>
                <c:pt idx="110">
                  <c:v>39933</c:v>
                </c:pt>
                <c:pt idx="111">
                  <c:v>39964</c:v>
                </c:pt>
                <c:pt idx="112">
                  <c:v>39994</c:v>
                </c:pt>
                <c:pt idx="113">
                  <c:v>40025</c:v>
                </c:pt>
                <c:pt idx="114">
                  <c:v>40056</c:v>
                </c:pt>
                <c:pt idx="115">
                  <c:v>40086</c:v>
                </c:pt>
                <c:pt idx="116">
                  <c:v>40117</c:v>
                </c:pt>
                <c:pt idx="117">
                  <c:v>40147</c:v>
                </c:pt>
                <c:pt idx="118">
                  <c:v>40178</c:v>
                </c:pt>
                <c:pt idx="119">
                  <c:v>40209</c:v>
                </c:pt>
                <c:pt idx="120">
                  <c:v>40237</c:v>
                </c:pt>
                <c:pt idx="121">
                  <c:v>40268</c:v>
                </c:pt>
                <c:pt idx="122">
                  <c:v>40298</c:v>
                </c:pt>
                <c:pt idx="123">
                  <c:v>40329</c:v>
                </c:pt>
                <c:pt idx="124">
                  <c:v>40359</c:v>
                </c:pt>
                <c:pt idx="125">
                  <c:v>40390</c:v>
                </c:pt>
                <c:pt idx="126">
                  <c:v>40421</c:v>
                </c:pt>
                <c:pt idx="127">
                  <c:v>40451</c:v>
                </c:pt>
                <c:pt idx="128">
                  <c:v>40482</c:v>
                </c:pt>
                <c:pt idx="129">
                  <c:v>40512</c:v>
                </c:pt>
                <c:pt idx="130">
                  <c:v>40543</c:v>
                </c:pt>
                <c:pt idx="131">
                  <c:v>40574</c:v>
                </c:pt>
                <c:pt idx="132">
                  <c:v>40602</c:v>
                </c:pt>
                <c:pt idx="133">
                  <c:v>40633</c:v>
                </c:pt>
                <c:pt idx="134">
                  <c:v>40663</c:v>
                </c:pt>
                <c:pt idx="135">
                  <c:v>40694</c:v>
                </c:pt>
                <c:pt idx="136">
                  <c:v>40724</c:v>
                </c:pt>
                <c:pt idx="137">
                  <c:v>40755</c:v>
                </c:pt>
                <c:pt idx="138">
                  <c:v>40786</c:v>
                </c:pt>
                <c:pt idx="139">
                  <c:v>40816</c:v>
                </c:pt>
                <c:pt idx="140">
                  <c:v>40847</c:v>
                </c:pt>
                <c:pt idx="141">
                  <c:v>40877</c:v>
                </c:pt>
                <c:pt idx="142">
                  <c:v>40908</c:v>
                </c:pt>
                <c:pt idx="143">
                  <c:v>40939</c:v>
                </c:pt>
                <c:pt idx="144">
                  <c:v>40968</c:v>
                </c:pt>
                <c:pt idx="145">
                  <c:v>40999</c:v>
                </c:pt>
                <c:pt idx="146">
                  <c:v>41029</c:v>
                </c:pt>
                <c:pt idx="147">
                  <c:v>41060</c:v>
                </c:pt>
                <c:pt idx="148">
                  <c:v>41090</c:v>
                </c:pt>
                <c:pt idx="149">
                  <c:v>41121</c:v>
                </c:pt>
                <c:pt idx="150">
                  <c:v>41152</c:v>
                </c:pt>
                <c:pt idx="151">
                  <c:v>41182</c:v>
                </c:pt>
                <c:pt idx="152">
                  <c:v>41213</c:v>
                </c:pt>
                <c:pt idx="153">
                  <c:v>41243</c:v>
                </c:pt>
                <c:pt idx="154">
                  <c:v>41274</c:v>
                </c:pt>
                <c:pt idx="155">
                  <c:v>41305</c:v>
                </c:pt>
                <c:pt idx="156">
                  <c:v>41333</c:v>
                </c:pt>
                <c:pt idx="157">
                  <c:v>41364</c:v>
                </c:pt>
                <c:pt idx="158">
                  <c:v>41394</c:v>
                </c:pt>
                <c:pt idx="159">
                  <c:v>41425</c:v>
                </c:pt>
                <c:pt idx="160">
                  <c:v>41455</c:v>
                </c:pt>
                <c:pt idx="161">
                  <c:v>41486</c:v>
                </c:pt>
                <c:pt idx="162">
                  <c:v>41517</c:v>
                </c:pt>
                <c:pt idx="163">
                  <c:v>41547</c:v>
                </c:pt>
                <c:pt idx="164">
                  <c:v>41578</c:v>
                </c:pt>
                <c:pt idx="165">
                  <c:v>41608</c:v>
                </c:pt>
                <c:pt idx="166">
                  <c:v>41639</c:v>
                </c:pt>
                <c:pt idx="167">
                  <c:v>41670</c:v>
                </c:pt>
                <c:pt idx="168">
                  <c:v>41698</c:v>
                </c:pt>
                <c:pt idx="169">
                  <c:v>41729</c:v>
                </c:pt>
                <c:pt idx="170">
                  <c:v>41759</c:v>
                </c:pt>
                <c:pt idx="171">
                  <c:v>41790</c:v>
                </c:pt>
                <c:pt idx="172">
                  <c:v>41820</c:v>
                </c:pt>
                <c:pt idx="173">
                  <c:v>41851</c:v>
                </c:pt>
                <c:pt idx="174">
                  <c:v>41882</c:v>
                </c:pt>
                <c:pt idx="175">
                  <c:v>41912</c:v>
                </c:pt>
                <c:pt idx="176">
                  <c:v>41943</c:v>
                </c:pt>
                <c:pt idx="177">
                  <c:v>41973</c:v>
                </c:pt>
                <c:pt idx="178">
                  <c:v>42004</c:v>
                </c:pt>
                <c:pt idx="179">
                  <c:v>42035</c:v>
                </c:pt>
                <c:pt idx="180">
                  <c:v>42063</c:v>
                </c:pt>
                <c:pt idx="181">
                  <c:v>42094</c:v>
                </c:pt>
                <c:pt idx="182">
                  <c:v>42124</c:v>
                </c:pt>
                <c:pt idx="183">
                  <c:v>42155</c:v>
                </c:pt>
                <c:pt idx="184">
                  <c:v>42185</c:v>
                </c:pt>
                <c:pt idx="185">
                  <c:v>42216</c:v>
                </c:pt>
                <c:pt idx="186">
                  <c:v>42247</c:v>
                </c:pt>
                <c:pt idx="187">
                  <c:v>42277</c:v>
                </c:pt>
                <c:pt idx="188">
                  <c:v>42308</c:v>
                </c:pt>
                <c:pt idx="189">
                  <c:v>42338</c:v>
                </c:pt>
                <c:pt idx="190">
                  <c:v>42369</c:v>
                </c:pt>
                <c:pt idx="191">
                  <c:v>42400</c:v>
                </c:pt>
                <c:pt idx="192">
                  <c:v>42429</c:v>
                </c:pt>
                <c:pt idx="193">
                  <c:v>42460</c:v>
                </c:pt>
                <c:pt idx="194">
                  <c:v>42490</c:v>
                </c:pt>
                <c:pt idx="195">
                  <c:v>42521</c:v>
                </c:pt>
                <c:pt idx="196">
                  <c:v>42551</c:v>
                </c:pt>
                <c:pt idx="197">
                  <c:v>42582</c:v>
                </c:pt>
                <c:pt idx="198">
                  <c:v>42613</c:v>
                </c:pt>
                <c:pt idx="199">
                  <c:v>42643</c:v>
                </c:pt>
                <c:pt idx="200">
                  <c:v>42674</c:v>
                </c:pt>
                <c:pt idx="201">
                  <c:v>42704</c:v>
                </c:pt>
                <c:pt idx="202">
                  <c:v>42735</c:v>
                </c:pt>
                <c:pt idx="203">
                  <c:v>42736</c:v>
                </c:pt>
                <c:pt idx="204">
                  <c:v>42767</c:v>
                </c:pt>
                <c:pt idx="205">
                  <c:v>42795</c:v>
                </c:pt>
                <c:pt idx="206">
                  <c:v>42827</c:v>
                </c:pt>
                <c:pt idx="207">
                  <c:v>42858</c:v>
                </c:pt>
                <c:pt idx="208">
                  <c:v>42887</c:v>
                </c:pt>
                <c:pt idx="209">
                  <c:v>42946</c:v>
                </c:pt>
                <c:pt idx="210">
                  <c:v>42948</c:v>
                </c:pt>
                <c:pt idx="211">
                  <c:v>42980</c:v>
                </c:pt>
                <c:pt idx="212">
                  <c:v>43011</c:v>
                </c:pt>
                <c:pt idx="213">
                  <c:v>43040</c:v>
                </c:pt>
                <c:pt idx="214">
                  <c:v>43099</c:v>
                </c:pt>
                <c:pt idx="215">
                  <c:v>43101</c:v>
                </c:pt>
                <c:pt idx="216">
                  <c:v>43132</c:v>
                </c:pt>
                <c:pt idx="217">
                  <c:v>43160</c:v>
                </c:pt>
                <c:pt idx="218">
                  <c:v>43191</c:v>
                </c:pt>
                <c:pt idx="219">
                  <c:v>43221</c:v>
                </c:pt>
                <c:pt idx="220">
                  <c:v>43252</c:v>
                </c:pt>
                <c:pt idx="221">
                  <c:v>43282</c:v>
                </c:pt>
                <c:pt idx="222">
                  <c:v>43313</c:v>
                </c:pt>
                <c:pt idx="223">
                  <c:v>43344</c:v>
                </c:pt>
                <c:pt idx="224">
                  <c:v>43374</c:v>
                </c:pt>
                <c:pt idx="225">
                  <c:v>43405</c:v>
                </c:pt>
                <c:pt idx="226">
                  <c:v>43435</c:v>
                </c:pt>
                <c:pt idx="227">
                  <c:v>43466</c:v>
                </c:pt>
                <c:pt idx="228">
                  <c:v>43497</c:v>
                </c:pt>
                <c:pt idx="229">
                  <c:v>43525</c:v>
                </c:pt>
                <c:pt idx="230">
                  <c:v>43556</c:v>
                </c:pt>
                <c:pt idx="231">
                  <c:v>43586</c:v>
                </c:pt>
                <c:pt idx="232">
                  <c:v>43617</c:v>
                </c:pt>
                <c:pt idx="233">
                  <c:v>43647</c:v>
                </c:pt>
                <c:pt idx="234">
                  <c:v>43678</c:v>
                </c:pt>
                <c:pt idx="235">
                  <c:v>43709</c:v>
                </c:pt>
                <c:pt idx="236">
                  <c:v>43739</c:v>
                </c:pt>
                <c:pt idx="237">
                  <c:v>43770</c:v>
                </c:pt>
                <c:pt idx="238">
                  <c:v>43800</c:v>
                </c:pt>
              </c:numCache>
            </c:numRef>
          </c:cat>
          <c:val>
            <c:numRef>
              <c:f>'[73]PMI data'!$K$4:$K$242</c:f>
              <c:numCache>
                <c:formatCode>General</c:formatCode>
                <c:ptCount val="239"/>
                <c:pt idx="0">
                  <c:v>59.715000000000003</c:v>
                </c:pt>
                <c:pt idx="1">
                  <c:v>61.051000000000002</c:v>
                </c:pt>
                <c:pt idx="2">
                  <c:v>62.360999999999997</c:v>
                </c:pt>
                <c:pt idx="3">
                  <c:v>61.533999999999999</c:v>
                </c:pt>
                <c:pt idx="4">
                  <c:v>60.872999999999998</c:v>
                </c:pt>
                <c:pt idx="5">
                  <c:v>60.633000000000003</c:v>
                </c:pt>
                <c:pt idx="6">
                  <c:v>60.377000000000002</c:v>
                </c:pt>
                <c:pt idx="7">
                  <c:v>60.180999999999997</c:v>
                </c:pt>
                <c:pt idx="8">
                  <c:v>57.899000000000001</c:v>
                </c:pt>
                <c:pt idx="9">
                  <c:v>56.636000000000003</c:v>
                </c:pt>
                <c:pt idx="10">
                  <c:v>56.655000000000001</c:v>
                </c:pt>
                <c:pt idx="11">
                  <c:v>55.451999999999998</c:v>
                </c:pt>
                <c:pt idx="12">
                  <c:v>54.493000000000002</c:v>
                </c:pt>
                <c:pt idx="13">
                  <c:v>53.371000000000002</c:v>
                </c:pt>
                <c:pt idx="14">
                  <c:v>53.125999999999998</c:v>
                </c:pt>
                <c:pt idx="15">
                  <c:v>52.539000000000001</c:v>
                </c:pt>
                <c:pt idx="16">
                  <c:v>53.314999999999998</c:v>
                </c:pt>
                <c:pt idx="17">
                  <c:v>52.994</c:v>
                </c:pt>
                <c:pt idx="18">
                  <c:v>51.655000000000001</c:v>
                </c:pt>
                <c:pt idx="19">
                  <c:v>49.037999999999997</c:v>
                </c:pt>
                <c:pt idx="20">
                  <c:v>46.683</c:v>
                </c:pt>
                <c:pt idx="21">
                  <c:v>46.997</c:v>
                </c:pt>
                <c:pt idx="22">
                  <c:v>49.865000000000002</c:v>
                </c:pt>
                <c:pt idx="23">
                  <c:v>51.192999999999998</c:v>
                </c:pt>
                <c:pt idx="24">
                  <c:v>51.823999999999998</c:v>
                </c:pt>
                <c:pt idx="25">
                  <c:v>53.177</c:v>
                </c:pt>
                <c:pt idx="26">
                  <c:v>53.555999999999997</c:v>
                </c:pt>
                <c:pt idx="27">
                  <c:v>52.161999999999999</c:v>
                </c:pt>
                <c:pt idx="28">
                  <c:v>52.97</c:v>
                </c:pt>
                <c:pt idx="29">
                  <c:v>52.341999999999999</c:v>
                </c:pt>
                <c:pt idx="30">
                  <c:v>50.936999999999998</c:v>
                </c:pt>
                <c:pt idx="31">
                  <c:v>49.304000000000002</c:v>
                </c:pt>
                <c:pt idx="32">
                  <c:v>50.143999999999998</c:v>
                </c:pt>
                <c:pt idx="33">
                  <c:v>50.816000000000003</c:v>
                </c:pt>
                <c:pt idx="34">
                  <c:v>50.500999999999998</c:v>
                </c:pt>
                <c:pt idx="35">
                  <c:v>49.999000000000002</c:v>
                </c:pt>
                <c:pt idx="36">
                  <c:v>48.895000000000003</c:v>
                </c:pt>
                <c:pt idx="37">
                  <c:v>47.731000000000002</c:v>
                </c:pt>
                <c:pt idx="38">
                  <c:v>47.679000000000002</c:v>
                </c:pt>
                <c:pt idx="39">
                  <c:v>47.893000000000001</c:v>
                </c:pt>
                <c:pt idx="40">
                  <c:v>48.152000000000001</c:v>
                </c:pt>
                <c:pt idx="41">
                  <c:v>50.244</c:v>
                </c:pt>
                <c:pt idx="42">
                  <c:v>51.994</c:v>
                </c:pt>
                <c:pt idx="43">
                  <c:v>53.579000000000001</c:v>
                </c:pt>
                <c:pt idx="44">
                  <c:v>56.045000000000002</c:v>
                </c:pt>
                <c:pt idx="45">
                  <c:v>57.500999999999998</c:v>
                </c:pt>
                <c:pt idx="46">
                  <c:v>56.636000000000003</c:v>
                </c:pt>
                <c:pt idx="47">
                  <c:v>57.26</c:v>
                </c:pt>
                <c:pt idx="48">
                  <c:v>56.220999999999997</c:v>
                </c:pt>
                <c:pt idx="49">
                  <c:v>54.402000000000001</c:v>
                </c:pt>
                <c:pt idx="50">
                  <c:v>54.536999999999999</c:v>
                </c:pt>
                <c:pt idx="51">
                  <c:v>55.758000000000003</c:v>
                </c:pt>
                <c:pt idx="52">
                  <c:v>55.311999999999998</c:v>
                </c:pt>
                <c:pt idx="53">
                  <c:v>55.311999999999998</c:v>
                </c:pt>
                <c:pt idx="54">
                  <c:v>54.47</c:v>
                </c:pt>
                <c:pt idx="55">
                  <c:v>53.334000000000003</c:v>
                </c:pt>
                <c:pt idx="56">
                  <c:v>53.543999999999997</c:v>
                </c:pt>
                <c:pt idx="57">
                  <c:v>52.582999999999998</c:v>
                </c:pt>
                <c:pt idx="58">
                  <c:v>52.646999999999998</c:v>
                </c:pt>
                <c:pt idx="59">
                  <c:v>53.37</c:v>
                </c:pt>
                <c:pt idx="60">
                  <c:v>52.960999999999999</c:v>
                </c:pt>
                <c:pt idx="61">
                  <c:v>52.994999999999997</c:v>
                </c:pt>
                <c:pt idx="62">
                  <c:v>52.758000000000003</c:v>
                </c:pt>
                <c:pt idx="63">
                  <c:v>53.524000000000001</c:v>
                </c:pt>
                <c:pt idx="64">
                  <c:v>53.134</c:v>
                </c:pt>
                <c:pt idx="65">
                  <c:v>53.460999999999999</c:v>
                </c:pt>
                <c:pt idx="66">
                  <c:v>53.395000000000003</c:v>
                </c:pt>
                <c:pt idx="67">
                  <c:v>54.652999999999999</c:v>
                </c:pt>
                <c:pt idx="68">
                  <c:v>54.914999999999999</c:v>
                </c:pt>
                <c:pt idx="69">
                  <c:v>55.241999999999997</c:v>
                </c:pt>
                <c:pt idx="70">
                  <c:v>56.771999999999998</c:v>
                </c:pt>
                <c:pt idx="71">
                  <c:v>57.017000000000003</c:v>
                </c:pt>
                <c:pt idx="72">
                  <c:v>58.210999999999999</c:v>
                </c:pt>
                <c:pt idx="73">
                  <c:v>58.158000000000001</c:v>
                </c:pt>
                <c:pt idx="74">
                  <c:v>58.332000000000001</c:v>
                </c:pt>
                <c:pt idx="75">
                  <c:v>58.692999999999998</c:v>
                </c:pt>
                <c:pt idx="76">
                  <c:v>60.654000000000003</c:v>
                </c:pt>
                <c:pt idx="77">
                  <c:v>57.863999999999997</c:v>
                </c:pt>
                <c:pt idx="78">
                  <c:v>57.448</c:v>
                </c:pt>
                <c:pt idx="79">
                  <c:v>56.654000000000003</c:v>
                </c:pt>
                <c:pt idx="80">
                  <c:v>56.49</c:v>
                </c:pt>
                <c:pt idx="81">
                  <c:v>57.554000000000002</c:v>
                </c:pt>
                <c:pt idx="82">
                  <c:v>57.180999999999997</c:v>
                </c:pt>
                <c:pt idx="83">
                  <c:v>57.88</c:v>
                </c:pt>
                <c:pt idx="84">
                  <c:v>57.506</c:v>
                </c:pt>
                <c:pt idx="85">
                  <c:v>57.353000000000002</c:v>
                </c:pt>
                <c:pt idx="86">
                  <c:v>56.991</c:v>
                </c:pt>
                <c:pt idx="87">
                  <c:v>57.26</c:v>
                </c:pt>
                <c:pt idx="88">
                  <c:v>58.331000000000003</c:v>
                </c:pt>
                <c:pt idx="89">
                  <c:v>58.343000000000004</c:v>
                </c:pt>
                <c:pt idx="90">
                  <c:v>58.039000000000001</c:v>
                </c:pt>
                <c:pt idx="91">
                  <c:v>54.219000000000001</c:v>
                </c:pt>
                <c:pt idx="92">
                  <c:v>55.814</c:v>
                </c:pt>
                <c:pt idx="93">
                  <c:v>54.142000000000003</c:v>
                </c:pt>
                <c:pt idx="94">
                  <c:v>53.14</c:v>
                </c:pt>
                <c:pt idx="95">
                  <c:v>50.555</c:v>
                </c:pt>
                <c:pt idx="96">
                  <c:v>52.286999999999999</c:v>
                </c:pt>
                <c:pt idx="97">
                  <c:v>51.609000000000002</c:v>
                </c:pt>
                <c:pt idx="98">
                  <c:v>51.976999999999997</c:v>
                </c:pt>
                <c:pt idx="99">
                  <c:v>50.594999999999999</c:v>
                </c:pt>
                <c:pt idx="100">
                  <c:v>49.127000000000002</c:v>
                </c:pt>
                <c:pt idx="101">
                  <c:v>48.317</c:v>
                </c:pt>
                <c:pt idx="102">
                  <c:v>48.454999999999998</c:v>
                </c:pt>
                <c:pt idx="103">
                  <c:v>48.442</c:v>
                </c:pt>
                <c:pt idx="104">
                  <c:v>45.756</c:v>
                </c:pt>
                <c:pt idx="105">
                  <c:v>42.466000000000001</c:v>
                </c:pt>
                <c:pt idx="106">
                  <c:v>42.061999999999998</c:v>
                </c:pt>
                <c:pt idx="107">
                  <c:v>42.158999999999999</c:v>
                </c:pt>
                <c:pt idx="108">
                  <c:v>39.24</c:v>
                </c:pt>
                <c:pt idx="109">
                  <c:v>40.947000000000003</c:v>
                </c:pt>
                <c:pt idx="110">
                  <c:v>43.762</c:v>
                </c:pt>
                <c:pt idx="111">
                  <c:v>44.822000000000003</c:v>
                </c:pt>
                <c:pt idx="112">
                  <c:v>44.651000000000003</c:v>
                </c:pt>
                <c:pt idx="113">
                  <c:v>45.692</c:v>
                </c:pt>
                <c:pt idx="114">
                  <c:v>49.921999999999997</c:v>
                </c:pt>
                <c:pt idx="115">
                  <c:v>50.86</c:v>
                </c:pt>
                <c:pt idx="116">
                  <c:v>52.578000000000003</c:v>
                </c:pt>
                <c:pt idx="117">
                  <c:v>53.04</c:v>
                </c:pt>
                <c:pt idx="118">
                  <c:v>53.634</c:v>
                </c:pt>
                <c:pt idx="119">
                  <c:v>52.502000000000002</c:v>
                </c:pt>
                <c:pt idx="120">
                  <c:v>51.81</c:v>
                </c:pt>
                <c:pt idx="121">
                  <c:v>54.08</c:v>
                </c:pt>
                <c:pt idx="122">
                  <c:v>55.595999999999997</c:v>
                </c:pt>
                <c:pt idx="123">
                  <c:v>56.167999999999999</c:v>
                </c:pt>
                <c:pt idx="124">
                  <c:v>55.506999999999998</c:v>
                </c:pt>
                <c:pt idx="125">
                  <c:v>55.783000000000001</c:v>
                </c:pt>
                <c:pt idx="126">
                  <c:v>55.875</c:v>
                </c:pt>
                <c:pt idx="127">
                  <c:v>54.085999999999999</c:v>
                </c:pt>
                <c:pt idx="128">
                  <c:v>53.347999999999999</c:v>
                </c:pt>
                <c:pt idx="129">
                  <c:v>55.42</c:v>
                </c:pt>
                <c:pt idx="130">
                  <c:v>54.22</c:v>
                </c:pt>
                <c:pt idx="131">
                  <c:v>55.936</c:v>
                </c:pt>
                <c:pt idx="132">
                  <c:v>56.753999999999998</c:v>
                </c:pt>
                <c:pt idx="133">
                  <c:v>57.158999999999999</c:v>
                </c:pt>
                <c:pt idx="134">
                  <c:v>56.732999999999997</c:v>
                </c:pt>
                <c:pt idx="135">
                  <c:v>55.991</c:v>
                </c:pt>
                <c:pt idx="136">
                  <c:v>53.710999999999999</c:v>
                </c:pt>
                <c:pt idx="137">
                  <c:v>51.578000000000003</c:v>
                </c:pt>
                <c:pt idx="138">
                  <c:v>51.484000000000002</c:v>
                </c:pt>
                <c:pt idx="139">
                  <c:v>48.843000000000004</c:v>
                </c:pt>
                <c:pt idx="140">
                  <c:v>46.402999999999999</c:v>
                </c:pt>
                <c:pt idx="141">
                  <c:v>47.533000000000001</c:v>
                </c:pt>
                <c:pt idx="142">
                  <c:v>48.802</c:v>
                </c:pt>
                <c:pt idx="143">
                  <c:v>50.445999999999998</c:v>
                </c:pt>
                <c:pt idx="144">
                  <c:v>48.847999999999999</c:v>
                </c:pt>
                <c:pt idx="145">
                  <c:v>49.197000000000003</c:v>
                </c:pt>
                <c:pt idx="146">
                  <c:v>46.881999999999998</c:v>
                </c:pt>
                <c:pt idx="147">
                  <c:v>46.668999999999997</c:v>
                </c:pt>
                <c:pt idx="148">
                  <c:v>47.131999999999998</c:v>
                </c:pt>
                <c:pt idx="149">
                  <c:v>47.9</c:v>
                </c:pt>
                <c:pt idx="150">
                  <c:v>47.23</c:v>
                </c:pt>
                <c:pt idx="151">
                  <c:v>46.149000000000001</c:v>
                </c:pt>
                <c:pt idx="152">
                  <c:v>46.042999999999999</c:v>
                </c:pt>
                <c:pt idx="153">
                  <c:v>46.741</c:v>
                </c:pt>
                <c:pt idx="154">
                  <c:v>47.823999999999998</c:v>
                </c:pt>
                <c:pt idx="155">
                  <c:v>48.618000000000002</c:v>
                </c:pt>
                <c:pt idx="156">
                  <c:v>47.871000000000002</c:v>
                </c:pt>
                <c:pt idx="157">
                  <c:v>46.353999999999999</c:v>
                </c:pt>
                <c:pt idx="158">
                  <c:v>47.012</c:v>
                </c:pt>
                <c:pt idx="159">
                  <c:v>47.235999999999997</c:v>
                </c:pt>
                <c:pt idx="160">
                  <c:v>48.26</c:v>
                </c:pt>
                <c:pt idx="161">
                  <c:v>49.765999999999998</c:v>
                </c:pt>
                <c:pt idx="162">
                  <c:v>50.694000000000003</c:v>
                </c:pt>
                <c:pt idx="163">
                  <c:v>52.182000000000002</c:v>
                </c:pt>
                <c:pt idx="164">
                  <c:v>51.551000000000002</c:v>
                </c:pt>
                <c:pt idx="165">
                  <c:v>51.180999999999997</c:v>
                </c:pt>
                <c:pt idx="166">
                  <c:v>50.959000000000003</c:v>
                </c:pt>
                <c:pt idx="167">
                  <c:v>51.569000000000003</c:v>
                </c:pt>
                <c:pt idx="168">
                  <c:v>52.573</c:v>
                </c:pt>
                <c:pt idx="169">
                  <c:v>52.158999999999999</c:v>
                </c:pt>
                <c:pt idx="170">
                  <c:v>53.121000000000002</c:v>
                </c:pt>
                <c:pt idx="171">
                  <c:v>53.225000000000001</c:v>
                </c:pt>
                <c:pt idx="172">
                  <c:v>52.820999999999998</c:v>
                </c:pt>
                <c:pt idx="173">
                  <c:v>54.162999999999997</c:v>
                </c:pt>
                <c:pt idx="174">
                  <c:v>53.104999999999997</c:v>
                </c:pt>
                <c:pt idx="175">
                  <c:v>52.354999999999997</c:v>
                </c:pt>
                <c:pt idx="176">
                  <c:v>52.281999999999996</c:v>
                </c:pt>
                <c:pt idx="177">
                  <c:v>51.1</c:v>
                </c:pt>
                <c:pt idx="178">
                  <c:v>51.6</c:v>
                </c:pt>
                <c:pt idx="179">
                  <c:v>52.7</c:v>
                </c:pt>
                <c:pt idx="180">
                  <c:v>53.7</c:v>
                </c:pt>
                <c:pt idx="181">
                  <c:v>54.2</c:v>
                </c:pt>
                <c:pt idx="182">
                  <c:v>54.1</c:v>
                </c:pt>
                <c:pt idx="183">
                  <c:v>53.8</c:v>
                </c:pt>
                <c:pt idx="184">
                  <c:v>54.4</c:v>
                </c:pt>
                <c:pt idx="185">
                  <c:v>54</c:v>
                </c:pt>
                <c:pt idx="186">
                  <c:v>54.4</c:v>
                </c:pt>
                <c:pt idx="187">
                  <c:v>53.7</c:v>
                </c:pt>
                <c:pt idx="188">
                  <c:v>54.1</c:v>
                </c:pt>
                <c:pt idx="189">
                  <c:v>54.2</c:v>
                </c:pt>
                <c:pt idx="190">
                  <c:v>54.2</c:v>
                </c:pt>
                <c:pt idx="191">
                  <c:v>53.6</c:v>
                </c:pt>
                <c:pt idx="192">
                  <c:v>53.3</c:v>
                </c:pt>
                <c:pt idx="193">
                  <c:v>53.1</c:v>
                </c:pt>
                <c:pt idx="194">
                  <c:v>53.1</c:v>
                </c:pt>
                <c:pt idx="195">
                  <c:v>53.3</c:v>
                </c:pt>
                <c:pt idx="196">
                  <c:v>52.8</c:v>
                </c:pt>
                <c:pt idx="197">
                  <c:v>52.9</c:v>
                </c:pt>
                <c:pt idx="198">
                  <c:v>52.8</c:v>
                </c:pt>
                <c:pt idx="199">
                  <c:v>52.2</c:v>
                </c:pt>
                <c:pt idx="200">
                  <c:v>52.8</c:v>
                </c:pt>
                <c:pt idx="201">
                  <c:v>53.8</c:v>
                </c:pt>
                <c:pt idx="202">
                  <c:v>53.7</c:v>
                </c:pt>
                <c:pt idx="203">
                  <c:v>53.7</c:v>
                </c:pt>
                <c:pt idx="204">
                  <c:v>55.5</c:v>
                </c:pt>
                <c:pt idx="205">
                  <c:v>56</c:v>
                </c:pt>
                <c:pt idx="206">
                  <c:v>56.4</c:v>
                </c:pt>
                <c:pt idx="207">
                  <c:v>56.3</c:v>
                </c:pt>
                <c:pt idx="208">
                  <c:v>55.4</c:v>
                </c:pt>
                <c:pt idx="209">
                  <c:v>55.4</c:v>
                </c:pt>
                <c:pt idx="210">
                  <c:v>54.7</c:v>
                </c:pt>
                <c:pt idx="211">
                  <c:v>55.8</c:v>
                </c:pt>
                <c:pt idx="212">
                  <c:v>55</c:v>
                </c:pt>
                <c:pt idx="213">
                  <c:v>56.2</c:v>
                </c:pt>
                <c:pt idx="214">
                  <c:v>56.6</c:v>
                </c:pt>
                <c:pt idx="215">
                  <c:v>58</c:v>
                </c:pt>
                <c:pt idx="216">
                  <c:v>56.2</c:v>
                </c:pt>
                <c:pt idx="217">
                  <c:v>54.9</c:v>
                </c:pt>
                <c:pt idx="218">
                  <c:v>54.7</c:v>
                </c:pt>
                <c:pt idx="219">
                  <c:v>53.8</c:v>
                </c:pt>
                <c:pt idx="220">
                  <c:v>55.2</c:v>
                </c:pt>
                <c:pt idx="221">
                  <c:v>54.2</c:v>
                </c:pt>
                <c:pt idx="222">
                  <c:v>54.4</c:v>
                </c:pt>
                <c:pt idx="223">
                  <c:v>54.7</c:v>
                </c:pt>
                <c:pt idx="224">
                  <c:v>53.7</c:v>
                </c:pt>
                <c:pt idx="225">
                  <c:v>53.4</c:v>
                </c:pt>
                <c:pt idx="226">
                  <c:v>51.2</c:v>
                </c:pt>
                <c:pt idx="227">
                  <c:v>51.2</c:v>
                </c:pt>
                <c:pt idx="228">
                  <c:v>52.8</c:v>
                </c:pt>
                <c:pt idx="229">
                  <c:v>53.3</c:v>
                </c:pt>
                <c:pt idx="230">
                  <c:v>52.8</c:v>
                </c:pt>
                <c:pt idx="231">
                  <c:v>52.9</c:v>
                </c:pt>
                <c:pt idx="232">
                  <c:v>53.6</c:v>
                </c:pt>
                <c:pt idx="233">
                  <c:v>53.2</c:v>
                </c:pt>
                <c:pt idx="234">
                  <c:v>53.5</c:v>
                </c:pt>
                <c:pt idx="235">
                  <c:v>51.6</c:v>
                </c:pt>
                <c:pt idx="236">
                  <c:v>52.2</c:v>
                </c:pt>
                <c:pt idx="237">
                  <c:v>51.9</c:v>
                </c:pt>
                <c:pt idx="238">
                  <c:v>52.8</c:v>
                </c:pt>
              </c:numCache>
            </c:numRef>
          </c:val>
          <c:smooth val="0"/>
          <c:extLst>
            <c:ext xmlns:c16="http://schemas.microsoft.com/office/drawing/2014/chart" uri="{C3380CC4-5D6E-409C-BE32-E72D297353CC}">
              <c16:uniqueId val="{00000003-2842-4A20-9A16-B0F9068D82E8}"/>
            </c:ext>
          </c:extLst>
        </c:ser>
        <c:ser>
          <c:idx val="1"/>
          <c:order val="3"/>
          <c:tx>
            <c:v>PMI hranica rastu</c:v>
          </c:tx>
          <c:spPr>
            <a:ln w="19050">
              <a:solidFill>
                <a:srgbClr val="C00000"/>
              </a:solidFill>
            </a:ln>
          </c:spPr>
          <c:marker>
            <c:symbol val="none"/>
          </c:marker>
          <c:cat>
            <c:numRef>
              <c:f>'[73]PMI data'!$A$4:$A$242</c:f>
              <c:numCache>
                <c:formatCode>General</c:formatCode>
                <c:ptCount val="239"/>
                <c:pt idx="0">
                  <c:v>36585</c:v>
                </c:pt>
                <c:pt idx="1">
                  <c:v>36616</c:v>
                </c:pt>
                <c:pt idx="2">
                  <c:v>36646</c:v>
                </c:pt>
                <c:pt idx="3">
                  <c:v>36677</c:v>
                </c:pt>
                <c:pt idx="4">
                  <c:v>36707</c:v>
                </c:pt>
                <c:pt idx="5">
                  <c:v>36738</c:v>
                </c:pt>
                <c:pt idx="6">
                  <c:v>36769</c:v>
                </c:pt>
                <c:pt idx="7">
                  <c:v>36799</c:v>
                </c:pt>
                <c:pt idx="8">
                  <c:v>36830</c:v>
                </c:pt>
                <c:pt idx="9">
                  <c:v>36860</c:v>
                </c:pt>
                <c:pt idx="10">
                  <c:v>36891</c:v>
                </c:pt>
                <c:pt idx="11">
                  <c:v>36922</c:v>
                </c:pt>
                <c:pt idx="12">
                  <c:v>36950</c:v>
                </c:pt>
                <c:pt idx="13">
                  <c:v>36981</c:v>
                </c:pt>
                <c:pt idx="14">
                  <c:v>37011</c:v>
                </c:pt>
                <c:pt idx="15">
                  <c:v>37042</c:v>
                </c:pt>
                <c:pt idx="16">
                  <c:v>37072</c:v>
                </c:pt>
                <c:pt idx="17">
                  <c:v>37103</c:v>
                </c:pt>
                <c:pt idx="18">
                  <c:v>37134</c:v>
                </c:pt>
                <c:pt idx="19">
                  <c:v>37164</c:v>
                </c:pt>
                <c:pt idx="20">
                  <c:v>37195</c:v>
                </c:pt>
                <c:pt idx="21">
                  <c:v>37225</c:v>
                </c:pt>
                <c:pt idx="22">
                  <c:v>37256</c:v>
                </c:pt>
                <c:pt idx="23">
                  <c:v>37287</c:v>
                </c:pt>
                <c:pt idx="24">
                  <c:v>37315</c:v>
                </c:pt>
                <c:pt idx="25">
                  <c:v>37346</c:v>
                </c:pt>
                <c:pt idx="26">
                  <c:v>37376</c:v>
                </c:pt>
                <c:pt idx="27">
                  <c:v>37407</c:v>
                </c:pt>
                <c:pt idx="28">
                  <c:v>37437</c:v>
                </c:pt>
                <c:pt idx="29">
                  <c:v>37468</c:v>
                </c:pt>
                <c:pt idx="30">
                  <c:v>37499</c:v>
                </c:pt>
                <c:pt idx="31">
                  <c:v>37529</c:v>
                </c:pt>
                <c:pt idx="32">
                  <c:v>37560</c:v>
                </c:pt>
                <c:pt idx="33">
                  <c:v>37590</c:v>
                </c:pt>
                <c:pt idx="34">
                  <c:v>37621</c:v>
                </c:pt>
                <c:pt idx="35">
                  <c:v>37652</c:v>
                </c:pt>
                <c:pt idx="36">
                  <c:v>37680</c:v>
                </c:pt>
                <c:pt idx="37">
                  <c:v>37711</c:v>
                </c:pt>
                <c:pt idx="38">
                  <c:v>37741</c:v>
                </c:pt>
                <c:pt idx="39">
                  <c:v>37772</c:v>
                </c:pt>
                <c:pt idx="40">
                  <c:v>37802</c:v>
                </c:pt>
                <c:pt idx="41">
                  <c:v>37833</c:v>
                </c:pt>
                <c:pt idx="42">
                  <c:v>37864</c:v>
                </c:pt>
                <c:pt idx="43">
                  <c:v>37894</c:v>
                </c:pt>
                <c:pt idx="44">
                  <c:v>37925</c:v>
                </c:pt>
                <c:pt idx="45">
                  <c:v>37955</c:v>
                </c:pt>
                <c:pt idx="46">
                  <c:v>37986</c:v>
                </c:pt>
                <c:pt idx="47">
                  <c:v>38017</c:v>
                </c:pt>
                <c:pt idx="48">
                  <c:v>38046</c:v>
                </c:pt>
                <c:pt idx="49">
                  <c:v>38077</c:v>
                </c:pt>
                <c:pt idx="50">
                  <c:v>38107</c:v>
                </c:pt>
                <c:pt idx="51">
                  <c:v>38138</c:v>
                </c:pt>
                <c:pt idx="52">
                  <c:v>38168</c:v>
                </c:pt>
                <c:pt idx="53">
                  <c:v>38199</c:v>
                </c:pt>
                <c:pt idx="54">
                  <c:v>38230</c:v>
                </c:pt>
                <c:pt idx="55">
                  <c:v>38260</c:v>
                </c:pt>
                <c:pt idx="56">
                  <c:v>38291</c:v>
                </c:pt>
                <c:pt idx="57">
                  <c:v>38321</c:v>
                </c:pt>
                <c:pt idx="58">
                  <c:v>38352</c:v>
                </c:pt>
                <c:pt idx="59">
                  <c:v>38383</c:v>
                </c:pt>
                <c:pt idx="60">
                  <c:v>38411</c:v>
                </c:pt>
                <c:pt idx="61">
                  <c:v>38442</c:v>
                </c:pt>
                <c:pt idx="62">
                  <c:v>38472</c:v>
                </c:pt>
                <c:pt idx="63">
                  <c:v>38503</c:v>
                </c:pt>
                <c:pt idx="64">
                  <c:v>38533</c:v>
                </c:pt>
                <c:pt idx="65">
                  <c:v>38564</c:v>
                </c:pt>
                <c:pt idx="66">
                  <c:v>38595</c:v>
                </c:pt>
                <c:pt idx="67">
                  <c:v>38625</c:v>
                </c:pt>
                <c:pt idx="68">
                  <c:v>38656</c:v>
                </c:pt>
                <c:pt idx="69">
                  <c:v>38686</c:v>
                </c:pt>
                <c:pt idx="70">
                  <c:v>38717</c:v>
                </c:pt>
                <c:pt idx="71">
                  <c:v>38748</c:v>
                </c:pt>
                <c:pt idx="72">
                  <c:v>38776</c:v>
                </c:pt>
                <c:pt idx="73">
                  <c:v>38807</c:v>
                </c:pt>
                <c:pt idx="74">
                  <c:v>38837</c:v>
                </c:pt>
                <c:pt idx="75">
                  <c:v>38868</c:v>
                </c:pt>
                <c:pt idx="76">
                  <c:v>38898</c:v>
                </c:pt>
                <c:pt idx="77">
                  <c:v>38929</c:v>
                </c:pt>
                <c:pt idx="78">
                  <c:v>38960</c:v>
                </c:pt>
                <c:pt idx="79">
                  <c:v>38990</c:v>
                </c:pt>
                <c:pt idx="80">
                  <c:v>39021</c:v>
                </c:pt>
                <c:pt idx="81">
                  <c:v>39051</c:v>
                </c:pt>
                <c:pt idx="82">
                  <c:v>39082</c:v>
                </c:pt>
                <c:pt idx="83">
                  <c:v>39113</c:v>
                </c:pt>
                <c:pt idx="84">
                  <c:v>39141</c:v>
                </c:pt>
                <c:pt idx="85">
                  <c:v>39172</c:v>
                </c:pt>
                <c:pt idx="86">
                  <c:v>39202</c:v>
                </c:pt>
                <c:pt idx="87">
                  <c:v>39233</c:v>
                </c:pt>
                <c:pt idx="88">
                  <c:v>39263</c:v>
                </c:pt>
                <c:pt idx="89">
                  <c:v>39294</c:v>
                </c:pt>
                <c:pt idx="90">
                  <c:v>39325</c:v>
                </c:pt>
                <c:pt idx="91">
                  <c:v>39355</c:v>
                </c:pt>
                <c:pt idx="92">
                  <c:v>39386</c:v>
                </c:pt>
                <c:pt idx="93">
                  <c:v>39416</c:v>
                </c:pt>
                <c:pt idx="94">
                  <c:v>39447</c:v>
                </c:pt>
                <c:pt idx="95">
                  <c:v>39478</c:v>
                </c:pt>
                <c:pt idx="96">
                  <c:v>39507</c:v>
                </c:pt>
                <c:pt idx="97">
                  <c:v>39538</c:v>
                </c:pt>
                <c:pt idx="98">
                  <c:v>39568</c:v>
                </c:pt>
                <c:pt idx="99">
                  <c:v>39599</c:v>
                </c:pt>
                <c:pt idx="100">
                  <c:v>39629</c:v>
                </c:pt>
                <c:pt idx="101">
                  <c:v>39660</c:v>
                </c:pt>
                <c:pt idx="102">
                  <c:v>39691</c:v>
                </c:pt>
                <c:pt idx="103">
                  <c:v>39721</c:v>
                </c:pt>
                <c:pt idx="104">
                  <c:v>39752</c:v>
                </c:pt>
                <c:pt idx="105">
                  <c:v>39782</c:v>
                </c:pt>
                <c:pt idx="106">
                  <c:v>39813</c:v>
                </c:pt>
                <c:pt idx="107">
                  <c:v>39844</c:v>
                </c:pt>
                <c:pt idx="108">
                  <c:v>39872</c:v>
                </c:pt>
                <c:pt idx="109">
                  <c:v>39903</c:v>
                </c:pt>
                <c:pt idx="110">
                  <c:v>39933</c:v>
                </c:pt>
                <c:pt idx="111">
                  <c:v>39964</c:v>
                </c:pt>
                <c:pt idx="112">
                  <c:v>39994</c:v>
                </c:pt>
                <c:pt idx="113">
                  <c:v>40025</c:v>
                </c:pt>
                <c:pt idx="114">
                  <c:v>40056</c:v>
                </c:pt>
                <c:pt idx="115">
                  <c:v>40086</c:v>
                </c:pt>
                <c:pt idx="116">
                  <c:v>40117</c:v>
                </c:pt>
                <c:pt idx="117">
                  <c:v>40147</c:v>
                </c:pt>
                <c:pt idx="118">
                  <c:v>40178</c:v>
                </c:pt>
                <c:pt idx="119">
                  <c:v>40209</c:v>
                </c:pt>
                <c:pt idx="120">
                  <c:v>40237</c:v>
                </c:pt>
                <c:pt idx="121">
                  <c:v>40268</c:v>
                </c:pt>
                <c:pt idx="122">
                  <c:v>40298</c:v>
                </c:pt>
                <c:pt idx="123">
                  <c:v>40329</c:v>
                </c:pt>
                <c:pt idx="124">
                  <c:v>40359</c:v>
                </c:pt>
                <c:pt idx="125">
                  <c:v>40390</c:v>
                </c:pt>
                <c:pt idx="126">
                  <c:v>40421</c:v>
                </c:pt>
                <c:pt idx="127">
                  <c:v>40451</c:v>
                </c:pt>
                <c:pt idx="128">
                  <c:v>40482</c:v>
                </c:pt>
                <c:pt idx="129">
                  <c:v>40512</c:v>
                </c:pt>
                <c:pt idx="130">
                  <c:v>40543</c:v>
                </c:pt>
                <c:pt idx="131">
                  <c:v>40574</c:v>
                </c:pt>
                <c:pt idx="132">
                  <c:v>40602</c:v>
                </c:pt>
                <c:pt idx="133">
                  <c:v>40633</c:v>
                </c:pt>
                <c:pt idx="134">
                  <c:v>40663</c:v>
                </c:pt>
                <c:pt idx="135">
                  <c:v>40694</c:v>
                </c:pt>
                <c:pt idx="136">
                  <c:v>40724</c:v>
                </c:pt>
                <c:pt idx="137">
                  <c:v>40755</c:v>
                </c:pt>
                <c:pt idx="138">
                  <c:v>40786</c:v>
                </c:pt>
                <c:pt idx="139">
                  <c:v>40816</c:v>
                </c:pt>
                <c:pt idx="140">
                  <c:v>40847</c:v>
                </c:pt>
                <c:pt idx="141">
                  <c:v>40877</c:v>
                </c:pt>
                <c:pt idx="142">
                  <c:v>40908</c:v>
                </c:pt>
                <c:pt idx="143">
                  <c:v>40939</c:v>
                </c:pt>
                <c:pt idx="144">
                  <c:v>40968</c:v>
                </c:pt>
                <c:pt idx="145">
                  <c:v>40999</c:v>
                </c:pt>
                <c:pt idx="146">
                  <c:v>41029</c:v>
                </c:pt>
                <c:pt idx="147">
                  <c:v>41060</c:v>
                </c:pt>
                <c:pt idx="148">
                  <c:v>41090</c:v>
                </c:pt>
                <c:pt idx="149">
                  <c:v>41121</c:v>
                </c:pt>
                <c:pt idx="150">
                  <c:v>41152</c:v>
                </c:pt>
                <c:pt idx="151">
                  <c:v>41182</c:v>
                </c:pt>
                <c:pt idx="152">
                  <c:v>41213</c:v>
                </c:pt>
                <c:pt idx="153">
                  <c:v>41243</c:v>
                </c:pt>
                <c:pt idx="154">
                  <c:v>41274</c:v>
                </c:pt>
                <c:pt idx="155">
                  <c:v>41305</c:v>
                </c:pt>
                <c:pt idx="156">
                  <c:v>41333</c:v>
                </c:pt>
                <c:pt idx="157">
                  <c:v>41364</c:v>
                </c:pt>
                <c:pt idx="158">
                  <c:v>41394</c:v>
                </c:pt>
                <c:pt idx="159">
                  <c:v>41425</c:v>
                </c:pt>
                <c:pt idx="160">
                  <c:v>41455</c:v>
                </c:pt>
                <c:pt idx="161">
                  <c:v>41486</c:v>
                </c:pt>
                <c:pt idx="162">
                  <c:v>41517</c:v>
                </c:pt>
                <c:pt idx="163">
                  <c:v>41547</c:v>
                </c:pt>
                <c:pt idx="164">
                  <c:v>41578</c:v>
                </c:pt>
                <c:pt idx="165">
                  <c:v>41608</c:v>
                </c:pt>
                <c:pt idx="166">
                  <c:v>41639</c:v>
                </c:pt>
                <c:pt idx="167">
                  <c:v>41670</c:v>
                </c:pt>
                <c:pt idx="168">
                  <c:v>41698</c:v>
                </c:pt>
                <c:pt idx="169">
                  <c:v>41729</c:v>
                </c:pt>
                <c:pt idx="170">
                  <c:v>41759</c:v>
                </c:pt>
                <c:pt idx="171">
                  <c:v>41790</c:v>
                </c:pt>
                <c:pt idx="172">
                  <c:v>41820</c:v>
                </c:pt>
                <c:pt idx="173">
                  <c:v>41851</c:v>
                </c:pt>
                <c:pt idx="174">
                  <c:v>41882</c:v>
                </c:pt>
                <c:pt idx="175">
                  <c:v>41912</c:v>
                </c:pt>
                <c:pt idx="176">
                  <c:v>41943</c:v>
                </c:pt>
                <c:pt idx="177">
                  <c:v>41973</c:v>
                </c:pt>
                <c:pt idx="178">
                  <c:v>42004</c:v>
                </c:pt>
                <c:pt idx="179">
                  <c:v>42035</c:v>
                </c:pt>
                <c:pt idx="180">
                  <c:v>42063</c:v>
                </c:pt>
                <c:pt idx="181">
                  <c:v>42094</c:v>
                </c:pt>
                <c:pt idx="182">
                  <c:v>42124</c:v>
                </c:pt>
                <c:pt idx="183">
                  <c:v>42155</c:v>
                </c:pt>
                <c:pt idx="184">
                  <c:v>42185</c:v>
                </c:pt>
                <c:pt idx="185">
                  <c:v>42216</c:v>
                </c:pt>
                <c:pt idx="186">
                  <c:v>42247</c:v>
                </c:pt>
                <c:pt idx="187">
                  <c:v>42277</c:v>
                </c:pt>
                <c:pt idx="188">
                  <c:v>42308</c:v>
                </c:pt>
                <c:pt idx="189">
                  <c:v>42338</c:v>
                </c:pt>
                <c:pt idx="190">
                  <c:v>42369</c:v>
                </c:pt>
                <c:pt idx="191">
                  <c:v>42400</c:v>
                </c:pt>
                <c:pt idx="192">
                  <c:v>42429</c:v>
                </c:pt>
                <c:pt idx="193">
                  <c:v>42460</c:v>
                </c:pt>
                <c:pt idx="194">
                  <c:v>42490</c:v>
                </c:pt>
                <c:pt idx="195">
                  <c:v>42521</c:v>
                </c:pt>
                <c:pt idx="196">
                  <c:v>42551</c:v>
                </c:pt>
                <c:pt idx="197">
                  <c:v>42582</c:v>
                </c:pt>
                <c:pt idx="198">
                  <c:v>42613</c:v>
                </c:pt>
                <c:pt idx="199">
                  <c:v>42643</c:v>
                </c:pt>
                <c:pt idx="200">
                  <c:v>42674</c:v>
                </c:pt>
                <c:pt idx="201">
                  <c:v>42704</c:v>
                </c:pt>
                <c:pt idx="202">
                  <c:v>42735</c:v>
                </c:pt>
                <c:pt idx="203">
                  <c:v>42736</c:v>
                </c:pt>
                <c:pt idx="204">
                  <c:v>42767</c:v>
                </c:pt>
                <c:pt idx="205">
                  <c:v>42795</c:v>
                </c:pt>
                <c:pt idx="206">
                  <c:v>42827</c:v>
                </c:pt>
                <c:pt idx="207">
                  <c:v>42858</c:v>
                </c:pt>
                <c:pt idx="208">
                  <c:v>42887</c:v>
                </c:pt>
                <c:pt idx="209">
                  <c:v>42946</c:v>
                </c:pt>
                <c:pt idx="210">
                  <c:v>42948</c:v>
                </c:pt>
                <c:pt idx="211">
                  <c:v>42980</c:v>
                </c:pt>
                <c:pt idx="212">
                  <c:v>43011</c:v>
                </c:pt>
                <c:pt idx="213">
                  <c:v>43040</c:v>
                </c:pt>
                <c:pt idx="214">
                  <c:v>43099</c:v>
                </c:pt>
                <c:pt idx="215">
                  <c:v>43101</c:v>
                </c:pt>
                <c:pt idx="216">
                  <c:v>43132</c:v>
                </c:pt>
                <c:pt idx="217">
                  <c:v>43160</c:v>
                </c:pt>
                <c:pt idx="218">
                  <c:v>43191</c:v>
                </c:pt>
                <c:pt idx="219">
                  <c:v>43221</c:v>
                </c:pt>
                <c:pt idx="220">
                  <c:v>43252</c:v>
                </c:pt>
                <c:pt idx="221">
                  <c:v>43282</c:v>
                </c:pt>
                <c:pt idx="222">
                  <c:v>43313</c:v>
                </c:pt>
                <c:pt idx="223">
                  <c:v>43344</c:v>
                </c:pt>
                <c:pt idx="224">
                  <c:v>43374</c:v>
                </c:pt>
                <c:pt idx="225">
                  <c:v>43405</c:v>
                </c:pt>
                <c:pt idx="226">
                  <c:v>43435</c:v>
                </c:pt>
                <c:pt idx="227">
                  <c:v>43466</c:v>
                </c:pt>
                <c:pt idx="228">
                  <c:v>43497</c:v>
                </c:pt>
                <c:pt idx="229">
                  <c:v>43525</c:v>
                </c:pt>
                <c:pt idx="230">
                  <c:v>43556</c:v>
                </c:pt>
                <c:pt idx="231">
                  <c:v>43586</c:v>
                </c:pt>
                <c:pt idx="232">
                  <c:v>43617</c:v>
                </c:pt>
                <c:pt idx="233">
                  <c:v>43647</c:v>
                </c:pt>
                <c:pt idx="234">
                  <c:v>43678</c:v>
                </c:pt>
                <c:pt idx="235">
                  <c:v>43709</c:v>
                </c:pt>
                <c:pt idx="236">
                  <c:v>43739</c:v>
                </c:pt>
                <c:pt idx="237">
                  <c:v>43770</c:v>
                </c:pt>
                <c:pt idx="238">
                  <c:v>43800</c:v>
                </c:pt>
              </c:numCache>
            </c:numRef>
          </c:cat>
          <c:val>
            <c:numRef>
              <c:f>'[73]PMI data'!$L$4:$L$242</c:f>
              <c:numCache>
                <c:formatCode>General</c:formatCode>
                <c:ptCount val="23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numCache>
            </c:numRef>
          </c:val>
          <c:smooth val="0"/>
          <c:extLst>
            <c:ext xmlns:c16="http://schemas.microsoft.com/office/drawing/2014/chart" uri="{C3380CC4-5D6E-409C-BE32-E72D297353CC}">
              <c16:uniqueId val="{00000004-2842-4A20-9A16-B0F9068D82E8}"/>
            </c:ext>
          </c:extLst>
        </c:ser>
        <c:dLbls>
          <c:showLegendKey val="0"/>
          <c:showVal val="0"/>
          <c:showCatName val="0"/>
          <c:showSerName val="0"/>
          <c:showPercent val="0"/>
          <c:showBubbleSize val="0"/>
        </c:dLbls>
        <c:smooth val="0"/>
        <c:axId val="794434840"/>
        <c:axId val="794435232"/>
      </c:lineChart>
      <c:catAx>
        <c:axId val="794434840"/>
        <c:scaling>
          <c:orientation val="minMax"/>
          <c:max val="7216"/>
          <c:min val="277"/>
        </c:scaling>
        <c:delete val="0"/>
        <c:axPos val="b"/>
        <c:numFmt formatCode="m/yyyy" sourceLinked="0"/>
        <c:majorTickMark val="out"/>
        <c:minorTickMark val="none"/>
        <c:tickLblPos val="low"/>
        <c:txPr>
          <a:bodyPr rot="-5400000" vert="horz"/>
          <a:lstStyle/>
          <a:p>
            <a:pPr>
              <a:defRPr/>
            </a:pPr>
            <a:endParaRPr lang="sk-SK"/>
          </a:p>
        </c:txPr>
        <c:crossAx val="794435232"/>
        <c:crosses val="autoZero"/>
        <c:auto val="1"/>
        <c:lblAlgn val="ctr"/>
        <c:lblOffset val="100"/>
        <c:tickLblSkip val="12"/>
        <c:noMultiLvlLbl val="0"/>
      </c:catAx>
      <c:valAx>
        <c:axId val="794435232"/>
        <c:scaling>
          <c:orientation val="minMax"/>
          <c:min val="30"/>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sk-SK"/>
          </a:p>
        </c:txPr>
        <c:crossAx val="794434840"/>
        <c:crosses val="autoZero"/>
        <c:crossBetween val="between"/>
      </c:valAx>
    </c:plotArea>
    <c:legend>
      <c:legendPos val="l"/>
      <c:layout>
        <c:manualLayout>
          <c:xMode val="edge"/>
          <c:yMode val="edge"/>
          <c:x val="0.15"/>
          <c:y val="4.4335812190142931E-2"/>
          <c:w val="0.77407247368921628"/>
          <c:h val="0.1165308605251497"/>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2.7698684962835906E-2"/>
          <c:w val="0.91819511922711794"/>
          <c:h val="0.76404373927958835"/>
        </c:manualLayout>
      </c:layout>
      <c:lineChart>
        <c:grouping val="standard"/>
        <c:varyColors val="0"/>
        <c:ser>
          <c:idx val="3"/>
          <c:order val="0"/>
          <c:tx>
            <c:strRef>
              <c:f>'Graf 7'!$J$4</c:f>
              <c:strCache>
                <c:ptCount val="1"/>
                <c:pt idx="0">
                  <c:v>Kompozitný PMI indikátor</c:v>
                </c:pt>
              </c:strCache>
            </c:strRef>
          </c:tx>
          <c:spPr>
            <a:ln w="19050">
              <a:solidFill>
                <a:srgbClr val="2C9ADC"/>
              </a:solidFill>
              <a:prstDash val="solid"/>
            </a:ln>
          </c:spPr>
          <c:marker>
            <c:symbol val="none"/>
          </c:marker>
          <c:cat>
            <c:numRef>
              <c:f>'Graf 7'!$I$5:$I$18</c:f>
              <c:numCache>
                <c:formatCode>m/d/yyyy</c:formatCode>
                <c:ptCount val="14"/>
                <c:pt idx="0">
                  <c:v>43841</c:v>
                </c:pt>
                <c:pt idx="1">
                  <c:v>43872</c:v>
                </c:pt>
                <c:pt idx="2">
                  <c:v>43901</c:v>
                </c:pt>
                <c:pt idx="3">
                  <c:v>43932</c:v>
                </c:pt>
                <c:pt idx="4">
                  <c:v>43962</c:v>
                </c:pt>
                <c:pt idx="5">
                  <c:v>43993</c:v>
                </c:pt>
                <c:pt idx="6">
                  <c:v>44023</c:v>
                </c:pt>
                <c:pt idx="7">
                  <c:v>44054</c:v>
                </c:pt>
                <c:pt idx="8">
                  <c:v>44085</c:v>
                </c:pt>
                <c:pt idx="9">
                  <c:v>44115</c:v>
                </c:pt>
                <c:pt idx="10">
                  <c:v>44146</c:v>
                </c:pt>
                <c:pt idx="11">
                  <c:v>44176</c:v>
                </c:pt>
                <c:pt idx="12">
                  <c:v>44207</c:v>
                </c:pt>
                <c:pt idx="13">
                  <c:v>44238</c:v>
                </c:pt>
              </c:numCache>
            </c:numRef>
          </c:cat>
          <c:val>
            <c:numRef>
              <c:f>'Graf 7'!$J$5:$J$18</c:f>
              <c:numCache>
                <c:formatCode>0.0</c:formatCode>
                <c:ptCount val="14"/>
                <c:pt idx="0">
                  <c:v>51.3</c:v>
                </c:pt>
                <c:pt idx="1">
                  <c:v>51.6</c:v>
                </c:pt>
                <c:pt idx="2">
                  <c:v>29.7</c:v>
                </c:pt>
                <c:pt idx="3">
                  <c:v>13.6</c:v>
                </c:pt>
                <c:pt idx="4">
                  <c:v>31.9</c:v>
                </c:pt>
                <c:pt idx="5">
                  <c:v>48.5</c:v>
                </c:pt>
                <c:pt idx="6">
                  <c:v>54.9</c:v>
                </c:pt>
                <c:pt idx="7">
                  <c:v>51.9</c:v>
                </c:pt>
                <c:pt idx="8">
                  <c:v>50.4</c:v>
                </c:pt>
                <c:pt idx="9">
                  <c:v>50</c:v>
                </c:pt>
                <c:pt idx="10">
                  <c:v>45.3</c:v>
                </c:pt>
                <c:pt idx="11">
                  <c:v>49.1</c:v>
                </c:pt>
                <c:pt idx="12">
                  <c:v>47.8</c:v>
                </c:pt>
                <c:pt idx="13">
                  <c:v>48.1</c:v>
                </c:pt>
              </c:numCache>
            </c:numRef>
          </c:val>
          <c:smooth val="0"/>
          <c:extLst>
            <c:ext xmlns:c16="http://schemas.microsoft.com/office/drawing/2014/chart" uri="{C3380CC4-5D6E-409C-BE32-E72D297353CC}">
              <c16:uniqueId val="{00000000-45C0-4A55-AD86-D93A4B977971}"/>
            </c:ext>
          </c:extLst>
        </c:ser>
        <c:ser>
          <c:idx val="5"/>
          <c:order val="1"/>
          <c:tx>
            <c:strRef>
              <c:f>'Graf 7'!$K$4</c:f>
              <c:strCache>
                <c:ptCount val="1"/>
                <c:pt idx="0">
                  <c:v>PMI priemysel</c:v>
                </c:pt>
              </c:strCache>
            </c:strRef>
          </c:tx>
          <c:spPr>
            <a:ln w="19050">
              <a:solidFill>
                <a:sysClr val="windowText" lastClr="000000"/>
              </a:solidFill>
              <a:prstDash val="solid"/>
            </a:ln>
          </c:spPr>
          <c:marker>
            <c:symbol val="none"/>
          </c:marker>
          <c:cat>
            <c:numRef>
              <c:f>'Graf 7'!$I$5:$I$18</c:f>
              <c:numCache>
                <c:formatCode>m/d/yyyy</c:formatCode>
                <c:ptCount val="14"/>
                <c:pt idx="0">
                  <c:v>43841</c:v>
                </c:pt>
                <c:pt idx="1">
                  <c:v>43872</c:v>
                </c:pt>
                <c:pt idx="2">
                  <c:v>43901</c:v>
                </c:pt>
                <c:pt idx="3">
                  <c:v>43932</c:v>
                </c:pt>
                <c:pt idx="4">
                  <c:v>43962</c:v>
                </c:pt>
                <c:pt idx="5">
                  <c:v>43993</c:v>
                </c:pt>
                <c:pt idx="6">
                  <c:v>44023</c:v>
                </c:pt>
                <c:pt idx="7">
                  <c:v>44054</c:v>
                </c:pt>
                <c:pt idx="8">
                  <c:v>44085</c:v>
                </c:pt>
                <c:pt idx="9">
                  <c:v>44115</c:v>
                </c:pt>
                <c:pt idx="10">
                  <c:v>44146</c:v>
                </c:pt>
                <c:pt idx="11">
                  <c:v>44176</c:v>
                </c:pt>
                <c:pt idx="12">
                  <c:v>44207</c:v>
                </c:pt>
                <c:pt idx="13">
                  <c:v>44238</c:v>
                </c:pt>
              </c:numCache>
            </c:numRef>
          </c:cat>
          <c:val>
            <c:numRef>
              <c:f>'Graf 7'!$K$5:$K$18</c:f>
              <c:numCache>
                <c:formatCode>0</c:formatCode>
                <c:ptCount val="14"/>
                <c:pt idx="0">
                  <c:v>47.9</c:v>
                </c:pt>
                <c:pt idx="1">
                  <c:v>49.2</c:v>
                </c:pt>
                <c:pt idx="2">
                  <c:v>44.5</c:v>
                </c:pt>
                <c:pt idx="3">
                  <c:v>33.4</c:v>
                </c:pt>
                <c:pt idx="4">
                  <c:v>39.4</c:v>
                </c:pt>
                <c:pt idx="5">
                  <c:v>47.4</c:v>
                </c:pt>
                <c:pt idx="6">
                  <c:v>51.8</c:v>
                </c:pt>
                <c:pt idx="7">
                  <c:v>51.7</c:v>
                </c:pt>
                <c:pt idx="8">
                  <c:v>53.7</c:v>
                </c:pt>
                <c:pt idx="9">
                  <c:v>54.8</c:v>
                </c:pt>
                <c:pt idx="10">
                  <c:v>53.8</c:v>
                </c:pt>
                <c:pt idx="11">
                  <c:v>55.2</c:v>
                </c:pt>
                <c:pt idx="12">
                  <c:v>54.8</c:v>
                </c:pt>
                <c:pt idx="13">
                  <c:v>57.9</c:v>
                </c:pt>
              </c:numCache>
            </c:numRef>
          </c:val>
          <c:smooth val="0"/>
          <c:extLst>
            <c:ext xmlns:c16="http://schemas.microsoft.com/office/drawing/2014/chart" uri="{C3380CC4-5D6E-409C-BE32-E72D297353CC}">
              <c16:uniqueId val="{00000001-45C0-4A55-AD86-D93A4B977971}"/>
            </c:ext>
          </c:extLst>
        </c:ser>
        <c:ser>
          <c:idx val="0"/>
          <c:order val="2"/>
          <c:tx>
            <c:strRef>
              <c:f>'Graf 7'!$L$4</c:f>
              <c:strCache>
                <c:ptCount val="1"/>
                <c:pt idx="0">
                  <c:v>PMI služby</c:v>
                </c:pt>
              </c:strCache>
            </c:strRef>
          </c:tx>
          <c:spPr>
            <a:ln w="19050">
              <a:solidFill>
                <a:sysClr val="window" lastClr="FFFFFF">
                  <a:lumMod val="65000"/>
                </a:sysClr>
              </a:solidFill>
              <a:prstDash val="solid"/>
            </a:ln>
          </c:spPr>
          <c:marker>
            <c:symbol val="none"/>
          </c:marker>
          <c:dPt>
            <c:idx val="2"/>
            <c:bubble3D val="0"/>
            <c:extLst>
              <c:ext xmlns:c16="http://schemas.microsoft.com/office/drawing/2014/chart" uri="{C3380CC4-5D6E-409C-BE32-E72D297353CC}">
                <c16:uniqueId val="{00000002-45C0-4A55-AD86-D93A4B977971}"/>
              </c:ext>
            </c:extLst>
          </c:dPt>
          <c:cat>
            <c:numRef>
              <c:f>'Graf 7'!$I$5:$I$18</c:f>
              <c:numCache>
                <c:formatCode>m/d/yyyy</c:formatCode>
                <c:ptCount val="14"/>
                <c:pt idx="0">
                  <c:v>43841</c:v>
                </c:pt>
                <c:pt idx="1">
                  <c:v>43872</c:v>
                </c:pt>
                <c:pt idx="2">
                  <c:v>43901</c:v>
                </c:pt>
                <c:pt idx="3">
                  <c:v>43932</c:v>
                </c:pt>
                <c:pt idx="4">
                  <c:v>43962</c:v>
                </c:pt>
                <c:pt idx="5">
                  <c:v>43993</c:v>
                </c:pt>
                <c:pt idx="6">
                  <c:v>44023</c:v>
                </c:pt>
                <c:pt idx="7">
                  <c:v>44054</c:v>
                </c:pt>
                <c:pt idx="8">
                  <c:v>44085</c:v>
                </c:pt>
                <c:pt idx="9">
                  <c:v>44115</c:v>
                </c:pt>
                <c:pt idx="10">
                  <c:v>44146</c:v>
                </c:pt>
                <c:pt idx="11">
                  <c:v>44176</c:v>
                </c:pt>
                <c:pt idx="12">
                  <c:v>44207</c:v>
                </c:pt>
                <c:pt idx="13">
                  <c:v>44238</c:v>
                </c:pt>
              </c:numCache>
            </c:numRef>
          </c:cat>
          <c:val>
            <c:numRef>
              <c:f>'Graf 7'!$L$5:$L$18</c:f>
              <c:numCache>
                <c:formatCode>0</c:formatCode>
                <c:ptCount val="14"/>
                <c:pt idx="0">
                  <c:v>52.5</c:v>
                </c:pt>
                <c:pt idx="1">
                  <c:v>52.6</c:v>
                </c:pt>
                <c:pt idx="2">
                  <c:v>26.4</c:v>
                </c:pt>
                <c:pt idx="3">
                  <c:v>12</c:v>
                </c:pt>
                <c:pt idx="4">
                  <c:v>30.5</c:v>
                </c:pt>
                <c:pt idx="5">
                  <c:v>48.3</c:v>
                </c:pt>
                <c:pt idx="6">
                  <c:v>54.7</c:v>
                </c:pt>
                <c:pt idx="7">
                  <c:v>50.5</c:v>
                </c:pt>
                <c:pt idx="8">
                  <c:v>48</c:v>
                </c:pt>
                <c:pt idx="9">
                  <c:v>46.9</c:v>
                </c:pt>
                <c:pt idx="10">
                  <c:v>41.7</c:v>
                </c:pt>
                <c:pt idx="11">
                  <c:v>46.4</c:v>
                </c:pt>
                <c:pt idx="12">
                  <c:v>45.4</c:v>
                </c:pt>
                <c:pt idx="13">
                  <c:v>44.7</c:v>
                </c:pt>
              </c:numCache>
            </c:numRef>
          </c:val>
          <c:smooth val="0"/>
          <c:extLst>
            <c:ext xmlns:c16="http://schemas.microsoft.com/office/drawing/2014/chart" uri="{C3380CC4-5D6E-409C-BE32-E72D297353CC}">
              <c16:uniqueId val="{00000003-45C0-4A55-AD86-D93A4B977971}"/>
            </c:ext>
          </c:extLst>
        </c:ser>
        <c:ser>
          <c:idx val="1"/>
          <c:order val="3"/>
          <c:tx>
            <c:strRef>
              <c:f>'Graf 7'!$M$4</c:f>
              <c:strCache>
                <c:ptCount val="1"/>
                <c:pt idx="0">
                  <c:v>hranica rastu</c:v>
                </c:pt>
              </c:strCache>
            </c:strRef>
          </c:tx>
          <c:spPr>
            <a:ln w="19050">
              <a:solidFill>
                <a:srgbClr val="C00000"/>
              </a:solidFill>
              <a:prstDash val="sysDash"/>
            </a:ln>
          </c:spPr>
          <c:marker>
            <c:symbol val="none"/>
          </c:marker>
          <c:cat>
            <c:numRef>
              <c:f>'Graf 7'!$I$5:$I$18</c:f>
              <c:numCache>
                <c:formatCode>m/d/yyyy</c:formatCode>
                <c:ptCount val="14"/>
                <c:pt idx="0">
                  <c:v>43841</c:v>
                </c:pt>
                <c:pt idx="1">
                  <c:v>43872</c:v>
                </c:pt>
                <c:pt idx="2">
                  <c:v>43901</c:v>
                </c:pt>
                <c:pt idx="3">
                  <c:v>43932</c:v>
                </c:pt>
                <c:pt idx="4">
                  <c:v>43962</c:v>
                </c:pt>
                <c:pt idx="5">
                  <c:v>43993</c:v>
                </c:pt>
                <c:pt idx="6">
                  <c:v>44023</c:v>
                </c:pt>
                <c:pt idx="7">
                  <c:v>44054</c:v>
                </c:pt>
                <c:pt idx="8">
                  <c:v>44085</c:v>
                </c:pt>
                <c:pt idx="9">
                  <c:v>44115</c:v>
                </c:pt>
                <c:pt idx="10">
                  <c:v>44146</c:v>
                </c:pt>
                <c:pt idx="11">
                  <c:v>44176</c:v>
                </c:pt>
                <c:pt idx="12">
                  <c:v>44207</c:v>
                </c:pt>
                <c:pt idx="13">
                  <c:v>44238</c:v>
                </c:pt>
              </c:numCache>
            </c:numRef>
          </c:cat>
          <c:val>
            <c:numRef>
              <c:f>'Graf 7'!$M$5:$M$18</c:f>
              <c:numCache>
                <c:formatCode>0</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4-45C0-4A55-AD86-D93A4B977971}"/>
            </c:ext>
          </c:extLst>
        </c:ser>
        <c:dLbls>
          <c:showLegendKey val="0"/>
          <c:showVal val="0"/>
          <c:showCatName val="0"/>
          <c:showSerName val="0"/>
          <c:showPercent val="0"/>
          <c:showBubbleSize val="0"/>
        </c:dLbls>
        <c:smooth val="0"/>
        <c:axId val="786222416"/>
        <c:axId val="786222808"/>
      </c:lineChart>
      <c:dateAx>
        <c:axId val="786222416"/>
        <c:scaling>
          <c:orientation val="minMax"/>
        </c:scaling>
        <c:delete val="0"/>
        <c:axPos val="b"/>
        <c:numFmt formatCode="m/yyyy" sourceLinked="0"/>
        <c:majorTickMark val="out"/>
        <c:minorTickMark val="none"/>
        <c:tickLblPos val="low"/>
        <c:txPr>
          <a:bodyPr rot="-5400000" vert="horz"/>
          <a:lstStyle/>
          <a:p>
            <a:pPr>
              <a:defRPr>
                <a:latin typeface="NeueHaasGroteskDisp W02" panose="020B0504020202020204" pitchFamily="34" charset="-18"/>
              </a:defRPr>
            </a:pPr>
            <a:endParaRPr lang="sk-SK"/>
          </a:p>
        </c:txPr>
        <c:crossAx val="786222808"/>
        <c:crosses val="autoZero"/>
        <c:auto val="1"/>
        <c:lblOffset val="100"/>
        <c:baseTimeUnit val="months"/>
      </c:dateAx>
      <c:valAx>
        <c:axId val="786222808"/>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latin typeface="NeueHaasGroteskDisp W02" panose="020B0504020202020204" pitchFamily="34" charset="-18"/>
              </a:defRPr>
            </a:pPr>
            <a:endParaRPr lang="sk-SK"/>
          </a:p>
        </c:txPr>
        <c:crossAx val="786222416"/>
        <c:crosses val="autoZero"/>
        <c:crossBetween val="between"/>
      </c:valAx>
      <c:spPr>
        <a:noFill/>
      </c:spPr>
    </c:plotArea>
    <c:legend>
      <c:legendPos val="l"/>
      <c:layout>
        <c:manualLayout>
          <c:xMode val="edge"/>
          <c:yMode val="edge"/>
          <c:x val="0.45188807389296387"/>
          <c:y val="0.48606441776253095"/>
          <c:w val="0.52630916666666672"/>
          <c:h val="0.26570277777777779"/>
        </c:manualLayout>
      </c:layout>
      <c:overlay val="1"/>
      <c:txPr>
        <a:bodyPr/>
        <a:lstStyle/>
        <a:p>
          <a:pPr>
            <a:defRPr>
              <a:latin typeface="NeueHaasGroteskDisp W02" panose="020B0504020202020204" pitchFamily="34" charset="-18"/>
            </a:defRPr>
          </a:pPr>
          <a:endParaRPr lang="sk-SK"/>
        </a:p>
      </c:txPr>
    </c:legend>
    <c:plotVisOnly val="1"/>
    <c:dispBlanksAs val="gap"/>
    <c:showDLblsOverMax val="0"/>
  </c:chart>
  <c:spPr>
    <a:noFill/>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2.7698684962835906E-2"/>
          <c:w val="0.91819511922711794"/>
          <c:h val="0.76404373927958835"/>
        </c:manualLayout>
      </c:layout>
      <c:lineChart>
        <c:grouping val="standard"/>
        <c:varyColors val="0"/>
        <c:ser>
          <c:idx val="3"/>
          <c:order val="0"/>
          <c:tx>
            <c:strRef>
              <c:f>'Graf 7'!$J$3</c:f>
              <c:strCache>
                <c:ptCount val="1"/>
                <c:pt idx="0">
                  <c:v>Composite PMI indicator</c:v>
                </c:pt>
              </c:strCache>
            </c:strRef>
          </c:tx>
          <c:spPr>
            <a:ln w="19050">
              <a:solidFill>
                <a:srgbClr val="2C9ADC"/>
              </a:solidFill>
              <a:prstDash val="solid"/>
            </a:ln>
          </c:spPr>
          <c:marker>
            <c:symbol val="none"/>
          </c:marker>
          <c:cat>
            <c:numRef>
              <c:f>'Graf 7'!$I$5:$I$18</c:f>
              <c:numCache>
                <c:formatCode>m/d/yyyy</c:formatCode>
                <c:ptCount val="14"/>
                <c:pt idx="0">
                  <c:v>43841</c:v>
                </c:pt>
                <c:pt idx="1">
                  <c:v>43872</c:v>
                </c:pt>
                <c:pt idx="2">
                  <c:v>43901</c:v>
                </c:pt>
                <c:pt idx="3">
                  <c:v>43932</c:v>
                </c:pt>
                <c:pt idx="4">
                  <c:v>43962</c:v>
                </c:pt>
                <c:pt idx="5">
                  <c:v>43993</c:v>
                </c:pt>
                <c:pt idx="6">
                  <c:v>44023</c:v>
                </c:pt>
                <c:pt idx="7">
                  <c:v>44054</c:v>
                </c:pt>
                <c:pt idx="8">
                  <c:v>44085</c:v>
                </c:pt>
                <c:pt idx="9">
                  <c:v>44115</c:v>
                </c:pt>
                <c:pt idx="10">
                  <c:v>44146</c:v>
                </c:pt>
                <c:pt idx="11">
                  <c:v>44176</c:v>
                </c:pt>
                <c:pt idx="12">
                  <c:v>44207</c:v>
                </c:pt>
                <c:pt idx="13">
                  <c:v>44238</c:v>
                </c:pt>
              </c:numCache>
            </c:numRef>
          </c:cat>
          <c:val>
            <c:numRef>
              <c:f>'Graf 7'!$J$5:$J$18</c:f>
              <c:numCache>
                <c:formatCode>0.0</c:formatCode>
                <c:ptCount val="14"/>
                <c:pt idx="0">
                  <c:v>51.3</c:v>
                </c:pt>
                <c:pt idx="1">
                  <c:v>51.6</c:v>
                </c:pt>
                <c:pt idx="2">
                  <c:v>29.7</c:v>
                </c:pt>
                <c:pt idx="3">
                  <c:v>13.6</c:v>
                </c:pt>
                <c:pt idx="4">
                  <c:v>31.9</c:v>
                </c:pt>
                <c:pt idx="5">
                  <c:v>48.5</c:v>
                </c:pt>
                <c:pt idx="6">
                  <c:v>54.9</c:v>
                </c:pt>
                <c:pt idx="7">
                  <c:v>51.9</c:v>
                </c:pt>
                <c:pt idx="8">
                  <c:v>50.4</c:v>
                </c:pt>
                <c:pt idx="9">
                  <c:v>50</c:v>
                </c:pt>
                <c:pt idx="10">
                  <c:v>45.3</c:v>
                </c:pt>
                <c:pt idx="11">
                  <c:v>49.1</c:v>
                </c:pt>
                <c:pt idx="12">
                  <c:v>47.8</c:v>
                </c:pt>
                <c:pt idx="13">
                  <c:v>48.1</c:v>
                </c:pt>
              </c:numCache>
            </c:numRef>
          </c:val>
          <c:smooth val="0"/>
          <c:extLst>
            <c:ext xmlns:c16="http://schemas.microsoft.com/office/drawing/2014/chart" uri="{C3380CC4-5D6E-409C-BE32-E72D297353CC}">
              <c16:uniqueId val="{00000000-2B1D-4C10-805F-95C060394DF4}"/>
            </c:ext>
          </c:extLst>
        </c:ser>
        <c:ser>
          <c:idx val="5"/>
          <c:order val="1"/>
          <c:tx>
            <c:strRef>
              <c:f>'Graf 7'!$K$3</c:f>
              <c:strCache>
                <c:ptCount val="1"/>
                <c:pt idx="0">
                  <c:v>PMI industry</c:v>
                </c:pt>
              </c:strCache>
            </c:strRef>
          </c:tx>
          <c:spPr>
            <a:ln w="19050">
              <a:solidFill>
                <a:sysClr val="windowText" lastClr="000000"/>
              </a:solidFill>
              <a:prstDash val="solid"/>
            </a:ln>
          </c:spPr>
          <c:marker>
            <c:symbol val="none"/>
          </c:marker>
          <c:cat>
            <c:numRef>
              <c:f>'Graf 7'!$I$5:$I$18</c:f>
              <c:numCache>
                <c:formatCode>m/d/yyyy</c:formatCode>
                <c:ptCount val="14"/>
                <c:pt idx="0">
                  <c:v>43841</c:v>
                </c:pt>
                <c:pt idx="1">
                  <c:v>43872</c:v>
                </c:pt>
                <c:pt idx="2">
                  <c:v>43901</c:v>
                </c:pt>
                <c:pt idx="3">
                  <c:v>43932</c:v>
                </c:pt>
                <c:pt idx="4">
                  <c:v>43962</c:v>
                </c:pt>
                <c:pt idx="5">
                  <c:v>43993</c:v>
                </c:pt>
                <c:pt idx="6">
                  <c:v>44023</c:v>
                </c:pt>
                <c:pt idx="7">
                  <c:v>44054</c:v>
                </c:pt>
                <c:pt idx="8">
                  <c:v>44085</c:v>
                </c:pt>
                <c:pt idx="9">
                  <c:v>44115</c:v>
                </c:pt>
                <c:pt idx="10">
                  <c:v>44146</c:v>
                </c:pt>
                <c:pt idx="11">
                  <c:v>44176</c:v>
                </c:pt>
                <c:pt idx="12">
                  <c:v>44207</c:v>
                </c:pt>
                <c:pt idx="13">
                  <c:v>44238</c:v>
                </c:pt>
              </c:numCache>
            </c:numRef>
          </c:cat>
          <c:val>
            <c:numRef>
              <c:f>'Graf 7'!$K$5:$K$18</c:f>
              <c:numCache>
                <c:formatCode>0</c:formatCode>
                <c:ptCount val="14"/>
                <c:pt idx="0">
                  <c:v>47.9</c:v>
                </c:pt>
                <c:pt idx="1">
                  <c:v>49.2</c:v>
                </c:pt>
                <c:pt idx="2">
                  <c:v>44.5</c:v>
                </c:pt>
                <c:pt idx="3">
                  <c:v>33.4</c:v>
                </c:pt>
                <c:pt idx="4">
                  <c:v>39.4</c:v>
                </c:pt>
                <c:pt idx="5">
                  <c:v>47.4</c:v>
                </c:pt>
                <c:pt idx="6">
                  <c:v>51.8</c:v>
                </c:pt>
                <c:pt idx="7">
                  <c:v>51.7</c:v>
                </c:pt>
                <c:pt idx="8">
                  <c:v>53.7</c:v>
                </c:pt>
                <c:pt idx="9">
                  <c:v>54.8</c:v>
                </c:pt>
                <c:pt idx="10">
                  <c:v>53.8</c:v>
                </c:pt>
                <c:pt idx="11">
                  <c:v>55.2</c:v>
                </c:pt>
                <c:pt idx="12">
                  <c:v>54.8</c:v>
                </c:pt>
                <c:pt idx="13">
                  <c:v>57.9</c:v>
                </c:pt>
              </c:numCache>
            </c:numRef>
          </c:val>
          <c:smooth val="0"/>
          <c:extLst>
            <c:ext xmlns:c16="http://schemas.microsoft.com/office/drawing/2014/chart" uri="{C3380CC4-5D6E-409C-BE32-E72D297353CC}">
              <c16:uniqueId val="{00000001-2B1D-4C10-805F-95C060394DF4}"/>
            </c:ext>
          </c:extLst>
        </c:ser>
        <c:ser>
          <c:idx val="0"/>
          <c:order val="2"/>
          <c:tx>
            <c:strRef>
              <c:f>'Graf 7'!$L$3</c:f>
              <c:strCache>
                <c:ptCount val="1"/>
                <c:pt idx="0">
                  <c:v>PMI services</c:v>
                </c:pt>
              </c:strCache>
            </c:strRef>
          </c:tx>
          <c:spPr>
            <a:ln w="19050">
              <a:solidFill>
                <a:sysClr val="window" lastClr="FFFFFF">
                  <a:lumMod val="65000"/>
                </a:sysClr>
              </a:solidFill>
              <a:prstDash val="solid"/>
            </a:ln>
          </c:spPr>
          <c:marker>
            <c:symbol val="none"/>
          </c:marker>
          <c:dPt>
            <c:idx val="2"/>
            <c:bubble3D val="0"/>
            <c:extLst>
              <c:ext xmlns:c16="http://schemas.microsoft.com/office/drawing/2014/chart" uri="{C3380CC4-5D6E-409C-BE32-E72D297353CC}">
                <c16:uniqueId val="{00000002-2B1D-4C10-805F-95C060394DF4}"/>
              </c:ext>
            </c:extLst>
          </c:dPt>
          <c:cat>
            <c:numRef>
              <c:f>'Graf 7'!$I$5:$I$18</c:f>
              <c:numCache>
                <c:formatCode>m/d/yyyy</c:formatCode>
                <c:ptCount val="14"/>
                <c:pt idx="0">
                  <c:v>43841</c:v>
                </c:pt>
                <c:pt idx="1">
                  <c:v>43872</c:v>
                </c:pt>
                <c:pt idx="2">
                  <c:v>43901</c:v>
                </c:pt>
                <c:pt idx="3">
                  <c:v>43932</c:v>
                </c:pt>
                <c:pt idx="4">
                  <c:v>43962</c:v>
                </c:pt>
                <c:pt idx="5">
                  <c:v>43993</c:v>
                </c:pt>
                <c:pt idx="6">
                  <c:v>44023</c:v>
                </c:pt>
                <c:pt idx="7">
                  <c:v>44054</c:v>
                </c:pt>
                <c:pt idx="8">
                  <c:v>44085</c:v>
                </c:pt>
                <c:pt idx="9">
                  <c:v>44115</c:v>
                </c:pt>
                <c:pt idx="10">
                  <c:v>44146</c:v>
                </c:pt>
                <c:pt idx="11">
                  <c:v>44176</c:v>
                </c:pt>
                <c:pt idx="12">
                  <c:v>44207</c:v>
                </c:pt>
                <c:pt idx="13">
                  <c:v>44238</c:v>
                </c:pt>
              </c:numCache>
            </c:numRef>
          </c:cat>
          <c:val>
            <c:numRef>
              <c:f>'Graf 7'!$L$5:$L$18</c:f>
              <c:numCache>
                <c:formatCode>0</c:formatCode>
                <c:ptCount val="14"/>
                <c:pt idx="0">
                  <c:v>52.5</c:v>
                </c:pt>
                <c:pt idx="1">
                  <c:v>52.6</c:v>
                </c:pt>
                <c:pt idx="2">
                  <c:v>26.4</c:v>
                </c:pt>
                <c:pt idx="3">
                  <c:v>12</c:v>
                </c:pt>
                <c:pt idx="4">
                  <c:v>30.5</c:v>
                </c:pt>
                <c:pt idx="5">
                  <c:v>48.3</c:v>
                </c:pt>
                <c:pt idx="6">
                  <c:v>54.7</c:v>
                </c:pt>
                <c:pt idx="7">
                  <c:v>50.5</c:v>
                </c:pt>
                <c:pt idx="8">
                  <c:v>48</c:v>
                </c:pt>
                <c:pt idx="9">
                  <c:v>46.9</c:v>
                </c:pt>
                <c:pt idx="10">
                  <c:v>41.7</c:v>
                </c:pt>
                <c:pt idx="11">
                  <c:v>46.4</c:v>
                </c:pt>
                <c:pt idx="12">
                  <c:v>45.4</c:v>
                </c:pt>
                <c:pt idx="13">
                  <c:v>44.7</c:v>
                </c:pt>
              </c:numCache>
            </c:numRef>
          </c:val>
          <c:smooth val="0"/>
          <c:extLst>
            <c:ext xmlns:c16="http://schemas.microsoft.com/office/drawing/2014/chart" uri="{C3380CC4-5D6E-409C-BE32-E72D297353CC}">
              <c16:uniqueId val="{00000003-2B1D-4C10-805F-95C060394DF4}"/>
            </c:ext>
          </c:extLst>
        </c:ser>
        <c:ser>
          <c:idx val="1"/>
          <c:order val="3"/>
          <c:tx>
            <c:strRef>
              <c:f>'Graf 7'!$M$3</c:f>
              <c:strCache>
                <c:ptCount val="1"/>
                <c:pt idx="0">
                  <c:v>threshold</c:v>
                </c:pt>
              </c:strCache>
            </c:strRef>
          </c:tx>
          <c:spPr>
            <a:ln w="19050">
              <a:solidFill>
                <a:srgbClr val="C00000"/>
              </a:solidFill>
              <a:prstDash val="sysDash"/>
            </a:ln>
          </c:spPr>
          <c:marker>
            <c:symbol val="none"/>
          </c:marker>
          <c:cat>
            <c:numRef>
              <c:f>'Graf 7'!$I$5:$I$18</c:f>
              <c:numCache>
                <c:formatCode>m/d/yyyy</c:formatCode>
                <c:ptCount val="14"/>
                <c:pt idx="0">
                  <c:v>43841</c:v>
                </c:pt>
                <c:pt idx="1">
                  <c:v>43872</c:v>
                </c:pt>
                <c:pt idx="2">
                  <c:v>43901</c:v>
                </c:pt>
                <c:pt idx="3">
                  <c:v>43932</c:v>
                </c:pt>
                <c:pt idx="4">
                  <c:v>43962</c:v>
                </c:pt>
                <c:pt idx="5">
                  <c:v>43993</c:v>
                </c:pt>
                <c:pt idx="6">
                  <c:v>44023</c:v>
                </c:pt>
                <c:pt idx="7">
                  <c:v>44054</c:v>
                </c:pt>
                <c:pt idx="8">
                  <c:v>44085</c:v>
                </c:pt>
                <c:pt idx="9">
                  <c:v>44115</c:v>
                </c:pt>
                <c:pt idx="10">
                  <c:v>44146</c:v>
                </c:pt>
                <c:pt idx="11">
                  <c:v>44176</c:v>
                </c:pt>
                <c:pt idx="12">
                  <c:v>44207</c:v>
                </c:pt>
                <c:pt idx="13">
                  <c:v>44238</c:v>
                </c:pt>
              </c:numCache>
            </c:numRef>
          </c:cat>
          <c:val>
            <c:numRef>
              <c:f>'Graf 7'!$M$5:$M$18</c:f>
              <c:numCache>
                <c:formatCode>0</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4-2B1D-4C10-805F-95C060394DF4}"/>
            </c:ext>
          </c:extLst>
        </c:ser>
        <c:dLbls>
          <c:showLegendKey val="0"/>
          <c:showVal val="0"/>
          <c:showCatName val="0"/>
          <c:showSerName val="0"/>
          <c:showPercent val="0"/>
          <c:showBubbleSize val="0"/>
        </c:dLbls>
        <c:smooth val="0"/>
        <c:axId val="786223592"/>
        <c:axId val="700570760"/>
      </c:lineChart>
      <c:dateAx>
        <c:axId val="786223592"/>
        <c:scaling>
          <c:orientation val="minMax"/>
        </c:scaling>
        <c:delete val="0"/>
        <c:axPos val="b"/>
        <c:numFmt formatCode="m/yyyy" sourceLinked="0"/>
        <c:majorTickMark val="out"/>
        <c:minorTickMark val="none"/>
        <c:tickLblPos val="low"/>
        <c:txPr>
          <a:bodyPr rot="-5400000" vert="horz"/>
          <a:lstStyle/>
          <a:p>
            <a:pPr>
              <a:defRPr>
                <a:latin typeface="NeueHaasGroteskDisp W02" panose="020B0504020202020204" pitchFamily="34" charset="-18"/>
              </a:defRPr>
            </a:pPr>
            <a:endParaRPr lang="sk-SK"/>
          </a:p>
        </c:txPr>
        <c:crossAx val="700570760"/>
        <c:crosses val="autoZero"/>
        <c:auto val="1"/>
        <c:lblOffset val="100"/>
        <c:baseTimeUnit val="months"/>
      </c:dateAx>
      <c:valAx>
        <c:axId val="700570760"/>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latin typeface="NeueHaasGroteskDisp W02" panose="020B0504020202020204" pitchFamily="34" charset="-18"/>
              </a:defRPr>
            </a:pPr>
            <a:endParaRPr lang="sk-SK"/>
          </a:p>
        </c:txPr>
        <c:crossAx val="786223592"/>
        <c:crosses val="autoZero"/>
        <c:crossBetween val="between"/>
      </c:valAx>
      <c:spPr>
        <a:noFill/>
      </c:spPr>
    </c:plotArea>
    <c:legend>
      <c:legendPos val="l"/>
      <c:layout>
        <c:manualLayout>
          <c:xMode val="edge"/>
          <c:yMode val="edge"/>
          <c:x val="0.45188807389296387"/>
          <c:y val="0.48606441776253095"/>
          <c:w val="0.52630916666666672"/>
          <c:h val="0.26570277777777779"/>
        </c:manualLayout>
      </c:layout>
      <c:overlay val="1"/>
      <c:txPr>
        <a:bodyPr/>
        <a:lstStyle/>
        <a:p>
          <a:pPr>
            <a:defRPr>
              <a:latin typeface="NeueHaasGroteskDisp W02" panose="020B0504020202020204" pitchFamily="34" charset="-18"/>
            </a:defRPr>
          </a:pPr>
          <a:endParaRPr lang="sk-SK"/>
        </a:p>
      </c:txPr>
    </c:legend>
    <c:plotVisOnly val="1"/>
    <c:dispBlanksAs val="gap"/>
    <c:showDLblsOverMax val="0"/>
  </c:chart>
  <c:spPr>
    <a:noFill/>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1539126675313"/>
          <c:y val="0.22366712707182315"/>
          <c:w val="0.8408531488687131"/>
          <c:h val="0.65867480049109883"/>
        </c:manualLayout>
      </c:layout>
      <c:areaChart>
        <c:grouping val="stacked"/>
        <c:varyColors val="0"/>
        <c:ser>
          <c:idx val="6"/>
          <c:order val="1"/>
          <c:tx>
            <c:strRef>
              <c:f>'Zhrnutie '!$J$23</c:f>
              <c:strCache>
                <c:ptCount val="1"/>
                <c:pt idx="0">
                  <c:v>Čistý dlh VS</c:v>
                </c:pt>
              </c:strCache>
            </c:strRef>
          </c:tx>
          <c:spPr>
            <a:solidFill>
              <a:schemeClr val="accent1"/>
            </a:solidFill>
            <a:ln>
              <a:noFill/>
            </a:ln>
            <a:effectLst/>
          </c:spPr>
          <c:cat>
            <c:numRef>
              <c:f>'Zhrnutie '!$K$20:$P$20</c:f>
              <c:numCache>
                <c:formatCode>General</c:formatCode>
                <c:ptCount val="6"/>
                <c:pt idx="0">
                  <c:v>2019</c:v>
                </c:pt>
                <c:pt idx="1">
                  <c:v>2020</c:v>
                </c:pt>
                <c:pt idx="2">
                  <c:v>2021</c:v>
                </c:pt>
                <c:pt idx="3">
                  <c:v>2022</c:v>
                </c:pt>
                <c:pt idx="4">
                  <c:v>2023</c:v>
                </c:pt>
                <c:pt idx="5">
                  <c:v>2024</c:v>
                </c:pt>
              </c:numCache>
            </c:numRef>
          </c:cat>
          <c:val>
            <c:numRef>
              <c:f>'Zhrnutie '!$K$23:$P$23</c:f>
              <c:numCache>
                <c:formatCode>0.0</c:formatCode>
                <c:ptCount val="6"/>
                <c:pt idx="0">
                  <c:v>43.332748416380227</c:v>
                </c:pt>
                <c:pt idx="1">
                  <c:v>50.380373880482054</c:v>
                </c:pt>
                <c:pt idx="2">
                  <c:v>59.016540055317002</c:v>
                </c:pt>
                <c:pt idx="3">
                  <c:v>59.537883058511042</c:v>
                </c:pt>
                <c:pt idx="4">
                  <c:v>60.079497228553201</c:v>
                </c:pt>
                <c:pt idx="5">
                  <c:v>61.894755656222024</c:v>
                </c:pt>
              </c:numCache>
            </c:numRef>
          </c:val>
          <c:extLst>
            <c:ext xmlns:c16="http://schemas.microsoft.com/office/drawing/2014/chart" uri="{C3380CC4-5D6E-409C-BE32-E72D297353CC}">
              <c16:uniqueId val="{0000000D-EEA2-42D3-B7F2-13DBEDD63672}"/>
            </c:ext>
          </c:extLst>
        </c:ser>
        <c:ser>
          <c:idx val="8"/>
          <c:order val="7"/>
          <c:tx>
            <c:strRef>
              <c:f>'Zhrnutie '!$J$22</c:f>
              <c:strCache>
                <c:ptCount val="1"/>
                <c:pt idx="0">
                  <c:v>Likvidné finančné aktíva</c:v>
                </c:pt>
              </c:strCache>
            </c:strRef>
          </c:tx>
          <c:spPr>
            <a:solidFill>
              <a:schemeClr val="bg1">
                <a:lumMod val="85000"/>
              </a:schemeClr>
            </a:solidFill>
            <a:ln w="25400">
              <a:noFill/>
            </a:ln>
            <a:effectLst/>
          </c:spPr>
          <c:cat>
            <c:numRef>
              <c:f>'Zhrnutie '!$K$20:$P$20</c:f>
              <c:numCache>
                <c:formatCode>General</c:formatCode>
                <c:ptCount val="6"/>
                <c:pt idx="0">
                  <c:v>2019</c:v>
                </c:pt>
                <c:pt idx="1">
                  <c:v>2020</c:v>
                </c:pt>
                <c:pt idx="2">
                  <c:v>2021</c:v>
                </c:pt>
                <c:pt idx="3">
                  <c:v>2022</c:v>
                </c:pt>
                <c:pt idx="4">
                  <c:v>2023</c:v>
                </c:pt>
                <c:pt idx="5">
                  <c:v>2024</c:v>
                </c:pt>
              </c:numCache>
            </c:numRef>
          </c:cat>
          <c:val>
            <c:numRef>
              <c:f>'Zhrnutie '!$K$22:$P$22</c:f>
              <c:numCache>
                <c:formatCode>0.0</c:formatCode>
                <c:ptCount val="6"/>
                <c:pt idx="0">
                  <c:v>4.9013917056801617</c:v>
                </c:pt>
                <c:pt idx="1">
                  <c:v>10.187823618934999</c:v>
                </c:pt>
                <c:pt idx="2">
                  <c:v>5.0740813044232382</c:v>
                </c:pt>
                <c:pt idx="3">
                  <c:v>5.9278978339275739</c:v>
                </c:pt>
                <c:pt idx="4">
                  <c:v>4.5446430041527535</c:v>
                </c:pt>
                <c:pt idx="5">
                  <c:v>3.9488688277474111</c:v>
                </c:pt>
              </c:numCache>
            </c:numRef>
          </c:val>
          <c:extLst>
            <c:ext xmlns:c16="http://schemas.microsoft.com/office/drawing/2014/chart" uri="{C3380CC4-5D6E-409C-BE32-E72D297353CC}">
              <c16:uniqueId val="{00000000-0291-4EA8-8DBE-71A2356B7C60}"/>
            </c:ext>
          </c:extLst>
        </c:ser>
        <c:dLbls>
          <c:showLegendKey val="0"/>
          <c:showVal val="0"/>
          <c:showCatName val="0"/>
          <c:showSerName val="0"/>
          <c:showPercent val="0"/>
          <c:showBubbleSize val="0"/>
        </c:dLbls>
        <c:axId val="721742760"/>
        <c:axId val="842331112"/>
      </c:areaChart>
      <c:lineChart>
        <c:grouping val="standard"/>
        <c:varyColors val="0"/>
        <c:ser>
          <c:idx val="0"/>
          <c:order val="0"/>
          <c:tx>
            <c:strRef>
              <c:f>'Zhrnutie '!$J$21</c:f>
              <c:strCache>
                <c:ptCount val="1"/>
                <c:pt idx="0">
                  <c:v>Hrubý dlh VS</c:v>
                </c:pt>
              </c:strCache>
            </c:strRef>
          </c:tx>
          <c:spPr>
            <a:ln w="28575" cap="rnd">
              <a:noFill/>
              <a:round/>
            </a:ln>
            <a:effectLst/>
          </c:spPr>
          <c:marker>
            <c:symbol val="circle"/>
            <c:size val="5"/>
            <c:spPr>
              <a:solidFill>
                <a:schemeClr val="tx1"/>
              </a:solidFill>
              <a:ln w="9525">
                <a:noFill/>
              </a:ln>
              <a:effectLst/>
            </c:spPr>
          </c:marker>
          <c:dPt>
            <c:idx val="1"/>
            <c:marker>
              <c:symbol val="circle"/>
              <c:size val="5"/>
              <c:spPr>
                <a:solidFill>
                  <a:schemeClr val="tx1"/>
                </a:solidFill>
                <a:ln w="9525">
                  <a:noFill/>
                  <a:prstDash val="sysDot"/>
                </a:ln>
                <a:effectLst/>
              </c:spPr>
            </c:marker>
            <c:bubble3D val="0"/>
            <c:spPr>
              <a:ln w="28575" cap="rnd">
                <a:noFill/>
                <a:prstDash val="sysDot"/>
                <a:round/>
              </a:ln>
              <a:effectLst/>
            </c:spPr>
            <c:extLst>
              <c:ext xmlns:c16="http://schemas.microsoft.com/office/drawing/2014/chart" uri="{C3380CC4-5D6E-409C-BE32-E72D297353CC}">
                <c16:uniqueId val="{00000003-EEA2-42D3-B7F2-13DBEDD63672}"/>
              </c:ext>
            </c:extLst>
          </c:dPt>
          <c:dPt>
            <c:idx val="2"/>
            <c:marker>
              <c:symbol val="circle"/>
              <c:size val="5"/>
              <c:spPr>
                <a:solidFill>
                  <a:schemeClr val="tx1"/>
                </a:solidFill>
                <a:ln w="9525">
                  <a:noFill/>
                </a:ln>
                <a:effectLst/>
              </c:spPr>
            </c:marker>
            <c:bubble3D val="0"/>
            <c:spPr>
              <a:ln w="28575" cap="rnd">
                <a:noFill/>
                <a:round/>
              </a:ln>
              <a:effectLst/>
            </c:spPr>
            <c:extLst>
              <c:ext xmlns:c16="http://schemas.microsoft.com/office/drawing/2014/chart" uri="{C3380CC4-5D6E-409C-BE32-E72D297353CC}">
                <c16:uniqueId val="{00000005-EEA2-42D3-B7F2-13DBEDD63672}"/>
              </c:ext>
            </c:extLst>
          </c:dPt>
          <c:dPt>
            <c:idx val="3"/>
            <c:marker>
              <c:symbol val="circle"/>
              <c:size val="5"/>
              <c:spPr>
                <a:solidFill>
                  <a:schemeClr val="tx1"/>
                </a:solidFill>
                <a:ln w="9525">
                  <a:noFill/>
                </a:ln>
                <a:effectLst/>
              </c:spPr>
            </c:marker>
            <c:bubble3D val="0"/>
            <c:spPr>
              <a:ln w="28575" cap="rnd">
                <a:noFill/>
                <a:round/>
              </a:ln>
              <a:effectLst/>
            </c:spPr>
            <c:extLst>
              <c:ext xmlns:c16="http://schemas.microsoft.com/office/drawing/2014/chart" uri="{C3380CC4-5D6E-409C-BE32-E72D297353CC}">
                <c16:uniqueId val="{00000007-EEA2-42D3-B7F2-13DBEDD63672}"/>
              </c:ext>
            </c:extLst>
          </c:dPt>
          <c:dPt>
            <c:idx val="4"/>
            <c:marker>
              <c:symbol val="circle"/>
              <c:size val="5"/>
              <c:spPr>
                <a:solidFill>
                  <a:schemeClr val="tx1"/>
                </a:solidFill>
                <a:ln w="9525">
                  <a:noFill/>
                </a:ln>
                <a:effectLst/>
              </c:spPr>
            </c:marker>
            <c:bubble3D val="0"/>
            <c:spPr>
              <a:ln w="28575" cap="rnd">
                <a:noFill/>
                <a:round/>
              </a:ln>
              <a:effectLst/>
            </c:spPr>
            <c:extLst>
              <c:ext xmlns:c16="http://schemas.microsoft.com/office/drawing/2014/chart" uri="{C3380CC4-5D6E-409C-BE32-E72D297353CC}">
                <c16:uniqueId val="{00000009-EEA2-42D3-B7F2-13DBEDD63672}"/>
              </c:ext>
            </c:extLst>
          </c:dPt>
          <c:dPt>
            <c:idx val="5"/>
            <c:marker>
              <c:symbol val="circle"/>
              <c:size val="5"/>
              <c:spPr>
                <a:solidFill>
                  <a:schemeClr val="tx1"/>
                </a:solidFill>
                <a:ln w="9525">
                  <a:noFill/>
                </a:ln>
                <a:effectLst/>
              </c:spPr>
            </c:marker>
            <c:bubble3D val="0"/>
            <c:spPr>
              <a:ln w="28575" cap="rnd">
                <a:noFill/>
                <a:round/>
              </a:ln>
              <a:effectLst/>
            </c:spPr>
            <c:extLst>
              <c:ext xmlns:c16="http://schemas.microsoft.com/office/drawing/2014/chart" uri="{C3380CC4-5D6E-409C-BE32-E72D297353CC}">
                <c16:uniqueId val="{0000000B-EEA2-42D3-B7F2-13DBEDD63672}"/>
              </c:ext>
            </c:extLst>
          </c:dPt>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'Zhrnutie '!$K$20:$P$20</c:f>
              <c:numCache>
                <c:formatCode>General</c:formatCode>
                <c:ptCount val="6"/>
                <c:pt idx="0">
                  <c:v>2019</c:v>
                </c:pt>
                <c:pt idx="1">
                  <c:v>2020</c:v>
                </c:pt>
                <c:pt idx="2">
                  <c:v>2021</c:v>
                </c:pt>
                <c:pt idx="3">
                  <c:v>2022</c:v>
                </c:pt>
                <c:pt idx="4">
                  <c:v>2023</c:v>
                </c:pt>
                <c:pt idx="5">
                  <c:v>2024</c:v>
                </c:pt>
              </c:numCache>
            </c:numRef>
          </c:cat>
          <c:val>
            <c:numRef>
              <c:f>'Zhrnutie '!$K$21:$P$21</c:f>
              <c:numCache>
                <c:formatCode>0.0</c:formatCode>
                <c:ptCount val="6"/>
                <c:pt idx="0">
                  <c:v>48.234140122060388</c:v>
                </c:pt>
                <c:pt idx="1">
                  <c:v>60.568197499417053</c:v>
                </c:pt>
                <c:pt idx="2">
                  <c:v>64.09062135974024</c:v>
                </c:pt>
                <c:pt idx="3">
                  <c:v>65.465780892438616</c:v>
                </c:pt>
                <c:pt idx="4">
                  <c:v>64.624140232705955</c:v>
                </c:pt>
                <c:pt idx="5">
                  <c:v>65.843624483969435</c:v>
                </c:pt>
              </c:numCache>
            </c:numRef>
          </c:val>
          <c:smooth val="0"/>
          <c:extLst>
            <c:ext xmlns:c16="http://schemas.microsoft.com/office/drawing/2014/chart" uri="{C3380CC4-5D6E-409C-BE32-E72D297353CC}">
              <c16:uniqueId val="{0000000C-EEA2-42D3-B7F2-13DBEDD63672}"/>
            </c:ext>
          </c:extLst>
        </c:ser>
        <c:ser>
          <c:idx val="1"/>
          <c:order val="2"/>
          <c:tx>
            <c:strRef>
              <c:f>'Zhrnutie '!$J$25</c:f>
              <c:strCache>
                <c:ptCount val="1"/>
                <c:pt idx="0">
                  <c:v>4. sankčné pásmo</c:v>
                </c:pt>
              </c:strCache>
            </c:strRef>
          </c:tx>
          <c:spPr>
            <a:ln w="19050" cap="rnd">
              <a:solidFill>
                <a:srgbClr val="FF0000"/>
              </a:solidFill>
              <a:prstDash val="sysDot"/>
              <a:round/>
            </a:ln>
            <a:effectLst/>
          </c:spPr>
          <c:marker>
            <c:symbol val="none"/>
          </c:marker>
          <c:cat>
            <c:numRef>
              <c:f>'Zhrnutie '!$K$20:$P$20</c:f>
              <c:numCache>
                <c:formatCode>General</c:formatCode>
                <c:ptCount val="6"/>
                <c:pt idx="0">
                  <c:v>2019</c:v>
                </c:pt>
                <c:pt idx="1">
                  <c:v>2020</c:v>
                </c:pt>
                <c:pt idx="2">
                  <c:v>2021</c:v>
                </c:pt>
                <c:pt idx="3">
                  <c:v>2022</c:v>
                </c:pt>
                <c:pt idx="4">
                  <c:v>2023</c:v>
                </c:pt>
                <c:pt idx="5">
                  <c:v>2024</c:v>
                </c:pt>
              </c:numCache>
            </c:numRef>
          </c:cat>
          <c:val>
            <c:numRef>
              <c:f>'Zhrnutie '!$K$25:$P$25</c:f>
              <c:numCache>
                <c:formatCode>0</c:formatCode>
                <c:ptCount val="6"/>
                <c:pt idx="0">
                  <c:v>55</c:v>
                </c:pt>
                <c:pt idx="1">
                  <c:v>54</c:v>
                </c:pt>
                <c:pt idx="2">
                  <c:v>53</c:v>
                </c:pt>
                <c:pt idx="3">
                  <c:v>52</c:v>
                </c:pt>
                <c:pt idx="4">
                  <c:v>51</c:v>
                </c:pt>
                <c:pt idx="5">
                  <c:v>50</c:v>
                </c:pt>
              </c:numCache>
            </c:numRef>
          </c:val>
          <c:smooth val="0"/>
          <c:extLst>
            <c:ext xmlns:c16="http://schemas.microsoft.com/office/drawing/2014/chart" uri="{C3380CC4-5D6E-409C-BE32-E72D297353CC}">
              <c16:uniqueId val="{0000000A-BCEE-4134-B586-B92116C02DA7}"/>
            </c:ext>
          </c:extLst>
        </c:ser>
        <c:ser>
          <c:idx val="2"/>
          <c:order val="3"/>
          <c:tx>
            <c:strRef>
              <c:f>'Zhrnutie '!$J$28</c:f>
              <c:strCache>
                <c:ptCount val="1"/>
                <c:pt idx="0">
                  <c:v>Dolné sankčné pásmo</c:v>
                </c:pt>
              </c:strCache>
            </c:strRef>
          </c:tx>
          <c:spPr>
            <a:ln w="19050" cap="rnd">
              <a:solidFill>
                <a:srgbClr val="FF0000"/>
              </a:solidFill>
              <a:prstDash val="sysDot"/>
              <a:round/>
            </a:ln>
            <a:effectLst/>
          </c:spPr>
          <c:marker>
            <c:symbol val="none"/>
          </c:marker>
          <c:cat>
            <c:numRef>
              <c:f>'Zhrnutie '!$K$20:$P$20</c:f>
              <c:numCache>
                <c:formatCode>General</c:formatCode>
                <c:ptCount val="6"/>
                <c:pt idx="0">
                  <c:v>2019</c:v>
                </c:pt>
                <c:pt idx="1">
                  <c:v>2020</c:v>
                </c:pt>
                <c:pt idx="2">
                  <c:v>2021</c:v>
                </c:pt>
                <c:pt idx="3">
                  <c:v>2022</c:v>
                </c:pt>
                <c:pt idx="4">
                  <c:v>2023</c:v>
                </c:pt>
                <c:pt idx="5">
                  <c:v>2024</c:v>
                </c:pt>
              </c:numCache>
            </c:numRef>
          </c:cat>
          <c:val>
            <c:numRef>
              <c:f>'Zhrnutie '!$K$28:$P$28</c:f>
              <c:numCache>
                <c:formatCode>0</c:formatCode>
                <c:ptCount val="6"/>
                <c:pt idx="0">
                  <c:v>48</c:v>
                </c:pt>
                <c:pt idx="1">
                  <c:v>47</c:v>
                </c:pt>
                <c:pt idx="2">
                  <c:v>46</c:v>
                </c:pt>
                <c:pt idx="3">
                  <c:v>45</c:v>
                </c:pt>
                <c:pt idx="4">
                  <c:v>44</c:v>
                </c:pt>
                <c:pt idx="5">
                  <c:v>43</c:v>
                </c:pt>
              </c:numCache>
            </c:numRef>
          </c:val>
          <c:smooth val="0"/>
          <c:extLst>
            <c:ext xmlns:c16="http://schemas.microsoft.com/office/drawing/2014/chart" uri="{C3380CC4-5D6E-409C-BE32-E72D297353CC}">
              <c16:uniqueId val="{0000000B-BCEE-4134-B586-B92116C02DA7}"/>
            </c:ext>
          </c:extLst>
        </c:ser>
        <c:ser>
          <c:idx val="3"/>
          <c:order val="4"/>
          <c:tx>
            <c:strRef>
              <c:f>'Zhrnutie '!$J$26</c:f>
              <c:strCache>
                <c:ptCount val="1"/>
                <c:pt idx="0">
                  <c:v>3. sankčné pásmo</c:v>
                </c:pt>
              </c:strCache>
            </c:strRef>
          </c:tx>
          <c:spPr>
            <a:ln w="19050" cap="rnd">
              <a:solidFill>
                <a:srgbClr val="FF0000"/>
              </a:solidFill>
              <a:prstDash val="sysDot"/>
              <a:round/>
            </a:ln>
            <a:effectLst/>
          </c:spPr>
          <c:marker>
            <c:symbol val="none"/>
          </c:marker>
          <c:cat>
            <c:numRef>
              <c:f>'Zhrnutie '!$K$20:$P$20</c:f>
              <c:numCache>
                <c:formatCode>General</c:formatCode>
                <c:ptCount val="6"/>
                <c:pt idx="0">
                  <c:v>2019</c:v>
                </c:pt>
                <c:pt idx="1">
                  <c:v>2020</c:v>
                </c:pt>
                <c:pt idx="2">
                  <c:v>2021</c:v>
                </c:pt>
                <c:pt idx="3">
                  <c:v>2022</c:v>
                </c:pt>
                <c:pt idx="4">
                  <c:v>2023</c:v>
                </c:pt>
                <c:pt idx="5">
                  <c:v>2024</c:v>
                </c:pt>
              </c:numCache>
            </c:numRef>
          </c:cat>
          <c:val>
            <c:numRef>
              <c:f>'Zhrnutie '!$K$26:$P$26</c:f>
              <c:numCache>
                <c:formatCode>0</c:formatCode>
                <c:ptCount val="6"/>
                <c:pt idx="0">
                  <c:v>53</c:v>
                </c:pt>
                <c:pt idx="1">
                  <c:v>52</c:v>
                </c:pt>
                <c:pt idx="2">
                  <c:v>51</c:v>
                </c:pt>
                <c:pt idx="3">
                  <c:v>50</c:v>
                </c:pt>
                <c:pt idx="4">
                  <c:v>49</c:v>
                </c:pt>
                <c:pt idx="5">
                  <c:v>48</c:v>
                </c:pt>
              </c:numCache>
            </c:numRef>
          </c:val>
          <c:smooth val="0"/>
          <c:extLst>
            <c:ext xmlns:c16="http://schemas.microsoft.com/office/drawing/2014/chart" uri="{C3380CC4-5D6E-409C-BE32-E72D297353CC}">
              <c16:uniqueId val="{0000000B-0291-4EA8-8DBE-71A2356B7C60}"/>
            </c:ext>
          </c:extLst>
        </c:ser>
        <c:ser>
          <c:idx val="4"/>
          <c:order val="5"/>
          <c:tx>
            <c:strRef>
              <c:f>'Zhrnutie '!$J$27</c:f>
              <c:strCache>
                <c:ptCount val="1"/>
                <c:pt idx="0">
                  <c:v>2. sankčné pásmo</c:v>
                </c:pt>
              </c:strCache>
            </c:strRef>
          </c:tx>
          <c:spPr>
            <a:ln w="19050" cap="rnd">
              <a:solidFill>
                <a:srgbClr val="FF0000"/>
              </a:solidFill>
              <a:prstDash val="sysDot"/>
              <a:round/>
            </a:ln>
            <a:effectLst/>
          </c:spPr>
          <c:marker>
            <c:symbol val="none"/>
          </c:marker>
          <c:cat>
            <c:numRef>
              <c:f>'Zhrnutie '!$K$20:$P$20</c:f>
              <c:numCache>
                <c:formatCode>General</c:formatCode>
                <c:ptCount val="6"/>
                <c:pt idx="0">
                  <c:v>2019</c:v>
                </c:pt>
                <c:pt idx="1">
                  <c:v>2020</c:v>
                </c:pt>
                <c:pt idx="2">
                  <c:v>2021</c:v>
                </c:pt>
                <c:pt idx="3">
                  <c:v>2022</c:v>
                </c:pt>
                <c:pt idx="4">
                  <c:v>2023</c:v>
                </c:pt>
                <c:pt idx="5">
                  <c:v>2024</c:v>
                </c:pt>
              </c:numCache>
            </c:numRef>
          </c:cat>
          <c:val>
            <c:numRef>
              <c:f>'Zhrnutie '!$K$27:$P$27</c:f>
              <c:numCache>
                <c:formatCode>0</c:formatCode>
                <c:ptCount val="6"/>
                <c:pt idx="0">
                  <c:v>51</c:v>
                </c:pt>
                <c:pt idx="1">
                  <c:v>50</c:v>
                </c:pt>
                <c:pt idx="2">
                  <c:v>49</c:v>
                </c:pt>
                <c:pt idx="3">
                  <c:v>48</c:v>
                </c:pt>
                <c:pt idx="4">
                  <c:v>47</c:v>
                </c:pt>
                <c:pt idx="5">
                  <c:v>46</c:v>
                </c:pt>
              </c:numCache>
            </c:numRef>
          </c:val>
          <c:smooth val="0"/>
          <c:extLst>
            <c:ext xmlns:c16="http://schemas.microsoft.com/office/drawing/2014/chart" uri="{C3380CC4-5D6E-409C-BE32-E72D297353CC}">
              <c16:uniqueId val="{0000000C-0291-4EA8-8DBE-71A2356B7C60}"/>
            </c:ext>
          </c:extLst>
        </c:ser>
        <c:ser>
          <c:idx val="5"/>
          <c:order val="6"/>
          <c:tx>
            <c:strRef>
              <c:f>'Zhrnutie '!$J$24</c:f>
              <c:strCache>
                <c:ptCount val="1"/>
                <c:pt idx="0">
                  <c:v>Sankčné pásma (hrubý dlh)</c:v>
                </c:pt>
              </c:strCache>
            </c:strRef>
          </c:tx>
          <c:spPr>
            <a:ln w="19050" cap="rnd">
              <a:solidFill>
                <a:srgbClr val="FF0000"/>
              </a:solidFill>
              <a:prstDash val="sysDot"/>
              <a:round/>
            </a:ln>
            <a:effectLst/>
          </c:spPr>
          <c:marker>
            <c:symbol val="none"/>
          </c:marker>
          <c:cat>
            <c:numRef>
              <c:f>'Zhrnutie '!$K$20:$P$20</c:f>
              <c:numCache>
                <c:formatCode>General</c:formatCode>
                <c:ptCount val="6"/>
                <c:pt idx="0">
                  <c:v>2019</c:v>
                </c:pt>
                <c:pt idx="1">
                  <c:v>2020</c:v>
                </c:pt>
                <c:pt idx="2">
                  <c:v>2021</c:v>
                </c:pt>
                <c:pt idx="3">
                  <c:v>2022</c:v>
                </c:pt>
                <c:pt idx="4">
                  <c:v>2023</c:v>
                </c:pt>
                <c:pt idx="5">
                  <c:v>2024</c:v>
                </c:pt>
              </c:numCache>
            </c:numRef>
          </c:cat>
          <c:val>
            <c:numRef>
              <c:f>'Zhrnutie '!$K$24:$P$24</c:f>
              <c:numCache>
                <c:formatCode>0</c:formatCode>
                <c:ptCount val="6"/>
                <c:pt idx="0">
                  <c:v>58</c:v>
                </c:pt>
                <c:pt idx="1">
                  <c:v>57</c:v>
                </c:pt>
                <c:pt idx="2">
                  <c:v>56</c:v>
                </c:pt>
                <c:pt idx="3">
                  <c:v>55</c:v>
                </c:pt>
                <c:pt idx="4">
                  <c:v>54</c:v>
                </c:pt>
                <c:pt idx="5">
                  <c:v>53</c:v>
                </c:pt>
              </c:numCache>
            </c:numRef>
          </c:val>
          <c:smooth val="0"/>
          <c:extLst>
            <c:ext xmlns:c16="http://schemas.microsoft.com/office/drawing/2014/chart" uri="{C3380CC4-5D6E-409C-BE32-E72D297353CC}">
              <c16:uniqueId val="{0000000D-0291-4EA8-8DBE-71A2356B7C60}"/>
            </c:ext>
          </c:extLst>
        </c:ser>
        <c:ser>
          <c:idx val="7"/>
          <c:order val="8"/>
          <c:tx>
            <c:strRef>
              <c:f>'Zhrnutie '!$J$23</c:f>
              <c:strCache>
                <c:ptCount val="1"/>
                <c:pt idx="0">
                  <c:v>Čistý dlh VS</c:v>
                </c:pt>
              </c:strCache>
            </c:strRef>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'Zhrnutie '!$K$20:$P$20</c:f>
              <c:numCache>
                <c:formatCode>General</c:formatCode>
                <c:ptCount val="6"/>
                <c:pt idx="0">
                  <c:v>2019</c:v>
                </c:pt>
                <c:pt idx="1">
                  <c:v>2020</c:v>
                </c:pt>
                <c:pt idx="2">
                  <c:v>2021</c:v>
                </c:pt>
                <c:pt idx="3">
                  <c:v>2022</c:v>
                </c:pt>
                <c:pt idx="4">
                  <c:v>2023</c:v>
                </c:pt>
                <c:pt idx="5">
                  <c:v>2024</c:v>
                </c:pt>
              </c:numCache>
            </c:numRef>
          </c:cat>
          <c:val>
            <c:numRef>
              <c:f>'Zhrnutie '!$K$23:$P$23</c:f>
              <c:numCache>
                <c:formatCode>0.0</c:formatCode>
                <c:ptCount val="6"/>
                <c:pt idx="0">
                  <c:v>43.332748416380227</c:v>
                </c:pt>
                <c:pt idx="1">
                  <c:v>50.380373880482054</c:v>
                </c:pt>
                <c:pt idx="2">
                  <c:v>59.016540055317002</c:v>
                </c:pt>
                <c:pt idx="3">
                  <c:v>59.537883058511042</c:v>
                </c:pt>
                <c:pt idx="4">
                  <c:v>60.079497228553201</c:v>
                </c:pt>
                <c:pt idx="5">
                  <c:v>61.894755656222024</c:v>
                </c:pt>
              </c:numCache>
            </c:numRef>
          </c:val>
          <c:smooth val="0"/>
          <c:extLst>
            <c:ext xmlns:c16="http://schemas.microsoft.com/office/drawing/2014/chart" uri="{C3380CC4-5D6E-409C-BE32-E72D297353CC}">
              <c16:uniqueId val="{0000000E-0291-4EA8-8DBE-71A2356B7C60}"/>
            </c:ext>
          </c:extLst>
        </c:ser>
        <c:dLbls>
          <c:showLegendKey val="0"/>
          <c:showVal val="0"/>
          <c:showCatName val="0"/>
          <c:showSerName val="0"/>
          <c:showPercent val="0"/>
          <c:showBubbleSize val="0"/>
        </c:dLbls>
        <c:marker val="1"/>
        <c:smooth val="0"/>
        <c:axId val="721742760"/>
        <c:axId val="842331112"/>
      </c:lineChart>
      <c:catAx>
        <c:axId val="72174276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842331112"/>
        <c:crosses val="autoZero"/>
        <c:auto val="1"/>
        <c:lblAlgn val="ctr"/>
        <c:lblOffset val="100"/>
        <c:noMultiLvlLbl val="0"/>
      </c:catAx>
      <c:valAx>
        <c:axId val="842331112"/>
        <c:scaling>
          <c:orientation val="minMax"/>
          <c:max val="70"/>
          <c:min val="30"/>
        </c:scaling>
        <c:delete val="0"/>
        <c:axPos val="l"/>
        <c:majorGridlines>
          <c:spPr>
            <a:ln w="9525" cap="flat" cmpd="sng" algn="ctr">
              <a:solidFill>
                <a:schemeClr val="tx1">
                  <a:lumMod val="15000"/>
                  <a:lumOff val="85000"/>
                </a:schemeClr>
              </a:solidFill>
              <a:prstDash val="sysDot"/>
              <a:round/>
            </a:ln>
            <a:effectLst/>
          </c:spPr>
        </c:majorGridlines>
        <c:numFmt formatCode="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21742760"/>
        <c:crosses val="autoZero"/>
        <c:crossBetween val="between"/>
        <c:majorUnit val="5"/>
      </c:valAx>
      <c:spPr>
        <a:noFill/>
        <a:ln>
          <a:noFill/>
        </a:ln>
        <a:effectLst/>
      </c:spPr>
    </c:plotArea>
    <c:legend>
      <c:legendPos val="t"/>
      <c:legendEntry>
        <c:idx val="3"/>
        <c:delete val="1"/>
      </c:legendEntry>
      <c:legendEntry>
        <c:idx val="4"/>
        <c:delete val="1"/>
      </c:legendEntry>
      <c:legendEntry>
        <c:idx val="5"/>
        <c:delete val="1"/>
      </c:legendEntry>
      <c:legendEntry>
        <c:idx val="6"/>
        <c:delete val="1"/>
      </c:legendEntry>
      <c:legendEntry>
        <c:idx val="8"/>
        <c:delete val="1"/>
      </c:legendEntry>
      <c:layout>
        <c:manualLayout>
          <c:xMode val="edge"/>
          <c:yMode val="edge"/>
          <c:x val="3.9716728317815579E-2"/>
          <c:y val="0"/>
          <c:w val="0.9602833496488925"/>
          <c:h val="0.1820897680329089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000">
          <a:latin typeface="Arial Narrow" panose="020B0606020202030204" pitchFamily="34" charset="0"/>
        </a:defRPr>
      </a:pPr>
      <a:endParaRPr lang="sk-SK"/>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'Graf 8+Tab 4'!$K$6</c:f>
              <c:strCache>
                <c:ptCount val="1"/>
                <c:pt idx="0">
                  <c:v>Zamestnanosť</c:v>
                </c:pt>
              </c:strCache>
            </c:strRef>
          </c:tx>
          <c:spPr>
            <a:solidFill>
              <a:srgbClr val="2C9ADC"/>
            </a:solidFill>
          </c:spPr>
          <c:invertIfNegative val="0"/>
          <c:cat>
            <c:strRef>
              <c:f>'Graf 8+Tab 4'!$L$5:$Z$5</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strCache>
            </c:strRef>
          </c:cat>
          <c:val>
            <c:numRef>
              <c:f>'Graf 8+Tab 4'!$L$6:$Z$6</c:f>
              <c:numCache>
                <c:formatCode>0.0</c:formatCode>
                <c:ptCount val="15"/>
                <c:pt idx="0">
                  <c:v>8.2429179441465064E-2</c:v>
                </c:pt>
                <c:pt idx="1">
                  <c:v>0.40994835602924617</c:v>
                </c:pt>
                <c:pt idx="2">
                  <c:v>0.23596458210039067</c:v>
                </c:pt>
                <c:pt idx="3">
                  <c:v>0.22532309943905071</c:v>
                </c:pt>
                <c:pt idx="4">
                  <c:v>0.41205235629633297</c:v>
                </c:pt>
                <c:pt idx="5">
                  <c:v>0.55614470548231731</c:v>
                </c:pt>
                <c:pt idx="6">
                  <c:v>0.62639874828291386</c:v>
                </c:pt>
                <c:pt idx="7">
                  <c:v>0.6001724349491061</c:v>
                </c:pt>
                <c:pt idx="8">
                  <c:v>0.54613782161266522</c:v>
                </c:pt>
                <c:pt idx="9">
                  <c:v>0.36395653292115554</c:v>
                </c:pt>
                <c:pt idx="10">
                  <c:v>-0.34961434299442273</c:v>
                </c:pt>
                <c:pt idx="11">
                  <c:v>-6.1926566723070224E-2</c:v>
                </c:pt>
                <c:pt idx="12">
                  <c:v>0.27364461848472527</c:v>
                </c:pt>
                <c:pt idx="13">
                  <c:v>0.11535644143611516</c:v>
                </c:pt>
                <c:pt idx="14">
                  <c:v>-1.923526702344976E-2</c:v>
                </c:pt>
              </c:numCache>
            </c:numRef>
          </c:val>
          <c:extLst>
            <c:ext xmlns:c16="http://schemas.microsoft.com/office/drawing/2014/chart" uri="{C3380CC4-5D6E-409C-BE32-E72D297353CC}">
              <c16:uniqueId val="{00000000-AB53-43D6-AD88-259B96262364}"/>
            </c:ext>
          </c:extLst>
        </c:ser>
        <c:ser>
          <c:idx val="2"/>
          <c:order val="1"/>
          <c:tx>
            <c:strRef>
              <c:f>'Graf 8+Tab 4'!$K$7</c:f>
              <c:strCache>
                <c:ptCount val="1"/>
                <c:pt idx="0">
                  <c:v>Zásoba kapitálu</c:v>
                </c:pt>
              </c:strCache>
            </c:strRef>
          </c:tx>
          <c:spPr>
            <a:solidFill>
              <a:srgbClr val="D6DCE5"/>
            </a:solidFill>
          </c:spPr>
          <c:invertIfNegative val="0"/>
          <c:cat>
            <c:strRef>
              <c:f>'Graf 8+Tab 4'!$L$5:$Z$5</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strCache>
            </c:strRef>
          </c:cat>
          <c:val>
            <c:numRef>
              <c:f>'Graf 8+Tab 4'!$L$7:$Z$7</c:f>
              <c:numCache>
                <c:formatCode>0.0</c:formatCode>
                <c:ptCount val="15"/>
                <c:pt idx="0">
                  <c:v>0.16229574889087139</c:v>
                </c:pt>
                <c:pt idx="1">
                  <c:v>0.37704455452655472</c:v>
                </c:pt>
                <c:pt idx="2">
                  <c:v>0.46565531711382779</c:v>
                </c:pt>
                <c:pt idx="3">
                  <c:v>0.24950428441775949</c:v>
                </c:pt>
                <c:pt idx="4">
                  <c:v>0.29194804178818334</c:v>
                </c:pt>
                <c:pt idx="5">
                  <c:v>0.50125859036874632</c:v>
                </c:pt>
                <c:pt idx="6">
                  <c:v>0.82226118515600266</c:v>
                </c:pt>
                <c:pt idx="7">
                  <c:v>0.53620470791540698</c:v>
                </c:pt>
                <c:pt idx="8">
                  <c:v>0.66146049353456748</c:v>
                </c:pt>
                <c:pt idx="9">
                  <c:v>0.73418617707621336</c:v>
                </c:pt>
                <c:pt idx="10">
                  <c:v>0.722302034484683</c:v>
                </c:pt>
                <c:pt idx="11">
                  <c:v>0.4357097649875129</c:v>
                </c:pt>
                <c:pt idx="12">
                  <c:v>0.63101614320089228</c:v>
                </c:pt>
                <c:pt idx="13">
                  <c:v>0.87084448291946881</c:v>
                </c:pt>
                <c:pt idx="14">
                  <c:v>0.85448781863378975</c:v>
                </c:pt>
              </c:numCache>
            </c:numRef>
          </c:val>
          <c:extLst>
            <c:ext xmlns:c16="http://schemas.microsoft.com/office/drawing/2014/chart" uri="{C3380CC4-5D6E-409C-BE32-E72D297353CC}">
              <c16:uniqueId val="{00000001-AB53-43D6-AD88-259B96262364}"/>
            </c:ext>
          </c:extLst>
        </c:ser>
        <c:ser>
          <c:idx val="3"/>
          <c:order val="2"/>
          <c:tx>
            <c:strRef>
              <c:f>'Graf 8+Tab 4'!$K$8</c:f>
              <c:strCache>
                <c:ptCount val="1"/>
                <c:pt idx="0">
                  <c:v>TFP</c:v>
                </c:pt>
              </c:strCache>
            </c:strRef>
          </c:tx>
          <c:spPr>
            <a:solidFill>
              <a:srgbClr val="555555"/>
            </a:solidFill>
          </c:spPr>
          <c:invertIfNegative val="0"/>
          <c:cat>
            <c:strRef>
              <c:f>'Graf 8+Tab 4'!$L$5:$Z$5</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strCache>
            </c:strRef>
          </c:cat>
          <c:val>
            <c:numRef>
              <c:f>'Graf 8+Tab 4'!$L$8:$Z$8</c:f>
              <c:numCache>
                <c:formatCode>0.0</c:formatCode>
                <c:ptCount val="15"/>
                <c:pt idx="0">
                  <c:v>1.2883553845034257</c:v>
                </c:pt>
                <c:pt idx="1">
                  <c:v>1.7114687987555222</c:v>
                </c:pt>
                <c:pt idx="2">
                  <c:v>1.7888391584611529</c:v>
                </c:pt>
                <c:pt idx="3">
                  <c:v>1.3127932678762333</c:v>
                </c:pt>
                <c:pt idx="4">
                  <c:v>1.173313441880186</c:v>
                </c:pt>
                <c:pt idx="5">
                  <c:v>2.0041373285528907</c:v>
                </c:pt>
                <c:pt idx="6">
                  <c:v>1.1469648819630862</c:v>
                </c:pt>
                <c:pt idx="7">
                  <c:v>1.0040460928164352</c:v>
                </c:pt>
                <c:pt idx="8">
                  <c:v>1.3078060253539414</c:v>
                </c:pt>
                <c:pt idx="9">
                  <c:v>1.1351575244467726</c:v>
                </c:pt>
                <c:pt idx="10">
                  <c:v>0.28906349442052726</c:v>
                </c:pt>
                <c:pt idx="11">
                  <c:v>1.3551324683208188</c:v>
                </c:pt>
                <c:pt idx="12">
                  <c:v>1.6327492435825208</c:v>
                </c:pt>
                <c:pt idx="13">
                  <c:v>1.7615775365335651</c:v>
                </c:pt>
                <c:pt idx="14">
                  <c:v>1.3791059039870657</c:v>
                </c:pt>
              </c:numCache>
            </c:numRef>
          </c:val>
          <c:extLst>
            <c:ext xmlns:c16="http://schemas.microsoft.com/office/drawing/2014/chart" uri="{C3380CC4-5D6E-409C-BE32-E72D297353CC}">
              <c16:uniqueId val="{00000002-AB53-43D6-AD88-259B96262364}"/>
            </c:ext>
          </c:extLst>
        </c:ser>
        <c:dLbls>
          <c:showLegendKey val="0"/>
          <c:showVal val="0"/>
          <c:showCatName val="0"/>
          <c:showSerName val="0"/>
          <c:showPercent val="0"/>
          <c:showBubbleSize val="0"/>
        </c:dLbls>
        <c:gapWidth val="150"/>
        <c:overlap val="100"/>
        <c:axId val="700571544"/>
        <c:axId val="700571936"/>
      </c:barChart>
      <c:lineChart>
        <c:grouping val="standard"/>
        <c:varyColors val="0"/>
        <c:ser>
          <c:idx val="0"/>
          <c:order val="3"/>
          <c:tx>
            <c:strRef>
              <c:f>'Graf 8+Tab 4'!$K$9</c:f>
              <c:strCache>
                <c:ptCount val="1"/>
                <c:pt idx="0">
                  <c:v>Pot. produkt</c:v>
                </c:pt>
              </c:strCache>
            </c:strRef>
          </c:tx>
          <c:spPr>
            <a:ln w="19050">
              <a:solidFill>
                <a:schemeClr val="tx1"/>
              </a:solidFill>
            </a:ln>
          </c:spPr>
          <c:marker>
            <c:symbol val="none"/>
          </c:marker>
          <c:cat>
            <c:strRef>
              <c:f>'Graf 8+Tab 4'!$L$5:$Z$5</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strCache>
            </c:strRef>
          </c:cat>
          <c:val>
            <c:numRef>
              <c:f>'Graf 8+Tab 4'!$L$9:$Z$9</c:f>
              <c:numCache>
                <c:formatCode>0.0</c:formatCode>
                <c:ptCount val="15"/>
                <c:pt idx="0">
                  <c:v>1.5362204368726928</c:v>
                </c:pt>
                <c:pt idx="1">
                  <c:v>2.511845526098555</c:v>
                </c:pt>
                <c:pt idx="2">
                  <c:v>2.502903565681458</c:v>
                </c:pt>
                <c:pt idx="3">
                  <c:v>1.7938482920438092</c:v>
                </c:pt>
                <c:pt idx="4">
                  <c:v>1.8853573642082511</c:v>
                </c:pt>
                <c:pt idx="5">
                  <c:v>3.0825588445796637</c:v>
                </c:pt>
                <c:pt idx="6">
                  <c:v>2.6122386404944908</c:v>
                </c:pt>
                <c:pt idx="7">
                  <c:v>2.1516245036605763</c:v>
                </c:pt>
                <c:pt idx="8">
                  <c:v>2.5311921012973748</c:v>
                </c:pt>
                <c:pt idx="9">
                  <c:v>2.2454828815834826</c:v>
                </c:pt>
                <c:pt idx="10">
                  <c:v>0.65747668469386955</c:v>
                </c:pt>
                <c:pt idx="11">
                  <c:v>1.7329331792941494</c:v>
                </c:pt>
                <c:pt idx="12">
                  <c:v>2.5518692662107822</c:v>
                </c:pt>
                <c:pt idx="13">
                  <c:v>2.7630867514113922</c:v>
                </c:pt>
                <c:pt idx="14">
                  <c:v>2.2228348827125544</c:v>
                </c:pt>
              </c:numCache>
            </c:numRef>
          </c:val>
          <c:smooth val="0"/>
          <c:extLst>
            <c:ext xmlns:c16="http://schemas.microsoft.com/office/drawing/2014/chart" uri="{C3380CC4-5D6E-409C-BE32-E72D297353CC}">
              <c16:uniqueId val="{00000003-AB53-43D6-AD88-259B96262364}"/>
            </c:ext>
          </c:extLst>
        </c:ser>
        <c:dLbls>
          <c:showLegendKey val="0"/>
          <c:showVal val="0"/>
          <c:showCatName val="0"/>
          <c:showSerName val="0"/>
          <c:showPercent val="0"/>
          <c:showBubbleSize val="0"/>
        </c:dLbls>
        <c:marker val="1"/>
        <c:smooth val="0"/>
        <c:axId val="700571544"/>
        <c:axId val="700571936"/>
      </c:lineChart>
      <c:catAx>
        <c:axId val="700571544"/>
        <c:scaling>
          <c:orientation val="minMax"/>
        </c:scaling>
        <c:delete val="0"/>
        <c:axPos val="b"/>
        <c:numFmt formatCode="General" sourceLinked="1"/>
        <c:majorTickMark val="none"/>
        <c:minorTickMark val="none"/>
        <c:tickLblPos val="low"/>
        <c:spPr>
          <a:ln w="6350">
            <a:solidFill>
              <a:schemeClr val="tx1"/>
            </a:solidFill>
          </a:ln>
        </c:spPr>
        <c:crossAx val="700571936"/>
        <c:crosses val="autoZero"/>
        <c:auto val="1"/>
        <c:lblAlgn val="ctr"/>
        <c:lblOffset val="100"/>
        <c:noMultiLvlLbl val="0"/>
      </c:catAx>
      <c:valAx>
        <c:axId val="700571936"/>
        <c:scaling>
          <c:orientation val="minMax"/>
        </c:scaling>
        <c:delete val="0"/>
        <c:axPos val="l"/>
        <c:majorGridlines>
          <c:spPr>
            <a:ln w="6350">
              <a:solidFill>
                <a:schemeClr val="bg1">
                  <a:lumMod val="95000"/>
                </a:schemeClr>
              </a:solidFill>
              <a:prstDash val="sysDot"/>
            </a:ln>
          </c:spPr>
        </c:majorGridlines>
        <c:numFmt formatCode="0.0" sourceLinked="1"/>
        <c:majorTickMark val="out"/>
        <c:minorTickMark val="none"/>
        <c:tickLblPos val="nextTo"/>
        <c:spPr>
          <a:ln w="6350">
            <a:solidFill>
              <a:schemeClr val="tx1"/>
            </a:solidFill>
          </a:ln>
        </c:spPr>
        <c:crossAx val="700571544"/>
        <c:crosses val="autoZero"/>
        <c:crossBetween val="between"/>
      </c:valAx>
      <c:spPr>
        <a:noFill/>
      </c:spPr>
    </c:plotArea>
    <c:legend>
      <c:legendPos val="r"/>
      <c:layout>
        <c:manualLayout>
          <c:xMode val="edge"/>
          <c:yMode val="edge"/>
          <c:x val="7.0137857373506543E-2"/>
          <c:y val="1.8786157475221679E-2"/>
          <c:w val="0.88347748329566056"/>
          <c:h val="0.11766267483356938"/>
        </c:manualLayout>
      </c:layout>
      <c:overlay val="1"/>
    </c:legend>
    <c:plotVisOnly val="1"/>
    <c:dispBlanksAs val="gap"/>
    <c:showDLblsOverMax val="0"/>
  </c:chart>
  <c:spPr>
    <a:noFill/>
    <a:ln>
      <a:noFill/>
    </a:ln>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'Graf 8+Tab 4'!$K$13</c:f>
              <c:strCache>
                <c:ptCount val="1"/>
                <c:pt idx="0">
                  <c:v>Employment</c:v>
                </c:pt>
              </c:strCache>
            </c:strRef>
          </c:tx>
          <c:spPr>
            <a:solidFill>
              <a:srgbClr val="2C9ADC"/>
            </a:solidFill>
          </c:spPr>
          <c:invertIfNegative val="0"/>
          <c:cat>
            <c:strRef>
              <c:f>'Graf 8+Tab 4'!$L$5:$Z$5</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strCache>
            </c:strRef>
          </c:cat>
          <c:val>
            <c:numRef>
              <c:f>'Graf 8+Tab 4'!$L$6:$Z$6</c:f>
              <c:numCache>
                <c:formatCode>0.0</c:formatCode>
                <c:ptCount val="15"/>
                <c:pt idx="0">
                  <c:v>8.2429179441465064E-2</c:v>
                </c:pt>
                <c:pt idx="1">
                  <c:v>0.40994835602924617</c:v>
                </c:pt>
                <c:pt idx="2">
                  <c:v>0.23596458210039067</c:v>
                </c:pt>
                <c:pt idx="3">
                  <c:v>0.22532309943905071</c:v>
                </c:pt>
                <c:pt idx="4">
                  <c:v>0.41205235629633297</c:v>
                </c:pt>
                <c:pt idx="5">
                  <c:v>0.55614470548231731</c:v>
                </c:pt>
                <c:pt idx="6">
                  <c:v>0.62639874828291386</c:v>
                </c:pt>
                <c:pt idx="7">
                  <c:v>0.6001724349491061</c:v>
                </c:pt>
                <c:pt idx="8">
                  <c:v>0.54613782161266522</c:v>
                </c:pt>
                <c:pt idx="9">
                  <c:v>0.36395653292115554</c:v>
                </c:pt>
                <c:pt idx="10">
                  <c:v>-0.34961434299442273</c:v>
                </c:pt>
                <c:pt idx="11">
                  <c:v>-6.1926566723070224E-2</c:v>
                </c:pt>
                <c:pt idx="12">
                  <c:v>0.27364461848472527</c:v>
                </c:pt>
                <c:pt idx="13">
                  <c:v>0.11535644143611516</c:v>
                </c:pt>
                <c:pt idx="14">
                  <c:v>-1.923526702344976E-2</c:v>
                </c:pt>
              </c:numCache>
            </c:numRef>
          </c:val>
          <c:extLst>
            <c:ext xmlns:c16="http://schemas.microsoft.com/office/drawing/2014/chart" uri="{C3380CC4-5D6E-409C-BE32-E72D297353CC}">
              <c16:uniqueId val="{00000000-1754-4527-828F-872C3F5BE250}"/>
            </c:ext>
          </c:extLst>
        </c:ser>
        <c:ser>
          <c:idx val="2"/>
          <c:order val="1"/>
          <c:tx>
            <c:strRef>
              <c:f>'Graf 8+Tab 4'!$K$14</c:f>
              <c:strCache>
                <c:ptCount val="1"/>
                <c:pt idx="0">
                  <c:v>Capital stock</c:v>
                </c:pt>
              </c:strCache>
            </c:strRef>
          </c:tx>
          <c:spPr>
            <a:solidFill>
              <a:srgbClr val="D6DCE5"/>
            </a:solidFill>
          </c:spPr>
          <c:invertIfNegative val="0"/>
          <c:cat>
            <c:strRef>
              <c:f>'Graf 8+Tab 4'!$L$5:$Z$5</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strCache>
            </c:strRef>
          </c:cat>
          <c:val>
            <c:numRef>
              <c:f>'Graf 8+Tab 4'!$L$7:$Z$7</c:f>
              <c:numCache>
                <c:formatCode>0.0</c:formatCode>
                <c:ptCount val="15"/>
                <c:pt idx="0">
                  <c:v>0.16229574889087139</c:v>
                </c:pt>
                <c:pt idx="1">
                  <c:v>0.37704455452655472</c:v>
                </c:pt>
                <c:pt idx="2">
                  <c:v>0.46565531711382779</c:v>
                </c:pt>
                <c:pt idx="3">
                  <c:v>0.24950428441775949</c:v>
                </c:pt>
                <c:pt idx="4">
                  <c:v>0.29194804178818334</c:v>
                </c:pt>
                <c:pt idx="5">
                  <c:v>0.50125859036874632</c:v>
                </c:pt>
                <c:pt idx="6">
                  <c:v>0.82226118515600266</c:v>
                </c:pt>
                <c:pt idx="7">
                  <c:v>0.53620470791540698</c:v>
                </c:pt>
                <c:pt idx="8">
                  <c:v>0.66146049353456748</c:v>
                </c:pt>
                <c:pt idx="9">
                  <c:v>0.73418617707621336</c:v>
                </c:pt>
                <c:pt idx="10">
                  <c:v>0.722302034484683</c:v>
                </c:pt>
                <c:pt idx="11">
                  <c:v>0.4357097649875129</c:v>
                </c:pt>
                <c:pt idx="12">
                  <c:v>0.63101614320089228</c:v>
                </c:pt>
                <c:pt idx="13">
                  <c:v>0.87084448291946881</c:v>
                </c:pt>
                <c:pt idx="14">
                  <c:v>0.85448781863378975</c:v>
                </c:pt>
              </c:numCache>
            </c:numRef>
          </c:val>
          <c:extLst>
            <c:ext xmlns:c16="http://schemas.microsoft.com/office/drawing/2014/chart" uri="{C3380CC4-5D6E-409C-BE32-E72D297353CC}">
              <c16:uniqueId val="{00000001-1754-4527-828F-872C3F5BE250}"/>
            </c:ext>
          </c:extLst>
        </c:ser>
        <c:ser>
          <c:idx val="3"/>
          <c:order val="2"/>
          <c:tx>
            <c:strRef>
              <c:f>'Graf 8+Tab 4'!$K$15</c:f>
              <c:strCache>
                <c:ptCount val="1"/>
                <c:pt idx="0">
                  <c:v>TFP</c:v>
                </c:pt>
              </c:strCache>
            </c:strRef>
          </c:tx>
          <c:spPr>
            <a:solidFill>
              <a:srgbClr val="555555"/>
            </a:solidFill>
          </c:spPr>
          <c:invertIfNegative val="0"/>
          <c:cat>
            <c:strRef>
              <c:f>'Graf 8+Tab 4'!$L$5:$Z$5</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strCache>
            </c:strRef>
          </c:cat>
          <c:val>
            <c:numRef>
              <c:f>'Graf 8+Tab 4'!$L$8:$Z$8</c:f>
              <c:numCache>
                <c:formatCode>0.0</c:formatCode>
                <c:ptCount val="15"/>
                <c:pt idx="0">
                  <c:v>1.2883553845034257</c:v>
                </c:pt>
                <c:pt idx="1">
                  <c:v>1.7114687987555222</c:v>
                </c:pt>
                <c:pt idx="2">
                  <c:v>1.7888391584611529</c:v>
                </c:pt>
                <c:pt idx="3">
                  <c:v>1.3127932678762333</c:v>
                </c:pt>
                <c:pt idx="4">
                  <c:v>1.173313441880186</c:v>
                </c:pt>
                <c:pt idx="5">
                  <c:v>2.0041373285528907</c:v>
                </c:pt>
                <c:pt idx="6">
                  <c:v>1.1469648819630862</c:v>
                </c:pt>
                <c:pt idx="7">
                  <c:v>1.0040460928164352</c:v>
                </c:pt>
                <c:pt idx="8">
                  <c:v>1.3078060253539414</c:v>
                </c:pt>
                <c:pt idx="9">
                  <c:v>1.1351575244467726</c:v>
                </c:pt>
                <c:pt idx="10">
                  <c:v>0.28906349442052726</c:v>
                </c:pt>
                <c:pt idx="11">
                  <c:v>1.3551324683208188</c:v>
                </c:pt>
                <c:pt idx="12">
                  <c:v>1.6327492435825208</c:v>
                </c:pt>
                <c:pt idx="13">
                  <c:v>1.7615775365335651</c:v>
                </c:pt>
                <c:pt idx="14">
                  <c:v>1.3791059039870657</c:v>
                </c:pt>
              </c:numCache>
            </c:numRef>
          </c:val>
          <c:extLst>
            <c:ext xmlns:c16="http://schemas.microsoft.com/office/drawing/2014/chart" uri="{C3380CC4-5D6E-409C-BE32-E72D297353CC}">
              <c16:uniqueId val="{00000002-1754-4527-828F-872C3F5BE250}"/>
            </c:ext>
          </c:extLst>
        </c:ser>
        <c:dLbls>
          <c:showLegendKey val="0"/>
          <c:showVal val="0"/>
          <c:showCatName val="0"/>
          <c:showSerName val="0"/>
          <c:showPercent val="0"/>
          <c:showBubbleSize val="0"/>
        </c:dLbls>
        <c:gapWidth val="150"/>
        <c:overlap val="100"/>
        <c:axId val="786296656"/>
        <c:axId val="786297048"/>
      </c:barChart>
      <c:lineChart>
        <c:grouping val="standard"/>
        <c:varyColors val="0"/>
        <c:ser>
          <c:idx val="0"/>
          <c:order val="3"/>
          <c:tx>
            <c:strRef>
              <c:f>'Graf 8+Tab 4'!$K$16</c:f>
              <c:strCache>
                <c:ptCount val="1"/>
                <c:pt idx="0">
                  <c:v>Pot. output</c:v>
                </c:pt>
              </c:strCache>
            </c:strRef>
          </c:tx>
          <c:spPr>
            <a:ln w="19050">
              <a:solidFill>
                <a:schemeClr val="tx1"/>
              </a:solidFill>
            </a:ln>
          </c:spPr>
          <c:marker>
            <c:symbol val="none"/>
          </c:marker>
          <c:cat>
            <c:strRef>
              <c:f>'Graf 8+Tab 4'!$L$5:$Z$5</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strCache>
            </c:strRef>
          </c:cat>
          <c:val>
            <c:numRef>
              <c:f>'Graf 8+Tab 4'!$L$9:$Z$9</c:f>
              <c:numCache>
                <c:formatCode>0.0</c:formatCode>
                <c:ptCount val="15"/>
                <c:pt idx="0">
                  <c:v>1.5362204368726928</c:v>
                </c:pt>
                <c:pt idx="1">
                  <c:v>2.511845526098555</c:v>
                </c:pt>
                <c:pt idx="2">
                  <c:v>2.502903565681458</c:v>
                </c:pt>
                <c:pt idx="3">
                  <c:v>1.7938482920438092</c:v>
                </c:pt>
                <c:pt idx="4">
                  <c:v>1.8853573642082511</c:v>
                </c:pt>
                <c:pt idx="5">
                  <c:v>3.0825588445796637</c:v>
                </c:pt>
                <c:pt idx="6">
                  <c:v>2.6122386404944908</c:v>
                </c:pt>
                <c:pt idx="7">
                  <c:v>2.1516245036605763</c:v>
                </c:pt>
                <c:pt idx="8">
                  <c:v>2.5311921012973748</c:v>
                </c:pt>
                <c:pt idx="9">
                  <c:v>2.2454828815834826</c:v>
                </c:pt>
                <c:pt idx="10">
                  <c:v>0.65747668469386955</c:v>
                </c:pt>
                <c:pt idx="11">
                  <c:v>1.7329331792941494</c:v>
                </c:pt>
                <c:pt idx="12">
                  <c:v>2.5518692662107822</c:v>
                </c:pt>
                <c:pt idx="13">
                  <c:v>2.7630867514113922</c:v>
                </c:pt>
                <c:pt idx="14">
                  <c:v>2.2228348827125544</c:v>
                </c:pt>
              </c:numCache>
            </c:numRef>
          </c:val>
          <c:smooth val="0"/>
          <c:extLst>
            <c:ext xmlns:c16="http://schemas.microsoft.com/office/drawing/2014/chart" uri="{C3380CC4-5D6E-409C-BE32-E72D297353CC}">
              <c16:uniqueId val="{00000003-1754-4527-828F-872C3F5BE250}"/>
            </c:ext>
          </c:extLst>
        </c:ser>
        <c:dLbls>
          <c:showLegendKey val="0"/>
          <c:showVal val="0"/>
          <c:showCatName val="0"/>
          <c:showSerName val="0"/>
          <c:showPercent val="0"/>
          <c:showBubbleSize val="0"/>
        </c:dLbls>
        <c:marker val="1"/>
        <c:smooth val="0"/>
        <c:axId val="786296656"/>
        <c:axId val="786297048"/>
      </c:lineChart>
      <c:catAx>
        <c:axId val="786296656"/>
        <c:scaling>
          <c:orientation val="minMax"/>
        </c:scaling>
        <c:delete val="0"/>
        <c:axPos val="b"/>
        <c:numFmt formatCode="General" sourceLinked="1"/>
        <c:majorTickMark val="none"/>
        <c:minorTickMark val="none"/>
        <c:tickLblPos val="low"/>
        <c:spPr>
          <a:ln w="6350">
            <a:solidFill>
              <a:schemeClr val="tx1"/>
            </a:solidFill>
          </a:ln>
        </c:spPr>
        <c:crossAx val="786297048"/>
        <c:crosses val="autoZero"/>
        <c:auto val="1"/>
        <c:lblAlgn val="ctr"/>
        <c:lblOffset val="100"/>
        <c:noMultiLvlLbl val="0"/>
      </c:catAx>
      <c:valAx>
        <c:axId val="786297048"/>
        <c:scaling>
          <c:orientation val="minMax"/>
        </c:scaling>
        <c:delete val="0"/>
        <c:axPos val="l"/>
        <c:majorGridlines>
          <c:spPr>
            <a:ln w="6350">
              <a:solidFill>
                <a:schemeClr val="bg1">
                  <a:lumMod val="95000"/>
                </a:schemeClr>
              </a:solidFill>
              <a:prstDash val="sysDot"/>
            </a:ln>
          </c:spPr>
        </c:majorGridlines>
        <c:numFmt formatCode="0.0" sourceLinked="1"/>
        <c:majorTickMark val="out"/>
        <c:minorTickMark val="none"/>
        <c:tickLblPos val="nextTo"/>
        <c:spPr>
          <a:ln w="6350">
            <a:solidFill>
              <a:schemeClr val="tx1"/>
            </a:solidFill>
          </a:ln>
        </c:spPr>
        <c:crossAx val="786296656"/>
        <c:crosses val="autoZero"/>
        <c:crossBetween val="between"/>
      </c:valAx>
      <c:spPr>
        <a:noFill/>
      </c:spPr>
    </c:plotArea>
    <c:legend>
      <c:legendPos val="r"/>
      <c:layout>
        <c:manualLayout>
          <c:xMode val="edge"/>
          <c:yMode val="edge"/>
          <c:x val="0.11219884580673473"/>
          <c:y val="4.1877478081197312E-3"/>
          <c:w val="0.87085918676569218"/>
          <c:h val="0.11329815156084212"/>
        </c:manualLayout>
      </c:layout>
      <c:overlay val="1"/>
    </c:legend>
    <c:plotVisOnly val="1"/>
    <c:dispBlanksAs val="gap"/>
    <c:showDLblsOverMax val="0"/>
  </c:chart>
  <c:spPr>
    <a:noFill/>
    <a:ln>
      <a:noFill/>
    </a:ln>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'Graf 9 + Tab 5'!$J$6</c:f>
              <c:strCache>
                <c:ptCount val="1"/>
                <c:pt idx="0">
                  <c:v>Produkčná medzera</c:v>
                </c:pt>
              </c:strCache>
            </c:strRef>
          </c:tx>
          <c:spPr>
            <a:ln w="19050">
              <a:solidFill>
                <a:schemeClr val="tx1"/>
              </a:solidFill>
            </a:ln>
          </c:spPr>
          <c:marker>
            <c:symbol val="none"/>
          </c:marker>
          <c:cat>
            <c:strRef>
              <c:f>'Graf 9 + Tab 5'!$K$5:$AD$5</c:f>
              <c:strCach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2021F</c:v>
                </c:pt>
                <c:pt idx="17">
                  <c:v>2022F</c:v>
                </c:pt>
                <c:pt idx="18">
                  <c:v>2023F</c:v>
                </c:pt>
                <c:pt idx="19">
                  <c:v>2024F</c:v>
                </c:pt>
              </c:strCache>
            </c:strRef>
          </c:cat>
          <c:val>
            <c:numRef>
              <c:f>'Graf 9 + Tab 5'!$K$6:$AD$6</c:f>
              <c:numCache>
                <c:formatCode>0.00</c:formatCode>
                <c:ptCount val="20"/>
                <c:pt idx="0">
                  <c:v>-1.4533343502192153</c:v>
                </c:pt>
                <c:pt idx="1">
                  <c:v>-0.33060246041343166</c:v>
                </c:pt>
                <c:pt idx="2">
                  <c:v>2.7258262348748064</c:v>
                </c:pt>
                <c:pt idx="3">
                  <c:v>2.8888441992100278</c:v>
                </c:pt>
                <c:pt idx="4">
                  <c:v>-4.9623226222322288</c:v>
                </c:pt>
                <c:pt idx="5">
                  <c:v>-0.90473883747281825</c:v>
                </c:pt>
                <c:pt idx="6">
                  <c:v>-0.58054371295539475</c:v>
                </c:pt>
                <c:pt idx="7">
                  <c:v>-1.1684707296801822</c:v>
                </c:pt>
                <c:pt idx="8">
                  <c:v>-2.2629778571861991</c:v>
                </c:pt>
                <c:pt idx="9">
                  <c:v>-1.5375360177872555</c:v>
                </c:pt>
                <c:pt idx="10">
                  <c:v>0.11716239159207387</c:v>
                </c:pt>
                <c:pt idx="11">
                  <c:v>-0.35068887966229756</c:v>
                </c:pt>
                <c:pt idx="12">
                  <c:v>0.51912412757095794</c:v>
                </c:pt>
                <c:pt idx="13">
                  <c:v>1.7322800742531896</c:v>
                </c:pt>
                <c:pt idx="14">
                  <c:v>1.8034615623297112</c:v>
                </c:pt>
                <c:pt idx="15">
                  <c:v>-4.1086076138467593</c:v>
                </c:pt>
                <c:pt idx="16">
                  <c:v>-2.6296657079571628</c:v>
                </c:pt>
                <c:pt idx="17">
                  <c:v>0.89269280332546774</c:v>
                </c:pt>
                <c:pt idx="18">
                  <c:v>0.91549026685233681</c:v>
                </c:pt>
                <c:pt idx="19">
                  <c:v>-1.0096716447030474</c:v>
                </c:pt>
              </c:numCache>
            </c:numRef>
          </c:val>
          <c:smooth val="0"/>
          <c:extLst>
            <c:ext xmlns:c16="http://schemas.microsoft.com/office/drawing/2014/chart" uri="{C3380CC4-5D6E-409C-BE32-E72D297353CC}">
              <c16:uniqueId val="{00000000-5322-4ADF-B424-3CA2E1BDBFC5}"/>
            </c:ext>
          </c:extLst>
        </c:ser>
        <c:dLbls>
          <c:showLegendKey val="0"/>
          <c:showVal val="0"/>
          <c:showCatName val="0"/>
          <c:showSerName val="0"/>
          <c:showPercent val="0"/>
          <c:showBubbleSize val="0"/>
        </c:dLbls>
        <c:smooth val="0"/>
        <c:axId val="786297832"/>
        <c:axId val="786298224"/>
      </c:lineChart>
      <c:catAx>
        <c:axId val="786297832"/>
        <c:scaling>
          <c:orientation val="minMax"/>
        </c:scaling>
        <c:delete val="0"/>
        <c:axPos val="b"/>
        <c:numFmt formatCode="General" sourceLinked="1"/>
        <c:majorTickMark val="none"/>
        <c:minorTickMark val="none"/>
        <c:tickLblPos val="low"/>
        <c:spPr>
          <a:ln w="6350">
            <a:solidFill>
              <a:schemeClr val="tx1"/>
            </a:solidFill>
          </a:ln>
        </c:spPr>
        <c:crossAx val="786298224"/>
        <c:crosses val="autoZero"/>
        <c:auto val="1"/>
        <c:lblAlgn val="ctr"/>
        <c:lblOffset val="100"/>
        <c:noMultiLvlLbl val="0"/>
      </c:catAx>
      <c:valAx>
        <c:axId val="786298224"/>
        <c:scaling>
          <c:orientation val="minMax"/>
        </c:scaling>
        <c:delete val="0"/>
        <c:axPos val="l"/>
        <c:majorGridlines>
          <c:spPr>
            <a:ln w="6350">
              <a:solidFill>
                <a:schemeClr val="bg1">
                  <a:lumMod val="95000"/>
                </a:schemeClr>
              </a:solidFill>
              <a:prstDash val="sysDot"/>
            </a:ln>
          </c:spPr>
        </c:majorGridlines>
        <c:numFmt formatCode="0" sourceLinked="0"/>
        <c:majorTickMark val="out"/>
        <c:minorTickMark val="none"/>
        <c:tickLblPos val="nextTo"/>
        <c:spPr>
          <a:ln w="6350">
            <a:solidFill>
              <a:schemeClr val="tx1"/>
            </a:solidFill>
          </a:ln>
        </c:spPr>
        <c:crossAx val="786297832"/>
        <c:crosses val="autoZero"/>
        <c:crossBetween val="between"/>
      </c:valAx>
      <c:spPr>
        <a:noFill/>
      </c:spPr>
    </c:plotArea>
    <c:plotVisOnly val="1"/>
    <c:dispBlanksAs val="gap"/>
    <c:showDLblsOverMax val="0"/>
  </c:chart>
  <c:spPr>
    <a:noFill/>
    <a:ln>
      <a:noFill/>
    </a:ln>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'Graf 9 + Tab 5'!$J$6</c:f>
              <c:strCache>
                <c:ptCount val="1"/>
                <c:pt idx="0">
                  <c:v>Produkčná medzera</c:v>
                </c:pt>
              </c:strCache>
            </c:strRef>
          </c:tx>
          <c:spPr>
            <a:ln w="19050">
              <a:solidFill>
                <a:schemeClr val="tx1"/>
              </a:solidFill>
            </a:ln>
          </c:spPr>
          <c:marker>
            <c:symbol val="none"/>
          </c:marker>
          <c:cat>
            <c:strRef>
              <c:f>'Graf 9 + Tab 5'!$K$5:$AD$5</c:f>
              <c:strCach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2021F</c:v>
                </c:pt>
                <c:pt idx="17">
                  <c:v>2022F</c:v>
                </c:pt>
                <c:pt idx="18">
                  <c:v>2023F</c:v>
                </c:pt>
                <c:pt idx="19">
                  <c:v>2024F</c:v>
                </c:pt>
              </c:strCache>
            </c:strRef>
          </c:cat>
          <c:val>
            <c:numRef>
              <c:f>'Graf 9 + Tab 5'!$K$6:$AD$6</c:f>
              <c:numCache>
                <c:formatCode>0.00</c:formatCode>
                <c:ptCount val="20"/>
                <c:pt idx="0">
                  <c:v>-1.4533343502192153</c:v>
                </c:pt>
                <c:pt idx="1">
                  <c:v>-0.33060246041343166</c:v>
                </c:pt>
                <c:pt idx="2">
                  <c:v>2.7258262348748064</c:v>
                </c:pt>
                <c:pt idx="3">
                  <c:v>2.8888441992100278</c:v>
                </c:pt>
                <c:pt idx="4">
                  <c:v>-4.9623226222322288</c:v>
                </c:pt>
                <c:pt idx="5">
                  <c:v>-0.90473883747281825</c:v>
                </c:pt>
                <c:pt idx="6">
                  <c:v>-0.58054371295539475</c:v>
                </c:pt>
                <c:pt idx="7">
                  <c:v>-1.1684707296801822</c:v>
                </c:pt>
                <c:pt idx="8">
                  <c:v>-2.2629778571861991</c:v>
                </c:pt>
                <c:pt idx="9">
                  <c:v>-1.5375360177872555</c:v>
                </c:pt>
                <c:pt idx="10">
                  <c:v>0.11716239159207387</c:v>
                </c:pt>
                <c:pt idx="11">
                  <c:v>-0.35068887966229756</c:v>
                </c:pt>
                <c:pt idx="12">
                  <c:v>0.51912412757095794</c:v>
                </c:pt>
                <c:pt idx="13">
                  <c:v>1.7322800742531896</c:v>
                </c:pt>
                <c:pt idx="14">
                  <c:v>1.8034615623297112</c:v>
                </c:pt>
                <c:pt idx="15">
                  <c:v>-4.1086076138467593</c:v>
                </c:pt>
                <c:pt idx="16">
                  <c:v>-2.6296657079571628</c:v>
                </c:pt>
                <c:pt idx="17">
                  <c:v>0.89269280332546774</c:v>
                </c:pt>
                <c:pt idx="18">
                  <c:v>0.91549026685233681</c:v>
                </c:pt>
                <c:pt idx="19">
                  <c:v>-1.0096716447030474</c:v>
                </c:pt>
              </c:numCache>
            </c:numRef>
          </c:val>
          <c:smooth val="0"/>
          <c:extLst>
            <c:ext xmlns:c16="http://schemas.microsoft.com/office/drawing/2014/chart" uri="{C3380CC4-5D6E-409C-BE32-E72D297353CC}">
              <c16:uniqueId val="{00000000-0981-48B9-A284-EA7AF9208ACF}"/>
            </c:ext>
          </c:extLst>
        </c:ser>
        <c:dLbls>
          <c:showLegendKey val="0"/>
          <c:showVal val="0"/>
          <c:showCatName val="0"/>
          <c:showSerName val="0"/>
          <c:showPercent val="0"/>
          <c:showBubbleSize val="0"/>
        </c:dLbls>
        <c:smooth val="0"/>
        <c:axId val="780401744"/>
        <c:axId val="780402136"/>
      </c:lineChart>
      <c:catAx>
        <c:axId val="780401744"/>
        <c:scaling>
          <c:orientation val="minMax"/>
        </c:scaling>
        <c:delete val="0"/>
        <c:axPos val="b"/>
        <c:numFmt formatCode="General" sourceLinked="1"/>
        <c:majorTickMark val="none"/>
        <c:minorTickMark val="none"/>
        <c:tickLblPos val="low"/>
        <c:spPr>
          <a:ln w="6350">
            <a:solidFill>
              <a:schemeClr val="tx1"/>
            </a:solidFill>
          </a:ln>
        </c:spPr>
        <c:crossAx val="780402136"/>
        <c:crosses val="autoZero"/>
        <c:auto val="1"/>
        <c:lblAlgn val="ctr"/>
        <c:lblOffset val="100"/>
        <c:noMultiLvlLbl val="0"/>
      </c:catAx>
      <c:valAx>
        <c:axId val="780402136"/>
        <c:scaling>
          <c:orientation val="minMax"/>
        </c:scaling>
        <c:delete val="0"/>
        <c:axPos val="l"/>
        <c:majorGridlines>
          <c:spPr>
            <a:ln w="6350">
              <a:solidFill>
                <a:schemeClr val="bg1">
                  <a:lumMod val="95000"/>
                </a:schemeClr>
              </a:solidFill>
              <a:prstDash val="sysDot"/>
            </a:ln>
          </c:spPr>
        </c:majorGridlines>
        <c:numFmt formatCode="0" sourceLinked="0"/>
        <c:majorTickMark val="out"/>
        <c:minorTickMark val="none"/>
        <c:tickLblPos val="nextTo"/>
        <c:spPr>
          <a:ln w="6350">
            <a:solidFill>
              <a:schemeClr val="tx1"/>
            </a:solidFill>
          </a:ln>
        </c:spPr>
        <c:crossAx val="780401744"/>
        <c:crosses val="autoZero"/>
        <c:crossBetween val="between"/>
      </c:valAx>
      <c:spPr>
        <a:noFill/>
      </c:spPr>
    </c:plotArea>
    <c:plotVisOnly val="1"/>
    <c:dispBlanksAs val="gap"/>
    <c:showDLblsOverMax val="0"/>
  </c:chart>
  <c:spPr>
    <a:noFill/>
    <a:ln>
      <a:noFill/>
    </a:ln>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10 + 11 '!$Q$6</c:f>
              <c:strCache>
                <c:ptCount val="1"/>
                <c:pt idx="0">
                  <c:v>Prognóza feb 2021</c:v>
                </c:pt>
              </c:strCache>
            </c:strRef>
          </c:tx>
          <c:spPr>
            <a:ln w="19050" cap="rnd">
              <a:solidFill>
                <a:srgbClr val="000000"/>
              </a:solidFill>
              <a:prstDash val="dash"/>
              <a:round/>
            </a:ln>
            <a:effectLst/>
          </c:spPr>
          <c:marker>
            <c:symbol val="none"/>
          </c:marker>
          <c:cat>
            <c:numRef>
              <c:f>'Graf 10 + 11 '!$R$5:$W$5</c:f>
              <c:numCache>
                <c:formatCode>General</c:formatCode>
                <c:ptCount val="6"/>
                <c:pt idx="0">
                  <c:v>2019</c:v>
                </c:pt>
                <c:pt idx="1">
                  <c:v>2020</c:v>
                </c:pt>
                <c:pt idx="2">
                  <c:v>2021</c:v>
                </c:pt>
                <c:pt idx="3">
                  <c:v>2022</c:v>
                </c:pt>
                <c:pt idx="4">
                  <c:v>2023</c:v>
                </c:pt>
                <c:pt idx="5">
                  <c:v>2024</c:v>
                </c:pt>
              </c:numCache>
            </c:numRef>
          </c:cat>
          <c:val>
            <c:numRef>
              <c:f>'Graf 10 + 11 '!$R$6:$W$6</c:f>
              <c:numCache>
                <c:formatCode>0.0</c:formatCode>
                <c:ptCount val="6"/>
                <c:pt idx="0">
                  <c:v>100</c:v>
                </c:pt>
                <c:pt idx="1">
                  <c:v>94.23262554279016</c:v>
                </c:pt>
                <c:pt idx="2">
                  <c:v>98.294726733564445</c:v>
                </c:pt>
                <c:pt idx="3">
                  <c:v>102.10799576595142</c:v>
                </c:pt>
                <c:pt idx="4">
                  <c:v>104.65904555574177</c:v>
                </c:pt>
                <c:pt idx="5">
                  <c:v>105.35316061895223</c:v>
                </c:pt>
              </c:numCache>
            </c:numRef>
          </c:val>
          <c:smooth val="0"/>
          <c:extLst>
            <c:ext xmlns:c16="http://schemas.microsoft.com/office/drawing/2014/chart" uri="{C3380CC4-5D6E-409C-BE32-E72D297353CC}">
              <c16:uniqueId val="{00000000-4C62-4234-BFD1-5FF93B703A97}"/>
            </c:ext>
          </c:extLst>
        </c:ser>
        <c:ser>
          <c:idx val="1"/>
          <c:order val="1"/>
          <c:tx>
            <c:strRef>
              <c:f>'Graf 10 + 11 '!$Q$7</c:f>
              <c:strCache>
                <c:ptCount val="1"/>
                <c:pt idx="0">
                  <c:v>Prognóza mar 2021</c:v>
                </c:pt>
              </c:strCache>
            </c:strRef>
          </c:tx>
          <c:spPr>
            <a:ln w="19050" cap="rnd">
              <a:solidFill>
                <a:schemeClr val="tx1"/>
              </a:solidFill>
              <a:round/>
            </a:ln>
            <a:effectLst/>
          </c:spPr>
          <c:marker>
            <c:symbol val="none"/>
          </c:marker>
          <c:cat>
            <c:numRef>
              <c:f>'Graf 10 + 11 '!$R$5:$W$5</c:f>
              <c:numCache>
                <c:formatCode>General</c:formatCode>
                <c:ptCount val="6"/>
                <c:pt idx="0">
                  <c:v>2019</c:v>
                </c:pt>
                <c:pt idx="1">
                  <c:v>2020</c:v>
                </c:pt>
                <c:pt idx="2">
                  <c:v>2021</c:v>
                </c:pt>
                <c:pt idx="3">
                  <c:v>2022</c:v>
                </c:pt>
                <c:pt idx="4">
                  <c:v>2023</c:v>
                </c:pt>
                <c:pt idx="5">
                  <c:v>2024</c:v>
                </c:pt>
              </c:numCache>
            </c:numRef>
          </c:cat>
          <c:val>
            <c:numRef>
              <c:f>'Graf 10 + 11 '!$R$7:$W$7</c:f>
              <c:numCache>
                <c:formatCode>0.0</c:formatCode>
                <c:ptCount val="6"/>
                <c:pt idx="0">
                  <c:v>100</c:v>
                </c:pt>
                <c:pt idx="1">
                  <c:v>94.811958702037344</c:v>
                </c:pt>
                <c:pt idx="2">
                  <c:v>97.943432607661023</c:v>
                </c:pt>
                <c:pt idx="3">
                  <c:v>104.07546368654198</c:v>
                </c:pt>
                <c:pt idx="4">
                  <c:v>106.97532545471894</c:v>
                </c:pt>
                <c:pt idx="5">
                  <c:v>107.26708225026374</c:v>
                </c:pt>
              </c:numCache>
            </c:numRef>
          </c:val>
          <c:smooth val="0"/>
          <c:extLst>
            <c:ext xmlns:c16="http://schemas.microsoft.com/office/drawing/2014/chart" uri="{C3380CC4-5D6E-409C-BE32-E72D297353CC}">
              <c16:uniqueId val="{00000001-4C62-4234-BFD1-5FF93B703A97}"/>
            </c:ext>
          </c:extLst>
        </c:ser>
        <c:ser>
          <c:idx val="2"/>
          <c:order val="2"/>
          <c:tx>
            <c:strRef>
              <c:f>'Graf 10 + 11 '!$Q$8</c:f>
              <c:strCache>
                <c:ptCount val="1"/>
                <c:pt idx="0">
                  <c:v>Rizikový scenár k mar 2021</c:v>
                </c:pt>
              </c:strCache>
            </c:strRef>
          </c:tx>
          <c:spPr>
            <a:ln w="19050" cap="rnd">
              <a:solidFill>
                <a:srgbClr val="2C9ADC"/>
              </a:solidFill>
              <a:round/>
            </a:ln>
            <a:effectLst/>
          </c:spPr>
          <c:marker>
            <c:symbol val="none"/>
          </c:marker>
          <c:cat>
            <c:numRef>
              <c:f>'Graf 10 + 11 '!$R$5:$W$5</c:f>
              <c:numCache>
                <c:formatCode>General</c:formatCode>
                <c:ptCount val="6"/>
                <c:pt idx="0">
                  <c:v>2019</c:v>
                </c:pt>
                <c:pt idx="1">
                  <c:v>2020</c:v>
                </c:pt>
                <c:pt idx="2">
                  <c:v>2021</c:v>
                </c:pt>
                <c:pt idx="3">
                  <c:v>2022</c:v>
                </c:pt>
                <c:pt idx="4">
                  <c:v>2023</c:v>
                </c:pt>
                <c:pt idx="5">
                  <c:v>2024</c:v>
                </c:pt>
              </c:numCache>
            </c:numRef>
          </c:cat>
          <c:val>
            <c:numRef>
              <c:f>'Graf 10 + 11 '!$R$8:$W$8</c:f>
              <c:numCache>
                <c:formatCode>0.0</c:formatCode>
                <c:ptCount val="6"/>
                <c:pt idx="0">
                  <c:v>100</c:v>
                </c:pt>
                <c:pt idx="1">
                  <c:v>94.811958702037344</c:v>
                </c:pt>
                <c:pt idx="2">
                  <c:v>96.104714753412964</c:v>
                </c:pt>
                <c:pt idx="3">
                  <c:v>102.38593742022823</c:v>
                </c:pt>
                <c:pt idx="4">
                  <c:v>105.41480296902847</c:v>
                </c:pt>
                <c:pt idx="5">
                  <c:v>105.65319110480837</c:v>
                </c:pt>
              </c:numCache>
            </c:numRef>
          </c:val>
          <c:smooth val="0"/>
          <c:extLst>
            <c:ext xmlns:c16="http://schemas.microsoft.com/office/drawing/2014/chart" uri="{C3380CC4-5D6E-409C-BE32-E72D297353CC}">
              <c16:uniqueId val="{00000002-4C62-4234-BFD1-5FF93B703A97}"/>
            </c:ext>
          </c:extLst>
        </c:ser>
        <c:dLbls>
          <c:showLegendKey val="0"/>
          <c:showVal val="0"/>
          <c:showCatName val="0"/>
          <c:showSerName val="0"/>
          <c:showPercent val="0"/>
          <c:showBubbleSize val="0"/>
        </c:dLbls>
        <c:smooth val="0"/>
        <c:axId val="780402920"/>
        <c:axId val="794205608"/>
      </c:lineChart>
      <c:catAx>
        <c:axId val="780402920"/>
        <c:scaling>
          <c:orientation val="minMax"/>
        </c:scaling>
        <c:delete val="0"/>
        <c:axPos val="b"/>
        <c:numFmt formatCode="General" sourceLinked="1"/>
        <c:majorTickMark val="none"/>
        <c:minorTickMark val="none"/>
        <c:tickLblPos val="low"/>
        <c:spPr>
          <a:noFill/>
          <a:ln w="9525" cap="flat" cmpd="sng" algn="ctr">
            <a:solidFill>
              <a:srgbClr val="FF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94205608"/>
        <c:crossesAt val="100"/>
        <c:auto val="1"/>
        <c:lblAlgn val="ctr"/>
        <c:lblOffset val="100"/>
        <c:noMultiLvlLbl val="0"/>
      </c:catAx>
      <c:valAx>
        <c:axId val="794205608"/>
        <c:scaling>
          <c:orientation val="minMax"/>
          <c:min val="9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80402920"/>
        <c:crossesAt val="1"/>
        <c:crossBetween val="between"/>
      </c:valAx>
      <c:spPr>
        <a:noFill/>
        <a:ln>
          <a:noFill/>
        </a:ln>
        <a:effectLst/>
      </c:spPr>
    </c:plotArea>
    <c:legend>
      <c:legendPos val="tr"/>
      <c:layout>
        <c:manualLayout>
          <c:xMode val="edge"/>
          <c:yMode val="edge"/>
          <c:x val="0.51510877332431437"/>
          <c:y val="0.66191061324179246"/>
          <c:w val="0.47596853726165744"/>
          <c:h val="0.20599090225449848"/>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sk-SK"/>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10 + 11 '!$Q$22</c:f>
              <c:strCache>
                <c:ptCount val="1"/>
                <c:pt idx="0">
                  <c:v>Prognóza feb 2021</c:v>
                </c:pt>
              </c:strCache>
            </c:strRef>
          </c:tx>
          <c:spPr>
            <a:ln w="19050" cap="rnd">
              <a:solidFill>
                <a:srgbClr val="000000"/>
              </a:solidFill>
              <a:prstDash val="dash"/>
              <a:round/>
            </a:ln>
            <a:effectLst/>
          </c:spPr>
          <c:marker>
            <c:symbol val="none"/>
          </c:marker>
          <c:cat>
            <c:numRef>
              <c:f>'Graf 10 + 11 '!$R$21:$W$21</c:f>
              <c:numCache>
                <c:formatCode>General</c:formatCode>
                <c:ptCount val="6"/>
                <c:pt idx="0">
                  <c:v>2019</c:v>
                </c:pt>
                <c:pt idx="1">
                  <c:v>2020</c:v>
                </c:pt>
                <c:pt idx="2">
                  <c:v>2021</c:v>
                </c:pt>
                <c:pt idx="3">
                  <c:v>2022</c:v>
                </c:pt>
                <c:pt idx="4">
                  <c:v>2023</c:v>
                </c:pt>
                <c:pt idx="5">
                  <c:v>2024</c:v>
                </c:pt>
              </c:numCache>
            </c:numRef>
          </c:cat>
          <c:val>
            <c:numRef>
              <c:f>'Graf 10 + 11 '!$R$22:$W$22</c:f>
              <c:numCache>
                <c:formatCode>0.0</c:formatCode>
                <c:ptCount val="6"/>
                <c:pt idx="0">
                  <c:v>100</c:v>
                </c:pt>
                <c:pt idx="1">
                  <c:v>98.096858843280046</c:v>
                </c:pt>
                <c:pt idx="2">
                  <c:v>97.879670399298178</c:v>
                </c:pt>
                <c:pt idx="3">
                  <c:v>98.579217773849521</c:v>
                </c:pt>
                <c:pt idx="4">
                  <c:v>99.098365569752346</c:v>
                </c:pt>
                <c:pt idx="5">
                  <c:v>99.241868651966669</c:v>
                </c:pt>
              </c:numCache>
            </c:numRef>
          </c:val>
          <c:smooth val="0"/>
          <c:extLst>
            <c:ext xmlns:c16="http://schemas.microsoft.com/office/drawing/2014/chart" uri="{C3380CC4-5D6E-409C-BE32-E72D297353CC}">
              <c16:uniqueId val="{00000000-9431-4486-8E7F-C4B479DE6EFD}"/>
            </c:ext>
          </c:extLst>
        </c:ser>
        <c:ser>
          <c:idx val="1"/>
          <c:order val="1"/>
          <c:tx>
            <c:strRef>
              <c:f>'Graf 10 + 11 '!$Q$23</c:f>
              <c:strCache>
                <c:ptCount val="1"/>
                <c:pt idx="0">
                  <c:v>Prognóza mar 2021</c:v>
                </c:pt>
              </c:strCache>
            </c:strRef>
          </c:tx>
          <c:spPr>
            <a:ln w="19050" cap="rnd">
              <a:solidFill>
                <a:schemeClr val="tx1"/>
              </a:solidFill>
              <a:round/>
            </a:ln>
            <a:effectLst/>
          </c:spPr>
          <c:marker>
            <c:symbol val="none"/>
          </c:marker>
          <c:cat>
            <c:numRef>
              <c:f>'Graf 10 + 11 '!$R$21:$W$21</c:f>
              <c:numCache>
                <c:formatCode>General</c:formatCode>
                <c:ptCount val="6"/>
                <c:pt idx="0">
                  <c:v>2019</c:v>
                </c:pt>
                <c:pt idx="1">
                  <c:v>2020</c:v>
                </c:pt>
                <c:pt idx="2">
                  <c:v>2021</c:v>
                </c:pt>
                <c:pt idx="3">
                  <c:v>2022</c:v>
                </c:pt>
                <c:pt idx="4">
                  <c:v>2023</c:v>
                </c:pt>
                <c:pt idx="5">
                  <c:v>2024</c:v>
                </c:pt>
              </c:numCache>
            </c:numRef>
          </c:cat>
          <c:val>
            <c:numRef>
              <c:f>'Graf 10 + 11 '!$R$23:$W$23</c:f>
              <c:numCache>
                <c:formatCode>0.0</c:formatCode>
                <c:ptCount val="6"/>
                <c:pt idx="0">
                  <c:v>100</c:v>
                </c:pt>
                <c:pt idx="1">
                  <c:v>98.113848003631631</c:v>
                </c:pt>
                <c:pt idx="2">
                  <c:v>97.768470626009886</c:v>
                </c:pt>
                <c:pt idx="3">
                  <c:v>98.688186029542891</c:v>
                </c:pt>
                <c:pt idx="4">
                  <c:v>99.840830434163635</c:v>
                </c:pt>
                <c:pt idx="5">
                  <c:v>100.13638212674333</c:v>
                </c:pt>
              </c:numCache>
            </c:numRef>
          </c:val>
          <c:smooth val="0"/>
          <c:extLst>
            <c:ext xmlns:c16="http://schemas.microsoft.com/office/drawing/2014/chart" uri="{C3380CC4-5D6E-409C-BE32-E72D297353CC}">
              <c16:uniqueId val="{00000001-9431-4486-8E7F-C4B479DE6EFD}"/>
            </c:ext>
          </c:extLst>
        </c:ser>
        <c:ser>
          <c:idx val="2"/>
          <c:order val="2"/>
          <c:tx>
            <c:strRef>
              <c:f>'Graf 10 + 11 '!$Q$24</c:f>
              <c:strCache>
                <c:ptCount val="1"/>
                <c:pt idx="0">
                  <c:v>Rizikový scenár k mar 2021</c:v>
                </c:pt>
              </c:strCache>
            </c:strRef>
          </c:tx>
          <c:spPr>
            <a:ln w="19050" cap="rnd">
              <a:solidFill>
                <a:srgbClr val="2C9ADC"/>
              </a:solidFill>
              <a:round/>
            </a:ln>
            <a:effectLst/>
          </c:spPr>
          <c:marker>
            <c:symbol val="none"/>
          </c:marker>
          <c:cat>
            <c:numRef>
              <c:f>'Graf 10 + 11 '!$R$21:$W$21</c:f>
              <c:numCache>
                <c:formatCode>General</c:formatCode>
                <c:ptCount val="6"/>
                <c:pt idx="0">
                  <c:v>2019</c:v>
                </c:pt>
                <c:pt idx="1">
                  <c:v>2020</c:v>
                </c:pt>
                <c:pt idx="2">
                  <c:v>2021</c:v>
                </c:pt>
                <c:pt idx="3">
                  <c:v>2022</c:v>
                </c:pt>
                <c:pt idx="4">
                  <c:v>2023</c:v>
                </c:pt>
                <c:pt idx="5">
                  <c:v>2024</c:v>
                </c:pt>
              </c:numCache>
            </c:numRef>
          </c:cat>
          <c:val>
            <c:numRef>
              <c:f>'Graf 10 + 11 '!$R$24:$W$24</c:f>
              <c:numCache>
                <c:formatCode>0.0</c:formatCode>
                <c:ptCount val="6"/>
                <c:pt idx="0">
                  <c:v>100</c:v>
                </c:pt>
                <c:pt idx="1">
                  <c:v>98.113848003631631</c:v>
                </c:pt>
                <c:pt idx="2">
                  <c:v>97.353765443930726</c:v>
                </c:pt>
                <c:pt idx="3">
                  <c:v>98.493958150514786</c:v>
                </c:pt>
                <c:pt idx="4">
                  <c:v>99.447815777379205</c:v>
                </c:pt>
                <c:pt idx="5">
                  <c:v>99.606905922896217</c:v>
                </c:pt>
              </c:numCache>
            </c:numRef>
          </c:val>
          <c:smooth val="0"/>
          <c:extLst>
            <c:ext xmlns:c16="http://schemas.microsoft.com/office/drawing/2014/chart" uri="{C3380CC4-5D6E-409C-BE32-E72D297353CC}">
              <c16:uniqueId val="{00000002-9431-4486-8E7F-C4B479DE6EFD}"/>
            </c:ext>
          </c:extLst>
        </c:ser>
        <c:dLbls>
          <c:showLegendKey val="0"/>
          <c:showVal val="0"/>
          <c:showCatName val="0"/>
          <c:showSerName val="0"/>
          <c:showPercent val="0"/>
          <c:showBubbleSize val="0"/>
        </c:dLbls>
        <c:smooth val="0"/>
        <c:axId val="794206392"/>
        <c:axId val="794206784"/>
      </c:lineChart>
      <c:catAx>
        <c:axId val="794206392"/>
        <c:scaling>
          <c:orientation val="minMax"/>
        </c:scaling>
        <c:delete val="0"/>
        <c:axPos val="b"/>
        <c:numFmt formatCode="General" sourceLinked="1"/>
        <c:majorTickMark val="none"/>
        <c:minorTickMark val="none"/>
        <c:tickLblPos val="low"/>
        <c:spPr>
          <a:noFill/>
          <a:ln w="9525" cap="flat" cmpd="sng" algn="ctr">
            <a:solidFill>
              <a:srgbClr val="FF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94206784"/>
        <c:crossesAt val="100"/>
        <c:auto val="1"/>
        <c:lblAlgn val="ctr"/>
        <c:lblOffset val="100"/>
        <c:noMultiLvlLbl val="0"/>
      </c:catAx>
      <c:valAx>
        <c:axId val="794206784"/>
        <c:scaling>
          <c:orientation val="minMax"/>
          <c:max val="102"/>
          <c:min val="96"/>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94206392"/>
        <c:crossesAt val="1"/>
        <c:crossBetween val="between"/>
        <c:majorUnit val="1"/>
      </c:valAx>
      <c:spPr>
        <a:noFill/>
        <a:ln>
          <a:noFill/>
        </a:ln>
        <a:effectLst/>
      </c:spPr>
    </c:plotArea>
    <c:legend>
      <c:legendPos val="tr"/>
      <c:layout>
        <c:manualLayout>
          <c:xMode val="edge"/>
          <c:yMode val="edge"/>
          <c:x val="0.56171764985324313"/>
          <c:y val="0.68938372418097538"/>
          <c:w val="0.43357829798507769"/>
          <c:h val="0.17851865818006082"/>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sk-SK"/>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10 + 11 '!$Q$12</c:f>
              <c:strCache>
                <c:ptCount val="1"/>
                <c:pt idx="0">
                  <c:v>Feb 2021</c:v>
                </c:pt>
              </c:strCache>
            </c:strRef>
          </c:tx>
          <c:spPr>
            <a:ln w="19050" cap="rnd">
              <a:solidFill>
                <a:srgbClr val="000000"/>
              </a:solidFill>
              <a:prstDash val="dash"/>
              <a:round/>
            </a:ln>
            <a:effectLst/>
          </c:spPr>
          <c:marker>
            <c:symbol val="none"/>
          </c:marker>
          <c:cat>
            <c:numRef>
              <c:f>'Graf 10 + 11 '!$R$5:$W$5</c:f>
              <c:numCache>
                <c:formatCode>General</c:formatCode>
                <c:ptCount val="6"/>
                <c:pt idx="0">
                  <c:v>2019</c:v>
                </c:pt>
                <c:pt idx="1">
                  <c:v>2020</c:v>
                </c:pt>
                <c:pt idx="2">
                  <c:v>2021</c:v>
                </c:pt>
                <c:pt idx="3">
                  <c:v>2022</c:v>
                </c:pt>
                <c:pt idx="4">
                  <c:v>2023</c:v>
                </c:pt>
                <c:pt idx="5">
                  <c:v>2024</c:v>
                </c:pt>
              </c:numCache>
            </c:numRef>
          </c:cat>
          <c:val>
            <c:numRef>
              <c:f>'Graf 10 + 11 '!$R$6:$W$6</c:f>
              <c:numCache>
                <c:formatCode>0.0</c:formatCode>
                <c:ptCount val="6"/>
                <c:pt idx="0">
                  <c:v>100</c:v>
                </c:pt>
                <c:pt idx="1">
                  <c:v>94.23262554279016</c:v>
                </c:pt>
                <c:pt idx="2">
                  <c:v>98.294726733564445</c:v>
                </c:pt>
                <c:pt idx="3">
                  <c:v>102.10799576595142</c:v>
                </c:pt>
                <c:pt idx="4">
                  <c:v>104.65904555574177</c:v>
                </c:pt>
                <c:pt idx="5">
                  <c:v>105.35316061895223</c:v>
                </c:pt>
              </c:numCache>
            </c:numRef>
          </c:val>
          <c:smooth val="0"/>
          <c:extLst>
            <c:ext xmlns:c16="http://schemas.microsoft.com/office/drawing/2014/chart" uri="{C3380CC4-5D6E-409C-BE32-E72D297353CC}">
              <c16:uniqueId val="{00000000-E1E1-4BEB-A9F4-2395F06A48DB}"/>
            </c:ext>
          </c:extLst>
        </c:ser>
        <c:ser>
          <c:idx val="1"/>
          <c:order val="1"/>
          <c:tx>
            <c:strRef>
              <c:f>'Graf 10 + 11 '!$Q$13</c:f>
              <c:strCache>
                <c:ptCount val="1"/>
                <c:pt idx="0">
                  <c:v>Mar 2021</c:v>
                </c:pt>
              </c:strCache>
            </c:strRef>
          </c:tx>
          <c:spPr>
            <a:ln w="19050" cap="rnd">
              <a:solidFill>
                <a:schemeClr val="tx1"/>
              </a:solidFill>
              <a:round/>
            </a:ln>
            <a:effectLst/>
          </c:spPr>
          <c:marker>
            <c:symbol val="none"/>
          </c:marker>
          <c:cat>
            <c:numRef>
              <c:f>'Graf 10 + 11 '!$R$5:$W$5</c:f>
              <c:numCache>
                <c:formatCode>General</c:formatCode>
                <c:ptCount val="6"/>
                <c:pt idx="0">
                  <c:v>2019</c:v>
                </c:pt>
                <c:pt idx="1">
                  <c:v>2020</c:v>
                </c:pt>
                <c:pt idx="2">
                  <c:v>2021</c:v>
                </c:pt>
                <c:pt idx="3">
                  <c:v>2022</c:v>
                </c:pt>
                <c:pt idx="4">
                  <c:v>2023</c:v>
                </c:pt>
                <c:pt idx="5">
                  <c:v>2024</c:v>
                </c:pt>
              </c:numCache>
            </c:numRef>
          </c:cat>
          <c:val>
            <c:numRef>
              <c:f>'Graf 10 + 11 '!$R$7:$W$7</c:f>
              <c:numCache>
                <c:formatCode>0.0</c:formatCode>
                <c:ptCount val="6"/>
                <c:pt idx="0">
                  <c:v>100</c:v>
                </c:pt>
                <c:pt idx="1">
                  <c:v>94.811958702037344</c:v>
                </c:pt>
                <c:pt idx="2">
                  <c:v>97.943432607661023</c:v>
                </c:pt>
                <c:pt idx="3">
                  <c:v>104.07546368654198</c:v>
                </c:pt>
                <c:pt idx="4">
                  <c:v>106.97532545471894</c:v>
                </c:pt>
                <c:pt idx="5">
                  <c:v>107.26708225026374</c:v>
                </c:pt>
              </c:numCache>
            </c:numRef>
          </c:val>
          <c:smooth val="0"/>
          <c:extLst>
            <c:ext xmlns:c16="http://schemas.microsoft.com/office/drawing/2014/chart" uri="{C3380CC4-5D6E-409C-BE32-E72D297353CC}">
              <c16:uniqueId val="{00000001-E1E1-4BEB-A9F4-2395F06A48DB}"/>
            </c:ext>
          </c:extLst>
        </c:ser>
        <c:ser>
          <c:idx val="2"/>
          <c:order val="2"/>
          <c:tx>
            <c:strRef>
              <c:f>'Graf 10 + 11 '!$Q$14</c:f>
              <c:strCache>
                <c:ptCount val="1"/>
                <c:pt idx="0">
                  <c:v>Risk scenario for Mar 2021</c:v>
                </c:pt>
              </c:strCache>
            </c:strRef>
          </c:tx>
          <c:spPr>
            <a:ln w="19050" cap="rnd">
              <a:solidFill>
                <a:srgbClr val="2C9ADC"/>
              </a:solidFill>
              <a:round/>
            </a:ln>
            <a:effectLst/>
          </c:spPr>
          <c:marker>
            <c:symbol val="none"/>
          </c:marker>
          <c:cat>
            <c:numRef>
              <c:f>'Graf 10 + 11 '!$R$5:$W$5</c:f>
              <c:numCache>
                <c:formatCode>General</c:formatCode>
                <c:ptCount val="6"/>
                <c:pt idx="0">
                  <c:v>2019</c:v>
                </c:pt>
                <c:pt idx="1">
                  <c:v>2020</c:v>
                </c:pt>
                <c:pt idx="2">
                  <c:v>2021</c:v>
                </c:pt>
                <c:pt idx="3">
                  <c:v>2022</c:v>
                </c:pt>
                <c:pt idx="4">
                  <c:v>2023</c:v>
                </c:pt>
                <c:pt idx="5">
                  <c:v>2024</c:v>
                </c:pt>
              </c:numCache>
            </c:numRef>
          </c:cat>
          <c:val>
            <c:numRef>
              <c:f>'Graf 10 + 11 '!$R$8:$W$8</c:f>
              <c:numCache>
                <c:formatCode>0.0</c:formatCode>
                <c:ptCount val="6"/>
                <c:pt idx="0">
                  <c:v>100</c:v>
                </c:pt>
                <c:pt idx="1">
                  <c:v>94.811958702037344</c:v>
                </c:pt>
                <c:pt idx="2">
                  <c:v>96.104714753412964</c:v>
                </c:pt>
                <c:pt idx="3">
                  <c:v>102.38593742022823</c:v>
                </c:pt>
                <c:pt idx="4">
                  <c:v>105.41480296902847</c:v>
                </c:pt>
                <c:pt idx="5">
                  <c:v>105.65319110480837</c:v>
                </c:pt>
              </c:numCache>
            </c:numRef>
          </c:val>
          <c:smooth val="0"/>
          <c:extLst>
            <c:ext xmlns:c16="http://schemas.microsoft.com/office/drawing/2014/chart" uri="{C3380CC4-5D6E-409C-BE32-E72D297353CC}">
              <c16:uniqueId val="{00000002-E1E1-4BEB-A9F4-2395F06A48DB}"/>
            </c:ext>
          </c:extLst>
        </c:ser>
        <c:dLbls>
          <c:showLegendKey val="0"/>
          <c:showVal val="0"/>
          <c:showCatName val="0"/>
          <c:showSerName val="0"/>
          <c:showPercent val="0"/>
          <c:showBubbleSize val="0"/>
        </c:dLbls>
        <c:smooth val="0"/>
        <c:axId val="778921056"/>
        <c:axId val="778921448"/>
      </c:lineChart>
      <c:catAx>
        <c:axId val="778921056"/>
        <c:scaling>
          <c:orientation val="minMax"/>
        </c:scaling>
        <c:delete val="0"/>
        <c:axPos val="b"/>
        <c:numFmt formatCode="General" sourceLinked="1"/>
        <c:majorTickMark val="none"/>
        <c:minorTickMark val="none"/>
        <c:tickLblPos val="low"/>
        <c:spPr>
          <a:noFill/>
          <a:ln w="9525" cap="flat" cmpd="sng" algn="ctr">
            <a:solidFill>
              <a:srgbClr val="FF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78921448"/>
        <c:crossesAt val="100"/>
        <c:auto val="1"/>
        <c:lblAlgn val="ctr"/>
        <c:lblOffset val="100"/>
        <c:noMultiLvlLbl val="0"/>
      </c:catAx>
      <c:valAx>
        <c:axId val="778921448"/>
        <c:scaling>
          <c:orientation val="minMax"/>
          <c:min val="9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78921056"/>
        <c:crossesAt val="1"/>
        <c:crossBetween val="between"/>
      </c:valAx>
      <c:spPr>
        <a:noFill/>
        <a:ln>
          <a:noFill/>
        </a:ln>
        <a:effectLst/>
      </c:spPr>
    </c:plotArea>
    <c:legend>
      <c:legendPos val="tr"/>
      <c:layout>
        <c:manualLayout>
          <c:xMode val="edge"/>
          <c:yMode val="edge"/>
          <c:x val="0.52896179843782909"/>
          <c:y val="0.66657637795275593"/>
          <c:w val="0.41420752702955294"/>
          <c:h val="0.20195410573678294"/>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sk-SK"/>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10 + 11 '!$Q$28</c:f>
              <c:strCache>
                <c:ptCount val="1"/>
                <c:pt idx="0">
                  <c:v>Feb 2021</c:v>
                </c:pt>
              </c:strCache>
            </c:strRef>
          </c:tx>
          <c:spPr>
            <a:ln w="19050" cap="rnd">
              <a:solidFill>
                <a:srgbClr val="000000"/>
              </a:solidFill>
              <a:prstDash val="dash"/>
              <a:round/>
            </a:ln>
            <a:effectLst/>
          </c:spPr>
          <c:marker>
            <c:symbol val="none"/>
          </c:marker>
          <c:cat>
            <c:numRef>
              <c:f>'Graf 10 + 11 '!$R$21:$W$21</c:f>
              <c:numCache>
                <c:formatCode>General</c:formatCode>
                <c:ptCount val="6"/>
                <c:pt idx="0">
                  <c:v>2019</c:v>
                </c:pt>
                <c:pt idx="1">
                  <c:v>2020</c:v>
                </c:pt>
                <c:pt idx="2">
                  <c:v>2021</c:v>
                </c:pt>
                <c:pt idx="3">
                  <c:v>2022</c:v>
                </c:pt>
                <c:pt idx="4">
                  <c:v>2023</c:v>
                </c:pt>
                <c:pt idx="5">
                  <c:v>2024</c:v>
                </c:pt>
              </c:numCache>
            </c:numRef>
          </c:cat>
          <c:val>
            <c:numRef>
              <c:f>'Graf 10 + 11 '!$R$22:$W$22</c:f>
              <c:numCache>
                <c:formatCode>0.0</c:formatCode>
                <c:ptCount val="6"/>
                <c:pt idx="0">
                  <c:v>100</c:v>
                </c:pt>
                <c:pt idx="1">
                  <c:v>98.096858843280046</c:v>
                </c:pt>
                <c:pt idx="2">
                  <c:v>97.879670399298178</c:v>
                </c:pt>
                <c:pt idx="3">
                  <c:v>98.579217773849521</c:v>
                </c:pt>
                <c:pt idx="4">
                  <c:v>99.098365569752346</c:v>
                </c:pt>
                <c:pt idx="5">
                  <c:v>99.241868651966669</c:v>
                </c:pt>
              </c:numCache>
            </c:numRef>
          </c:val>
          <c:smooth val="0"/>
          <c:extLst>
            <c:ext xmlns:c16="http://schemas.microsoft.com/office/drawing/2014/chart" uri="{C3380CC4-5D6E-409C-BE32-E72D297353CC}">
              <c16:uniqueId val="{00000000-9A98-42F0-BEE4-0FF226EED04B}"/>
            </c:ext>
          </c:extLst>
        </c:ser>
        <c:ser>
          <c:idx val="1"/>
          <c:order val="1"/>
          <c:tx>
            <c:strRef>
              <c:f>'Graf 10 + 11 '!$Q$29</c:f>
              <c:strCache>
                <c:ptCount val="1"/>
                <c:pt idx="0">
                  <c:v>Mar 2021</c:v>
                </c:pt>
              </c:strCache>
            </c:strRef>
          </c:tx>
          <c:spPr>
            <a:ln w="19050" cap="rnd">
              <a:solidFill>
                <a:schemeClr val="tx1"/>
              </a:solidFill>
              <a:round/>
            </a:ln>
            <a:effectLst/>
          </c:spPr>
          <c:marker>
            <c:symbol val="none"/>
          </c:marker>
          <c:cat>
            <c:numRef>
              <c:f>'Graf 10 + 11 '!$R$21:$W$21</c:f>
              <c:numCache>
                <c:formatCode>General</c:formatCode>
                <c:ptCount val="6"/>
                <c:pt idx="0">
                  <c:v>2019</c:v>
                </c:pt>
                <c:pt idx="1">
                  <c:v>2020</c:v>
                </c:pt>
                <c:pt idx="2">
                  <c:v>2021</c:v>
                </c:pt>
                <c:pt idx="3">
                  <c:v>2022</c:v>
                </c:pt>
                <c:pt idx="4">
                  <c:v>2023</c:v>
                </c:pt>
                <c:pt idx="5">
                  <c:v>2024</c:v>
                </c:pt>
              </c:numCache>
            </c:numRef>
          </c:cat>
          <c:val>
            <c:numRef>
              <c:f>'Graf 10 + 11 '!$R$23:$W$23</c:f>
              <c:numCache>
                <c:formatCode>0.0</c:formatCode>
                <c:ptCount val="6"/>
                <c:pt idx="0">
                  <c:v>100</c:v>
                </c:pt>
                <c:pt idx="1">
                  <c:v>98.113848003631631</c:v>
                </c:pt>
                <c:pt idx="2">
                  <c:v>97.768470626009886</c:v>
                </c:pt>
                <c:pt idx="3">
                  <c:v>98.688186029542891</c:v>
                </c:pt>
                <c:pt idx="4">
                  <c:v>99.840830434163635</c:v>
                </c:pt>
                <c:pt idx="5">
                  <c:v>100.13638212674333</c:v>
                </c:pt>
              </c:numCache>
            </c:numRef>
          </c:val>
          <c:smooth val="0"/>
          <c:extLst>
            <c:ext xmlns:c16="http://schemas.microsoft.com/office/drawing/2014/chart" uri="{C3380CC4-5D6E-409C-BE32-E72D297353CC}">
              <c16:uniqueId val="{00000001-9A98-42F0-BEE4-0FF226EED04B}"/>
            </c:ext>
          </c:extLst>
        </c:ser>
        <c:ser>
          <c:idx val="2"/>
          <c:order val="2"/>
          <c:tx>
            <c:strRef>
              <c:f>'Graf 10 + 11 '!$Q$30</c:f>
              <c:strCache>
                <c:ptCount val="1"/>
                <c:pt idx="0">
                  <c:v>Risk scenario for Mar 2021</c:v>
                </c:pt>
              </c:strCache>
            </c:strRef>
          </c:tx>
          <c:spPr>
            <a:ln w="19050" cap="rnd">
              <a:solidFill>
                <a:srgbClr val="2C9ADC"/>
              </a:solidFill>
              <a:round/>
            </a:ln>
            <a:effectLst/>
          </c:spPr>
          <c:marker>
            <c:symbol val="none"/>
          </c:marker>
          <c:cat>
            <c:numRef>
              <c:f>'Graf 10 + 11 '!$R$21:$W$21</c:f>
              <c:numCache>
                <c:formatCode>General</c:formatCode>
                <c:ptCount val="6"/>
                <c:pt idx="0">
                  <c:v>2019</c:v>
                </c:pt>
                <c:pt idx="1">
                  <c:v>2020</c:v>
                </c:pt>
                <c:pt idx="2">
                  <c:v>2021</c:v>
                </c:pt>
                <c:pt idx="3">
                  <c:v>2022</c:v>
                </c:pt>
                <c:pt idx="4">
                  <c:v>2023</c:v>
                </c:pt>
                <c:pt idx="5">
                  <c:v>2024</c:v>
                </c:pt>
              </c:numCache>
            </c:numRef>
          </c:cat>
          <c:val>
            <c:numRef>
              <c:f>'Graf 10 + 11 '!$R$24:$W$24</c:f>
              <c:numCache>
                <c:formatCode>0.0</c:formatCode>
                <c:ptCount val="6"/>
                <c:pt idx="0">
                  <c:v>100</c:v>
                </c:pt>
                <c:pt idx="1">
                  <c:v>98.113848003631631</c:v>
                </c:pt>
                <c:pt idx="2">
                  <c:v>97.353765443930726</c:v>
                </c:pt>
                <c:pt idx="3">
                  <c:v>98.493958150514786</c:v>
                </c:pt>
                <c:pt idx="4">
                  <c:v>99.447815777379205</c:v>
                </c:pt>
                <c:pt idx="5">
                  <c:v>99.606905922896217</c:v>
                </c:pt>
              </c:numCache>
            </c:numRef>
          </c:val>
          <c:smooth val="0"/>
          <c:extLst>
            <c:ext xmlns:c16="http://schemas.microsoft.com/office/drawing/2014/chart" uri="{C3380CC4-5D6E-409C-BE32-E72D297353CC}">
              <c16:uniqueId val="{00000002-9A98-42F0-BEE4-0FF226EED04B}"/>
            </c:ext>
          </c:extLst>
        </c:ser>
        <c:dLbls>
          <c:showLegendKey val="0"/>
          <c:showVal val="0"/>
          <c:showCatName val="0"/>
          <c:showSerName val="0"/>
          <c:showPercent val="0"/>
          <c:showBubbleSize val="0"/>
        </c:dLbls>
        <c:smooth val="0"/>
        <c:axId val="778922232"/>
        <c:axId val="778922624"/>
      </c:lineChart>
      <c:catAx>
        <c:axId val="778922232"/>
        <c:scaling>
          <c:orientation val="minMax"/>
        </c:scaling>
        <c:delete val="0"/>
        <c:axPos val="b"/>
        <c:numFmt formatCode="General" sourceLinked="1"/>
        <c:majorTickMark val="none"/>
        <c:minorTickMark val="none"/>
        <c:tickLblPos val="low"/>
        <c:spPr>
          <a:noFill/>
          <a:ln w="9525" cap="flat" cmpd="sng" algn="ctr">
            <a:solidFill>
              <a:srgbClr val="FF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78922624"/>
        <c:crossesAt val="100"/>
        <c:auto val="1"/>
        <c:lblAlgn val="ctr"/>
        <c:lblOffset val="100"/>
        <c:noMultiLvlLbl val="0"/>
      </c:catAx>
      <c:valAx>
        <c:axId val="778922624"/>
        <c:scaling>
          <c:orientation val="minMax"/>
          <c:max val="102"/>
          <c:min val="96"/>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78922232"/>
        <c:crossesAt val="1"/>
        <c:crossBetween val="between"/>
        <c:majorUnit val="1"/>
      </c:valAx>
      <c:spPr>
        <a:noFill/>
        <a:ln>
          <a:noFill/>
        </a:ln>
        <a:effectLst/>
      </c:spPr>
    </c:plotArea>
    <c:legend>
      <c:legendPos val="tr"/>
      <c:layout>
        <c:manualLayout>
          <c:xMode val="edge"/>
          <c:yMode val="edge"/>
          <c:x val="0.56942165817856272"/>
          <c:y val="0.68938372418097538"/>
          <c:w val="0.41592950017314045"/>
          <c:h val="0.189527840444875"/>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sk-SK"/>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07851447218386"/>
          <c:y val="7.1136986201140173E-2"/>
          <c:w val="0.67153464250703598"/>
          <c:h val="0.92886313672978171"/>
        </c:manualLayout>
      </c:layout>
      <c:barChart>
        <c:barDir val="bar"/>
        <c:grouping val="stacked"/>
        <c:varyColors val="0"/>
        <c:ser>
          <c:idx val="0"/>
          <c:order val="0"/>
          <c:spPr>
            <a:solidFill>
              <a:srgbClr val="C5E0B4"/>
            </a:solidFill>
            <a:ln>
              <a:noFill/>
            </a:ln>
          </c:spPr>
          <c:invertIfNegative val="0"/>
          <c:dPt>
            <c:idx val="6"/>
            <c:invertIfNegative val="0"/>
            <c:bubble3D val="0"/>
            <c:spPr>
              <a:solidFill>
                <a:schemeClr val="accent2">
                  <a:lumMod val="20000"/>
                  <a:lumOff val="80000"/>
                </a:schemeClr>
              </a:solidFill>
              <a:ln>
                <a:noFill/>
              </a:ln>
            </c:spPr>
            <c:extLst>
              <c:ext xmlns:c16="http://schemas.microsoft.com/office/drawing/2014/chart" uri="{C3380CC4-5D6E-409C-BE32-E72D297353CC}">
                <c16:uniqueId val="{00000001-A192-4AA6-BD58-D02EFEEF2FE8}"/>
              </c:ext>
            </c:extLst>
          </c:dPt>
          <c:dPt>
            <c:idx val="9"/>
            <c:invertIfNegative val="0"/>
            <c:bubble3D val="0"/>
            <c:spPr>
              <a:solidFill>
                <a:srgbClr val="F8CBAD"/>
              </a:solidFill>
              <a:ln>
                <a:noFill/>
              </a:ln>
            </c:spPr>
            <c:extLst>
              <c:ext xmlns:c16="http://schemas.microsoft.com/office/drawing/2014/chart" uri="{C3380CC4-5D6E-409C-BE32-E72D297353CC}">
                <c16:uniqueId val="{00000003-A192-4AA6-BD58-D02EFEEF2FE8}"/>
              </c:ext>
            </c:extLst>
          </c:dPt>
          <c:cat>
            <c:strRef>
              <c:f>'Graf 12'!$C$30:$C$54</c:f>
              <c:strCache>
                <c:ptCount val="25"/>
                <c:pt idx="0">
                  <c:v>Saldo VS - rozpočet</c:v>
                </c:pt>
                <c:pt idx="1">
                  <c:v>Výpadok daňovo odvodových príjmov spojený s COVID-19</c:v>
                </c:pt>
                <c:pt idx="2">
                  <c:v>Opatrenia proti COVID-19  (vplyv ŠR a spolufinancovania)</c:v>
                </c:pt>
                <c:pt idx="3">
                  <c:v>Výpadok vybraných nedaňových príjmov</c:v>
                </c:pt>
                <c:pt idx="4">
                  <c:v>Vyššie dávky v nezamestnanosti (automatický stabilizátor)</c:v>
                </c:pt>
                <c:pt idx="5">
                  <c:v>Nadhodnotené vybrané nedaňové príjmy</c:v>
                </c:pt>
                <c:pt idx="6">
                  <c:v>Dofinancovanie výdavkov na obranu</c:v>
                </c:pt>
                <c:pt idx="7">
                  <c:v>Dofinancovanie výdavkov na IT a bežnú prevádzku (MV, MF, MS)</c:v>
                </c:pt>
                <c:pt idx="8">
                  <c:v>EÚ korekcie</c:v>
                </c:pt>
                <c:pt idx="9">
                  <c:v>Nerealizovanie výnosu z e-kasy a nanomarkerov</c:v>
                </c:pt>
                <c:pt idx="10">
                  <c:v>Vysporiadanie rizikovej záruky pre Kubu</c:v>
                </c:pt>
                <c:pt idx="11">
                  <c:v>Vyššie nemocenské a dávky v nezamestnanosti (zreálnenie rizík)</c:v>
                </c:pt>
                <c:pt idx="12">
                  <c:v>Vyššie výdavky na spolufinancovanie za ŠR (nesúvisiace s COVID-19)</c:v>
                </c:pt>
                <c:pt idx="13">
                  <c:v>Vyššie prevádzkové náklady Sociálnej poisťovne</c:v>
                </c:pt>
                <c:pt idx="14">
                  <c:v>Výdavky spojené s dotovaním zelenej energie</c:v>
                </c:pt>
                <c:pt idx="15">
                  <c:v>Vyšie dôchodcovské dávky zo starobného a invalidného poistenia</c:v>
                </c:pt>
                <c:pt idx="16">
                  <c:v>Prenesenie časti kapitálových výdavkov ŠR do ďalšieho roka</c:v>
                </c:pt>
                <c:pt idx="17">
                  <c:v>DPH z ukončeného PPP projektu</c:v>
                </c:pt>
                <c:pt idx="18">
                  <c:v>Vyššie dane z nehnuteľností - kompetencia obcí</c:v>
                </c:pt>
                <c:pt idx="19">
                  <c:v>Zdvojnásobenie vianočného príspevku pre dôchodcov</c:v>
                </c:pt>
                <c:pt idx="20">
                  <c:v>Zrušenie bankového odvodu od 2. polroku 2020</c:v>
                </c:pt>
                <c:pt idx="21">
                  <c:v>Nižšia daň z mot. vozidiel</c:v>
                </c:pt>
                <c:pt idx="22">
                  <c:v>Náklady so zavedením Ministerstva pre regionálny rozvoj a investície</c:v>
                </c:pt>
                <c:pt idx="23">
                  <c:v>Ostatné vplyvy</c:v>
                </c:pt>
                <c:pt idx="24">
                  <c:v>Saldo VS - skutočnosť</c:v>
                </c:pt>
              </c:strCache>
            </c:strRef>
          </c:cat>
          <c:val>
            <c:numRef>
              <c:f>'Graf 12'!$F$30:$F$54</c:f>
              <c:numCache>
                <c:formatCode>#,##0</c:formatCode>
                <c:ptCount val="25"/>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4-A192-4AA6-BD58-D02EFEEF2FE8}"/>
            </c:ext>
          </c:extLst>
        </c:ser>
        <c:ser>
          <c:idx val="1"/>
          <c:order val="1"/>
          <c:spPr>
            <a:noFill/>
          </c:spPr>
          <c:invertIfNegative val="0"/>
          <c:cat>
            <c:strRef>
              <c:f>'Graf 12'!$C$30:$C$54</c:f>
              <c:strCache>
                <c:ptCount val="25"/>
                <c:pt idx="0">
                  <c:v>Saldo VS - rozpočet</c:v>
                </c:pt>
                <c:pt idx="1">
                  <c:v>Výpadok daňovo odvodových príjmov spojený s COVID-19</c:v>
                </c:pt>
                <c:pt idx="2">
                  <c:v>Opatrenia proti COVID-19  (vplyv ŠR a spolufinancovania)</c:v>
                </c:pt>
                <c:pt idx="3">
                  <c:v>Výpadok vybraných nedaňových príjmov</c:v>
                </c:pt>
                <c:pt idx="4">
                  <c:v>Vyššie dávky v nezamestnanosti (automatický stabilizátor)</c:v>
                </c:pt>
                <c:pt idx="5">
                  <c:v>Nadhodnotené vybrané nedaňové príjmy</c:v>
                </c:pt>
                <c:pt idx="6">
                  <c:v>Dofinancovanie výdavkov na obranu</c:v>
                </c:pt>
                <c:pt idx="7">
                  <c:v>Dofinancovanie výdavkov na IT a bežnú prevádzku (MV, MF, MS)</c:v>
                </c:pt>
                <c:pt idx="8">
                  <c:v>EÚ korekcie</c:v>
                </c:pt>
                <c:pt idx="9">
                  <c:v>Nerealizovanie výnosu z e-kasy a nanomarkerov</c:v>
                </c:pt>
                <c:pt idx="10">
                  <c:v>Vysporiadanie rizikovej záruky pre Kubu</c:v>
                </c:pt>
                <c:pt idx="11">
                  <c:v>Vyššie nemocenské a dávky v nezamestnanosti (zreálnenie rizík)</c:v>
                </c:pt>
                <c:pt idx="12">
                  <c:v>Vyššie výdavky na spolufinancovanie za ŠR (nesúvisiace s COVID-19)</c:v>
                </c:pt>
                <c:pt idx="13">
                  <c:v>Vyššie prevádzkové náklady Sociálnej poisťovne</c:v>
                </c:pt>
                <c:pt idx="14">
                  <c:v>Výdavky spojené s dotovaním zelenej energie</c:v>
                </c:pt>
                <c:pt idx="15">
                  <c:v>Vyšie dôchodcovské dávky zo starobného a invalidného poistenia</c:v>
                </c:pt>
                <c:pt idx="16">
                  <c:v>Prenesenie časti kapitálových výdavkov ŠR do ďalšieho roka</c:v>
                </c:pt>
                <c:pt idx="17">
                  <c:v>DPH z ukončeného PPP projektu</c:v>
                </c:pt>
                <c:pt idx="18">
                  <c:v>Vyššie dane z nehnuteľností - kompetencia obcí</c:v>
                </c:pt>
                <c:pt idx="19">
                  <c:v>Zdvojnásobenie vianočného príspevku pre dôchodcov</c:v>
                </c:pt>
                <c:pt idx="20">
                  <c:v>Zrušenie bankového odvodu od 2. polroku 2020</c:v>
                </c:pt>
                <c:pt idx="21">
                  <c:v>Nižšia daň z mot. vozidiel</c:v>
                </c:pt>
                <c:pt idx="22">
                  <c:v>Náklady so zavedením Ministerstva pre regionálny rozvoj a investície</c:v>
                </c:pt>
                <c:pt idx="23">
                  <c:v>Ostatné vplyvy</c:v>
                </c:pt>
                <c:pt idx="24">
                  <c:v>Saldo VS - skutočnosť</c:v>
                </c:pt>
              </c:strCache>
            </c:strRef>
          </c:cat>
          <c:val>
            <c:numRef>
              <c:f>'Graf 12'!$G$30:$G$54</c:f>
              <c:numCache>
                <c:formatCode>#,##0</c:formatCode>
                <c:ptCount val="25"/>
                <c:pt idx="1">
                  <c:v>-480.4</c:v>
                </c:pt>
                <c:pt idx="2">
                  <c:v>-1912.3567182983466</c:v>
                </c:pt>
                <c:pt idx="3">
                  <c:v>-3505.4246492868488</c:v>
                </c:pt>
                <c:pt idx="4">
                  <c:v>-3706.0275462868485</c:v>
                </c:pt>
                <c:pt idx="5">
                  <c:v>-3761.4275462868486</c:v>
                </c:pt>
                <c:pt idx="6">
                  <c:v>-4125.8139462868485</c:v>
                </c:pt>
                <c:pt idx="7">
                  <c:v>-4351.7139462868481</c:v>
                </c:pt>
                <c:pt idx="8">
                  <c:v>-4567.7139462868481</c:v>
                </c:pt>
                <c:pt idx="9">
                  <c:v>-4748.7139462868481</c:v>
                </c:pt>
                <c:pt idx="10">
                  <c:v>-4928.7139462868481</c:v>
                </c:pt>
                <c:pt idx="11">
                  <c:v>-5101.7139462868481</c:v>
                </c:pt>
                <c:pt idx="12">
                  <c:v>-5271.0299462868479</c:v>
                </c:pt>
                <c:pt idx="13">
                  <c:v>-5386.9299462868476</c:v>
                </c:pt>
                <c:pt idx="14">
                  <c:v>-5477.2299462868477</c:v>
                </c:pt>
                <c:pt idx="15">
                  <c:v>-5563.2299462868477</c:v>
                </c:pt>
                <c:pt idx="16">
                  <c:v>-5364.5589462868484</c:v>
                </c:pt>
                <c:pt idx="17">
                  <c:v>-5293.6889462868485</c:v>
                </c:pt>
                <c:pt idx="18">
                  <c:v>-5237.6889462868485</c:v>
                </c:pt>
                <c:pt idx="19">
                  <c:v>-5237.6889462868485</c:v>
                </c:pt>
                <c:pt idx="20">
                  <c:v>-5397.6889462868485</c:v>
                </c:pt>
                <c:pt idx="21">
                  <c:v>-5517.4276662868488</c:v>
                </c:pt>
                <c:pt idx="22">
                  <c:v>-5545.9206662868492</c:v>
                </c:pt>
                <c:pt idx="23">
                  <c:v>-5569.9206662868492</c:v>
                </c:pt>
              </c:numCache>
            </c:numRef>
          </c:val>
          <c:extLst>
            <c:ext xmlns:c16="http://schemas.microsoft.com/office/drawing/2014/chart" uri="{C3380CC4-5D6E-409C-BE32-E72D297353CC}">
              <c16:uniqueId val="{00000005-A192-4AA6-BD58-D02EFEEF2FE8}"/>
            </c:ext>
          </c:extLst>
        </c:ser>
        <c:ser>
          <c:idx val="2"/>
          <c:order val="2"/>
          <c:spPr>
            <a:solidFill>
              <a:srgbClr val="F8CBAD"/>
            </a:solidFill>
          </c:spPr>
          <c:invertIfNegative val="0"/>
          <c:dPt>
            <c:idx val="0"/>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07-A192-4AA6-BD58-D02EFEEF2FE8}"/>
              </c:ext>
            </c:extLst>
          </c:dPt>
          <c:dPt>
            <c:idx val="1"/>
            <c:invertIfNegative val="0"/>
            <c:bubble3D val="0"/>
            <c:spPr>
              <a:solidFill>
                <a:srgbClr val="FF0000"/>
              </a:solidFill>
            </c:spPr>
            <c:extLst>
              <c:ext xmlns:c16="http://schemas.microsoft.com/office/drawing/2014/chart" uri="{C3380CC4-5D6E-409C-BE32-E72D297353CC}">
                <c16:uniqueId val="{00000009-A192-4AA6-BD58-D02EFEEF2FE8}"/>
              </c:ext>
            </c:extLst>
          </c:dPt>
          <c:dPt>
            <c:idx val="2"/>
            <c:invertIfNegative val="0"/>
            <c:bubble3D val="0"/>
            <c:spPr>
              <a:solidFill>
                <a:srgbClr val="FF0000"/>
              </a:solidFill>
            </c:spPr>
            <c:extLst>
              <c:ext xmlns:c16="http://schemas.microsoft.com/office/drawing/2014/chart" uri="{C3380CC4-5D6E-409C-BE32-E72D297353CC}">
                <c16:uniqueId val="{0000000B-A192-4AA6-BD58-D02EFEEF2FE8}"/>
              </c:ext>
            </c:extLst>
          </c:dPt>
          <c:dPt>
            <c:idx val="3"/>
            <c:invertIfNegative val="0"/>
            <c:bubble3D val="0"/>
            <c:spPr>
              <a:solidFill>
                <a:srgbClr val="FF0000"/>
              </a:solidFill>
            </c:spPr>
            <c:extLst>
              <c:ext xmlns:c16="http://schemas.microsoft.com/office/drawing/2014/chart" uri="{C3380CC4-5D6E-409C-BE32-E72D297353CC}">
                <c16:uniqueId val="{0000000D-A192-4AA6-BD58-D02EFEEF2FE8}"/>
              </c:ext>
            </c:extLst>
          </c:dPt>
          <c:dPt>
            <c:idx val="4"/>
            <c:invertIfNegative val="0"/>
            <c:bubble3D val="0"/>
            <c:spPr>
              <a:solidFill>
                <a:srgbClr val="FF0000"/>
              </a:solidFill>
            </c:spPr>
            <c:extLst>
              <c:ext xmlns:c16="http://schemas.microsoft.com/office/drawing/2014/chart" uri="{C3380CC4-5D6E-409C-BE32-E72D297353CC}">
                <c16:uniqueId val="{0000000F-A192-4AA6-BD58-D02EFEEF2FE8}"/>
              </c:ext>
            </c:extLst>
          </c:dPt>
          <c:dPt>
            <c:idx val="6"/>
            <c:invertIfNegative val="0"/>
            <c:bubble3D val="0"/>
            <c:extLst>
              <c:ext xmlns:c16="http://schemas.microsoft.com/office/drawing/2014/chart" uri="{C3380CC4-5D6E-409C-BE32-E72D297353CC}">
                <c16:uniqueId val="{00000010-A192-4AA6-BD58-D02EFEEF2FE8}"/>
              </c:ext>
            </c:extLst>
          </c:dPt>
          <c:dPt>
            <c:idx val="8"/>
            <c:invertIfNegative val="0"/>
            <c:bubble3D val="0"/>
            <c:extLst>
              <c:ext xmlns:c16="http://schemas.microsoft.com/office/drawing/2014/chart" uri="{C3380CC4-5D6E-409C-BE32-E72D297353CC}">
                <c16:uniqueId val="{00000011-A192-4AA6-BD58-D02EFEEF2FE8}"/>
              </c:ext>
            </c:extLst>
          </c:dPt>
          <c:dPt>
            <c:idx val="9"/>
            <c:invertIfNegative val="0"/>
            <c:bubble3D val="0"/>
            <c:extLst>
              <c:ext xmlns:c16="http://schemas.microsoft.com/office/drawing/2014/chart" uri="{C3380CC4-5D6E-409C-BE32-E72D297353CC}">
                <c16:uniqueId val="{00000012-A192-4AA6-BD58-D02EFEEF2FE8}"/>
              </c:ext>
            </c:extLst>
          </c:dPt>
          <c:dPt>
            <c:idx val="11"/>
            <c:invertIfNegative val="0"/>
            <c:bubble3D val="0"/>
            <c:extLst>
              <c:ext xmlns:c16="http://schemas.microsoft.com/office/drawing/2014/chart" uri="{C3380CC4-5D6E-409C-BE32-E72D297353CC}">
                <c16:uniqueId val="{00000013-A192-4AA6-BD58-D02EFEEF2FE8}"/>
              </c:ext>
            </c:extLst>
          </c:dPt>
          <c:dPt>
            <c:idx val="13"/>
            <c:invertIfNegative val="0"/>
            <c:bubble3D val="0"/>
            <c:extLst>
              <c:ext xmlns:c16="http://schemas.microsoft.com/office/drawing/2014/chart" uri="{C3380CC4-5D6E-409C-BE32-E72D297353CC}">
                <c16:uniqueId val="{00000014-A192-4AA6-BD58-D02EFEEF2FE8}"/>
              </c:ext>
            </c:extLst>
          </c:dPt>
          <c:dPt>
            <c:idx val="16"/>
            <c:invertIfNegative val="0"/>
            <c:bubble3D val="0"/>
            <c:spPr>
              <a:solidFill>
                <a:schemeClr val="accent6">
                  <a:lumMod val="40000"/>
                  <a:lumOff val="60000"/>
                </a:schemeClr>
              </a:solidFill>
            </c:spPr>
            <c:extLst>
              <c:ext xmlns:c16="http://schemas.microsoft.com/office/drawing/2014/chart" uri="{C3380CC4-5D6E-409C-BE32-E72D297353CC}">
                <c16:uniqueId val="{00000016-A192-4AA6-BD58-D02EFEEF2FE8}"/>
              </c:ext>
            </c:extLst>
          </c:dPt>
          <c:dPt>
            <c:idx val="17"/>
            <c:invertIfNegative val="0"/>
            <c:bubble3D val="0"/>
            <c:spPr>
              <a:solidFill>
                <a:schemeClr val="accent6">
                  <a:lumMod val="40000"/>
                  <a:lumOff val="60000"/>
                </a:schemeClr>
              </a:solidFill>
            </c:spPr>
            <c:extLst>
              <c:ext xmlns:c16="http://schemas.microsoft.com/office/drawing/2014/chart" uri="{C3380CC4-5D6E-409C-BE32-E72D297353CC}">
                <c16:uniqueId val="{00000018-A192-4AA6-BD58-D02EFEEF2FE8}"/>
              </c:ext>
            </c:extLst>
          </c:dPt>
          <c:dPt>
            <c:idx val="18"/>
            <c:invertIfNegative val="0"/>
            <c:bubble3D val="0"/>
            <c:spPr>
              <a:solidFill>
                <a:schemeClr val="accent6">
                  <a:lumMod val="40000"/>
                  <a:lumOff val="60000"/>
                </a:schemeClr>
              </a:solidFill>
            </c:spPr>
            <c:extLst>
              <c:ext xmlns:c16="http://schemas.microsoft.com/office/drawing/2014/chart" uri="{C3380CC4-5D6E-409C-BE32-E72D297353CC}">
                <c16:uniqueId val="{0000001A-A192-4AA6-BD58-D02EFEEF2FE8}"/>
              </c:ext>
            </c:extLst>
          </c:dPt>
          <c:dPt>
            <c:idx val="22"/>
            <c:invertIfNegative val="0"/>
            <c:bubble3D val="0"/>
            <c:spPr>
              <a:solidFill>
                <a:schemeClr val="accent2">
                  <a:lumMod val="40000"/>
                  <a:lumOff val="60000"/>
                </a:schemeClr>
              </a:solidFill>
            </c:spPr>
            <c:extLst>
              <c:ext xmlns:c16="http://schemas.microsoft.com/office/drawing/2014/chart" uri="{C3380CC4-5D6E-409C-BE32-E72D297353CC}">
                <c16:uniqueId val="{0000001C-A192-4AA6-BD58-D02EFEEF2FE8}"/>
              </c:ext>
            </c:extLst>
          </c:dPt>
          <c:dPt>
            <c:idx val="24"/>
            <c:invertIfNegative val="0"/>
            <c:bubble3D val="0"/>
            <c:spPr>
              <a:solidFill>
                <a:schemeClr val="accent2"/>
              </a:solidFill>
            </c:spPr>
            <c:extLst>
              <c:ext xmlns:c16="http://schemas.microsoft.com/office/drawing/2014/chart" uri="{C3380CC4-5D6E-409C-BE32-E72D297353CC}">
                <c16:uniqueId val="{0000001E-A192-4AA6-BD58-D02EFEEF2FE8}"/>
              </c:ext>
            </c:extLst>
          </c:dPt>
          <c:dLbls>
            <c:dLbl>
              <c:idx val="0"/>
              <c:layout>
                <c:manualLayout>
                  <c:x val="-2.4488939612203178E-2"/>
                  <c:y val="-6.8300589247930431E-18"/>
                </c:manualLayout>
              </c:layout>
              <c:tx>
                <c:rich>
                  <a:bodyPr/>
                  <a:lstStyle/>
                  <a:p>
                    <a:r>
                      <a:rPr lang="en-US"/>
                      <a:t>-480 (-0,49 % HDP)</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92-4AA6-BD58-D02EFEEF2FE8}"/>
                </c:ext>
              </c:extLst>
            </c:dLbl>
            <c:dLbl>
              <c:idx val="3"/>
              <c:layout>
                <c:manualLayout>
                  <c:x val="-3.269923845533432E-3"/>
                  <c:y val="2.9510396954340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192-4AA6-BD58-D02EFEEF2FE8}"/>
                </c:ext>
              </c:extLst>
            </c:dLbl>
            <c:dLbl>
              <c:idx val="4"/>
              <c:layout>
                <c:manualLayout>
                  <c:x val="1.6311692555163705E-3"/>
                  <c:y val="-2.82229622910114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192-4AA6-BD58-D02EFEEF2FE8}"/>
                </c:ext>
              </c:extLst>
            </c:dLbl>
            <c:dLbl>
              <c:idx val="16"/>
              <c:layout>
                <c:manualLayout>
                  <c:x val="-3.6402178471005601E-5"/>
                  <c:y val="2.8905298153711076E-3"/>
                </c:manualLayout>
              </c:layout>
              <c:tx>
                <c:rich>
                  <a:bodyPr/>
                  <a:lstStyle/>
                  <a:p>
                    <a:r>
                      <a:rPr lang="en-US"/>
                      <a:t>240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192-4AA6-BD58-D02EFEEF2FE8}"/>
                </c:ext>
              </c:extLst>
            </c:dLbl>
            <c:dLbl>
              <c:idx val="17"/>
              <c:layout>
                <c:manualLayout>
                  <c:x val="-1.6721848767599747E-3"/>
                  <c:y val="8.5872860633399637E-5"/>
                </c:manualLayout>
              </c:layout>
              <c:tx>
                <c:rich>
                  <a:bodyPr/>
                  <a:lstStyle/>
                  <a:p>
                    <a:r>
                      <a:rPr lang="en-US"/>
                      <a:t>71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192-4AA6-BD58-D02EFEEF2FE8}"/>
                </c:ext>
              </c:extLst>
            </c:dLbl>
            <c:dLbl>
              <c:idx val="18"/>
              <c:layout>
                <c:manualLayout>
                  <c:x val="-3.8588881771384029E-5"/>
                  <c:y val="5.8238839554966776E-3"/>
                </c:manualLayout>
              </c:layout>
              <c:tx>
                <c:rich>
                  <a:bodyPr/>
                  <a:lstStyle/>
                  <a:p>
                    <a:r>
                      <a:rPr lang="en-US"/>
                      <a:t>56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192-4AA6-BD58-D02EFEEF2FE8}"/>
                </c:ext>
              </c:extLst>
            </c:dLbl>
            <c:dLbl>
              <c:idx val="21"/>
              <c:tx>
                <c:rich>
                  <a:bodyPr/>
                  <a:lstStyle/>
                  <a:p>
                    <a:r>
                      <a:rPr lang="en-US"/>
                      <a:t>-28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192-4AA6-BD58-D02EFEEF2FE8}"/>
                </c:ext>
              </c:extLst>
            </c:dLbl>
            <c:dLbl>
              <c:idx val="24"/>
              <c:tx>
                <c:rich>
                  <a:bodyPr/>
                  <a:lstStyle/>
                  <a:p>
                    <a:r>
                      <a:rPr lang="en-US"/>
                      <a:t>-5 609 (-6,16 % HDP)</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192-4AA6-BD58-D02EFEEF2FE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12'!$C$30:$C$54</c:f>
              <c:strCache>
                <c:ptCount val="25"/>
                <c:pt idx="0">
                  <c:v>Saldo VS - rozpočet</c:v>
                </c:pt>
                <c:pt idx="1">
                  <c:v>Výpadok daňovo odvodových príjmov spojený s COVID-19</c:v>
                </c:pt>
                <c:pt idx="2">
                  <c:v>Opatrenia proti COVID-19  (vplyv ŠR a spolufinancovania)</c:v>
                </c:pt>
                <c:pt idx="3">
                  <c:v>Výpadok vybraných nedaňových príjmov</c:v>
                </c:pt>
                <c:pt idx="4">
                  <c:v>Vyššie dávky v nezamestnanosti (automatický stabilizátor)</c:v>
                </c:pt>
                <c:pt idx="5">
                  <c:v>Nadhodnotené vybrané nedaňové príjmy</c:v>
                </c:pt>
                <c:pt idx="6">
                  <c:v>Dofinancovanie výdavkov na obranu</c:v>
                </c:pt>
                <c:pt idx="7">
                  <c:v>Dofinancovanie výdavkov na IT a bežnú prevádzku (MV, MF, MS)</c:v>
                </c:pt>
                <c:pt idx="8">
                  <c:v>EÚ korekcie</c:v>
                </c:pt>
                <c:pt idx="9">
                  <c:v>Nerealizovanie výnosu z e-kasy a nanomarkerov</c:v>
                </c:pt>
                <c:pt idx="10">
                  <c:v>Vysporiadanie rizikovej záruky pre Kubu</c:v>
                </c:pt>
                <c:pt idx="11">
                  <c:v>Vyššie nemocenské a dávky v nezamestnanosti (zreálnenie rizík)</c:v>
                </c:pt>
                <c:pt idx="12">
                  <c:v>Vyššie výdavky na spolufinancovanie za ŠR (nesúvisiace s COVID-19)</c:v>
                </c:pt>
                <c:pt idx="13">
                  <c:v>Vyššie prevádzkové náklady Sociálnej poisťovne</c:v>
                </c:pt>
                <c:pt idx="14">
                  <c:v>Výdavky spojené s dotovaním zelenej energie</c:v>
                </c:pt>
                <c:pt idx="15">
                  <c:v>Vyšie dôchodcovské dávky zo starobného a invalidného poistenia</c:v>
                </c:pt>
                <c:pt idx="16">
                  <c:v>Prenesenie časti kapitálových výdavkov ŠR do ďalšieho roka</c:v>
                </c:pt>
                <c:pt idx="17">
                  <c:v>DPH z ukončeného PPP projektu</c:v>
                </c:pt>
                <c:pt idx="18">
                  <c:v>Vyššie dane z nehnuteľností - kompetencia obcí</c:v>
                </c:pt>
                <c:pt idx="19">
                  <c:v>Zdvojnásobenie vianočného príspevku pre dôchodcov</c:v>
                </c:pt>
                <c:pt idx="20">
                  <c:v>Zrušenie bankového odvodu od 2. polroku 2020</c:v>
                </c:pt>
                <c:pt idx="21">
                  <c:v>Nižšia daň z mot. vozidiel</c:v>
                </c:pt>
                <c:pt idx="22">
                  <c:v>Náklady so zavedením Ministerstva pre regionálny rozvoj a investície</c:v>
                </c:pt>
                <c:pt idx="23">
                  <c:v>Ostatné vplyvy</c:v>
                </c:pt>
                <c:pt idx="24">
                  <c:v>Saldo VS - skutočnosť</c:v>
                </c:pt>
              </c:strCache>
            </c:strRef>
          </c:cat>
          <c:val>
            <c:numRef>
              <c:f>'Graf 12'!$H$30:$H$54</c:f>
              <c:numCache>
                <c:formatCode>#,##0</c:formatCode>
                <c:ptCount val="25"/>
                <c:pt idx="0">
                  <c:v>-480.4</c:v>
                </c:pt>
                <c:pt idx="1">
                  <c:v>-1431.9567182983467</c:v>
                </c:pt>
                <c:pt idx="2">
                  <c:v>-1593.0679309885024</c:v>
                </c:pt>
                <c:pt idx="3">
                  <c:v>-200.60289699999998</c:v>
                </c:pt>
                <c:pt idx="4">
                  <c:v>-55.400000000000006</c:v>
                </c:pt>
                <c:pt idx="5">
                  <c:v>-364.38639999999998</c:v>
                </c:pt>
                <c:pt idx="6">
                  <c:v>-225.89999999999998</c:v>
                </c:pt>
                <c:pt idx="7">
                  <c:v>-216</c:v>
                </c:pt>
                <c:pt idx="8">
                  <c:v>-181</c:v>
                </c:pt>
                <c:pt idx="9">
                  <c:v>-180</c:v>
                </c:pt>
                <c:pt idx="10">
                  <c:v>-173</c:v>
                </c:pt>
                <c:pt idx="11">
                  <c:v>-169.31600000000009</c:v>
                </c:pt>
                <c:pt idx="12">
                  <c:v>-115.9</c:v>
                </c:pt>
                <c:pt idx="13">
                  <c:v>-90.3</c:v>
                </c:pt>
                <c:pt idx="14">
                  <c:v>-86</c:v>
                </c:pt>
                <c:pt idx="15">
                  <c:v>-41.629000000000815</c:v>
                </c:pt>
                <c:pt idx="16">
                  <c:v>-240.3</c:v>
                </c:pt>
                <c:pt idx="17">
                  <c:v>-70.87</c:v>
                </c:pt>
                <c:pt idx="18">
                  <c:v>-56</c:v>
                </c:pt>
                <c:pt idx="19">
                  <c:v>-160</c:v>
                </c:pt>
                <c:pt idx="20">
                  <c:v>-119.73872000000001</c:v>
                </c:pt>
                <c:pt idx="21">
                  <c:v>-28.492999999999999</c:v>
                </c:pt>
                <c:pt idx="22">
                  <c:v>-24</c:v>
                </c:pt>
                <c:pt idx="23">
                  <c:v>-38.845333713150467</c:v>
                </c:pt>
                <c:pt idx="24">
                  <c:v>-5608.7660000000005</c:v>
                </c:pt>
              </c:numCache>
            </c:numRef>
          </c:val>
          <c:extLst>
            <c:ext xmlns:c16="http://schemas.microsoft.com/office/drawing/2014/chart" uri="{C3380CC4-5D6E-409C-BE32-E72D297353CC}">
              <c16:uniqueId val="{00000020-A192-4AA6-BD58-D02EFEEF2FE8}"/>
            </c:ext>
          </c:extLst>
        </c:ser>
        <c:dLbls>
          <c:showLegendKey val="0"/>
          <c:showVal val="0"/>
          <c:showCatName val="0"/>
          <c:showSerName val="0"/>
          <c:showPercent val="0"/>
          <c:showBubbleSize val="0"/>
        </c:dLbls>
        <c:gapWidth val="60"/>
        <c:overlap val="100"/>
        <c:axId val="771798376"/>
        <c:axId val="771798768"/>
      </c:barChart>
      <c:catAx>
        <c:axId val="771798376"/>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sz="800"/>
            </a:pPr>
            <a:endParaRPr lang="sk-SK"/>
          </a:p>
        </c:txPr>
        <c:crossAx val="771798768"/>
        <c:crosses val="autoZero"/>
        <c:auto val="1"/>
        <c:lblAlgn val="ctr"/>
        <c:lblOffset val="100"/>
        <c:noMultiLvlLbl val="0"/>
      </c:catAx>
      <c:valAx>
        <c:axId val="771798768"/>
        <c:scaling>
          <c:orientation val="minMax"/>
          <c:max val="0"/>
          <c:min val="-6000"/>
        </c:scaling>
        <c:delete val="0"/>
        <c:axPos val="t"/>
        <c:numFmt formatCode="#,##0" sourceLinked="1"/>
        <c:majorTickMark val="out"/>
        <c:minorTickMark val="none"/>
        <c:tickLblPos val="low"/>
        <c:spPr>
          <a:ln>
            <a:solidFill>
              <a:schemeClr val="tx1"/>
            </a:solidFill>
          </a:ln>
        </c:spPr>
        <c:txPr>
          <a:bodyPr/>
          <a:lstStyle/>
          <a:p>
            <a:pPr>
              <a:defRPr sz="800"/>
            </a:pPr>
            <a:endParaRPr lang="sk-SK"/>
          </a:p>
        </c:txPr>
        <c:crossAx val="771798376"/>
        <c:crosses val="autoZero"/>
        <c:crossBetween val="between"/>
      </c:valAx>
    </c:plotArea>
    <c:plotVisOnly val="1"/>
    <c:dispBlanksAs val="gap"/>
    <c:showDLblsOverMax val="0"/>
  </c:chart>
  <c:spPr>
    <a:noFill/>
    <a:ln>
      <a:solidFill>
        <a:schemeClr val="bg1"/>
      </a:solid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07851447218386"/>
          <c:y val="7.1136986201140173E-2"/>
          <c:w val="0.67153464250703598"/>
          <c:h val="0.92886313672978171"/>
        </c:manualLayout>
      </c:layout>
      <c:barChart>
        <c:barDir val="bar"/>
        <c:grouping val="stacked"/>
        <c:varyColors val="0"/>
        <c:ser>
          <c:idx val="0"/>
          <c:order val="0"/>
          <c:spPr>
            <a:solidFill>
              <a:srgbClr val="C5E0B4"/>
            </a:solidFill>
            <a:ln>
              <a:noFill/>
            </a:ln>
          </c:spPr>
          <c:invertIfNegative val="0"/>
          <c:dPt>
            <c:idx val="6"/>
            <c:invertIfNegative val="0"/>
            <c:bubble3D val="0"/>
            <c:spPr>
              <a:solidFill>
                <a:schemeClr val="accent2">
                  <a:lumMod val="20000"/>
                  <a:lumOff val="80000"/>
                </a:schemeClr>
              </a:solidFill>
              <a:ln>
                <a:noFill/>
              </a:ln>
            </c:spPr>
            <c:extLst>
              <c:ext xmlns:c16="http://schemas.microsoft.com/office/drawing/2014/chart" uri="{C3380CC4-5D6E-409C-BE32-E72D297353CC}">
                <c16:uniqueId val="{00000001-B174-446F-B31E-4C0ACFEE954B}"/>
              </c:ext>
            </c:extLst>
          </c:dPt>
          <c:dPt>
            <c:idx val="9"/>
            <c:invertIfNegative val="0"/>
            <c:bubble3D val="0"/>
            <c:spPr>
              <a:solidFill>
                <a:srgbClr val="F8CBAD"/>
              </a:solidFill>
              <a:ln>
                <a:noFill/>
              </a:ln>
            </c:spPr>
            <c:extLst>
              <c:ext xmlns:c16="http://schemas.microsoft.com/office/drawing/2014/chart" uri="{C3380CC4-5D6E-409C-BE32-E72D297353CC}">
                <c16:uniqueId val="{00000003-B174-446F-B31E-4C0ACFEE954B}"/>
              </c:ext>
            </c:extLst>
          </c:dPt>
          <c:cat>
            <c:strRef>
              <c:f>'Graf 12'!$K$30:$K$54</c:f>
              <c:strCache>
                <c:ptCount val="25"/>
                <c:pt idx="0">
                  <c:v>Headline balance - Budget 2020</c:v>
                </c:pt>
                <c:pt idx="1">
                  <c:v>Loss of revenues due to COVID 19</c:v>
                </c:pt>
                <c:pt idx="2">
                  <c:v>Measures taken in fight COVID 19</c:v>
                </c:pt>
                <c:pt idx="3">
                  <c:v>Decline of several non-tax revenues</c:v>
                </c:pt>
                <c:pt idx="4">
                  <c:v>Higher unemployment benefits due to COVID 19</c:v>
                </c:pt>
                <c:pt idx="5">
                  <c:v>Overestimated several non-tax revenues</c:v>
                </c:pt>
                <c:pt idx="6">
                  <c:v>Underestimation of defense spending</c:v>
                </c:pt>
                <c:pt idx="7">
                  <c:v>Higher expenditures on IT and current operation of several ministries</c:v>
                </c:pt>
                <c:pt idx="8">
                  <c:v>EU corection</c:v>
                </c:pt>
                <c:pt idx="9">
                  <c:v>Reassessment of revenues from e-cash registers and nanomarkers</c:v>
                </c:pt>
                <c:pt idx="10">
                  <c:v>Settlment of risk garantee for Cuba</c:v>
                </c:pt>
                <c:pt idx="11">
                  <c:v>Higher sickness and unemployment benefits</c:v>
                </c:pt>
                <c:pt idx="12">
                  <c:v>Higher expenditures on co - financing of european funds</c:v>
                </c:pt>
                <c:pt idx="13">
                  <c:v>Higher operating costs of the Social Insurance Agency</c:v>
                </c:pt>
                <c:pt idx="14">
                  <c:v>Expenditures related to green energy subsidies</c:v>
                </c:pt>
                <c:pt idx="15">
                  <c:v>Higher pension benefits from old-age and disability insurance</c:v>
                </c:pt>
                <c:pt idx="16">
                  <c:v>Carryover of part of the capital expenditures to the next year</c:v>
                </c:pt>
                <c:pt idx="17">
                  <c:v>VAT from the completed PPP project</c:v>
                </c:pt>
                <c:pt idx="18">
                  <c:v>Higher real estate taxes - the competence of municipalities</c:v>
                </c:pt>
                <c:pt idx="19">
                  <c:v>Doubling the Christmas allowance for pensioners</c:v>
                </c:pt>
                <c:pt idx="20">
                  <c:v>Cancellation of bank levy from the second half of 2020</c:v>
                </c:pt>
                <c:pt idx="21">
                  <c:v>Lower tax on mothor vehlices</c:v>
                </c:pt>
                <c:pt idx="22">
                  <c:v>Costs associated with the establisment of Ministry of Investment and Regional defelopment</c:v>
                </c:pt>
                <c:pt idx="23">
                  <c:v>Oher</c:v>
                </c:pt>
                <c:pt idx="24">
                  <c:v>Headline balance - Final 2020</c:v>
                </c:pt>
              </c:strCache>
            </c:strRef>
          </c:cat>
          <c:val>
            <c:numRef>
              <c:f>'Graf 12'!$F$30:$F$54</c:f>
              <c:numCache>
                <c:formatCode>#,##0</c:formatCode>
                <c:ptCount val="25"/>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4-B174-446F-B31E-4C0ACFEE954B}"/>
            </c:ext>
          </c:extLst>
        </c:ser>
        <c:ser>
          <c:idx val="1"/>
          <c:order val="1"/>
          <c:spPr>
            <a:noFill/>
          </c:spPr>
          <c:invertIfNegative val="0"/>
          <c:cat>
            <c:strRef>
              <c:f>'Graf 12'!$K$30:$K$54</c:f>
              <c:strCache>
                <c:ptCount val="25"/>
                <c:pt idx="0">
                  <c:v>Headline balance - Budget 2020</c:v>
                </c:pt>
                <c:pt idx="1">
                  <c:v>Loss of revenues due to COVID 19</c:v>
                </c:pt>
                <c:pt idx="2">
                  <c:v>Measures taken in fight COVID 19</c:v>
                </c:pt>
                <c:pt idx="3">
                  <c:v>Decline of several non-tax revenues</c:v>
                </c:pt>
                <c:pt idx="4">
                  <c:v>Higher unemployment benefits due to COVID 19</c:v>
                </c:pt>
                <c:pt idx="5">
                  <c:v>Overestimated several non-tax revenues</c:v>
                </c:pt>
                <c:pt idx="6">
                  <c:v>Underestimation of defense spending</c:v>
                </c:pt>
                <c:pt idx="7">
                  <c:v>Higher expenditures on IT and current operation of several ministries</c:v>
                </c:pt>
                <c:pt idx="8">
                  <c:v>EU corection</c:v>
                </c:pt>
                <c:pt idx="9">
                  <c:v>Reassessment of revenues from e-cash registers and nanomarkers</c:v>
                </c:pt>
                <c:pt idx="10">
                  <c:v>Settlment of risk garantee for Cuba</c:v>
                </c:pt>
                <c:pt idx="11">
                  <c:v>Higher sickness and unemployment benefits</c:v>
                </c:pt>
                <c:pt idx="12">
                  <c:v>Higher expenditures on co - financing of european funds</c:v>
                </c:pt>
                <c:pt idx="13">
                  <c:v>Higher operating costs of the Social Insurance Agency</c:v>
                </c:pt>
                <c:pt idx="14">
                  <c:v>Expenditures related to green energy subsidies</c:v>
                </c:pt>
                <c:pt idx="15">
                  <c:v>Higher pension benefits from old-age and disability insurance</c:v>
                </c:pt>
                <c:pt idx="16">
                  <c:v>Carryover of part of the capital expenditures to the next year</c:v>
                </c:pt>
                <c:pt idx="17">
                  <c:v>VAT from the completed PPP project</c:v>
                </c:pt>
                <c:pt idx="18">
                  <c:v>Higher real estate taxes - the competence of municipalities</c:v>
                </c:pt>
                <c:pt idx="19">
                  <c:v>Doubling the Christmas allowance for pensioners</c:v>
                </c:pt>
                <c:pt idx="20">
                  <c:v>Cancellation of bank levy from the second half of 2020</c:v>
                </c:pt>
                <c:pt idx="21">
                  <c:v>Lower tax on mothor vehlices</c:v>
                </c:pt>
                <c:pt idx="22">
                  <c:v>Costs associated with the establisment of Ministry of Investment and Regional defelopment</c:v>
                </c:pt>
                <c:pt idx="23">
                  <c:v>Oher</c:v>
                </c:pt>
                <c:pt idx="24">
                  <c:v>Headline balance - Final 2020</c:v>
                </c:pt>
              </c:strCache>
            </c:strRef>
          </c:cat>
          <c:val>
            <c:numRef>
              <c:f>'Graf 12'!$G$30:$G$54</c:f>
              <c:numCache>
                <c:formatCode>#,##0</c:formatCode>
                <c:ptCount val="25"/>
                <c:pt idx="1">
                  <c:v>-480.4</c:v>
                </c:pt>
                <c:pt idx="2">
                  <c:v>-1912.3567182983466</c:v>
                </c:pt>
                <c:pt idx="3">
                  <c:v>-3505.4246492868488</c:v>
                </c:pt>
                <c:pt idx="4">
                  <c:v>-3706.0275462868485</c:v>
                </c:pt>
                <c:pt idx="5">
                  <c:v>-3761.4275462868486</c:v>
                </c:pt>
                <c:pt idx="6">
                  <c:v>-4125.8139462868485</c:v>
                </c:pt>
                <c:pt idx="7">
                  <c:v>-4351.7139462868481</c:v>
                </c:pt>
                <c:pt idx="8">
                  <c:v>-4567.7139462868481</c:v>
                </c:pt>
                <c:pt idx="9">
                  <c:v>-4748.7139462868481</c:v>
                </c:pt>
                <c:pt idx="10">
                  <c:v>-4928.7139462868481</c:v>
                </c:pt>
                <c:pt idx="11">
                  <c:v>-5101.7139462868481</c:v>
                </c:pt>
                <c:pt idx="12">
                  <c:v>-5271.0299462868479</c:v>
                </c:pt>
                <c:pt idx="13">
                  <c:v>-5386.9299462868476</c:v>
                </c:pt>
                <c:pt idx="14">
                  <c:v>-5477.2299462868477</c:v>
                </c:pt>
                <c:pt idx="15">
                  <c:v>-5563.2299462868477</c:v>
                </c:pt>
                <c:pt idx="16">
                  <c:v>-5364.5589462868484</c:v>
                </c:pt>
                <c:pt idx="17">
                  <c:v>-5293.6889462868485</c:v>
                </c:pt>
                <c:pt idx="18">
                  <c:v>-5237.6889462868485</c:v>
                </c:pt>
                <c:pt idx="19">
                  <c:v>-5237.6889462868485</c:v>
                </c:pt>
                <c:pt idx="20">
                  <c:v>-5397.6889462868485</c:v>
                </c:pt>
                <c:pt idx="21">
                  <c:v>-5517.4276662868488</c:v>
                </c:pt>
                <c:pt idx="22">
                  <c:v>-5545.9206662868492</c:v>
                </c:pt>
                <c:pt idx="23">
                  <c:v>-5569.9206662868492</c:v>
                </c:pt>
              </c:numCache>
            </c:numRef>
          </c:val>
          <c:extLst>
            <c:ext xmlns:c16="http://schemas.microsoft.com/office/drawing/2014/chart" uri="{C3380CC4-5D6E-409C-BE32-E72D297353CC}">
              <c16:uniqueId val="{00000005-B174-446F-B31E-4C0ACFEE954B}"/>
            </c:ext>
          </c:extLst>
        </c:ser>
        <c:ser>
          <c:idx val="2"/>
          <c:order val="2"/>
          <c:spPr>
            <a:solidFill>
              <a:srgbClr val="F8CBAD"/>
            </a:solidFill>
          </c:spPr>
          <c:invertIfNegative val="0"/>
          <c:dPt>
            <c:idx val="0"/>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07-B174-446F-B31E-4C0ACFEE954B}"/>
              </c:ext>
            </c:extLst>
          </c:dPt>
          <c:dPt>
            <c:idx val="1"/>
            <c:invertIfNegative val="0"/>
            <c:bubble3D val="0"/>
            <c:spPr>
              <a:solidFill>
                <a:srgbClr val="FF0000"/>
              </a:solidFill>
            </c:spPr>
            <c:extLst>
              <c:ext xmlns:c16="http://schemas.microsoft.com/office/drawing/2014/chart" uri="{C3380CC4-5D6E-409C-BE32-E72D297353CC}">
                <c16:uniqueId val="{00000009-B174-446F-B31E-4C0ACFEE954B}"/>
              </c:ext>
            </c:extLst>
          </c:dPt>
          <c:dPt>
            <c:idx val="2"/>
            <c:invertIfNegative val="0"/>
            <c:bubble3D val="0"/>
            <c:spPr>
              <a:solidFill>
                <a:srgbClr val="FF0000"/>
              </a:solidFill>
            </c:spPr>
            <c:extLst>
              <c:ext xmlns:c16="http://schemas.microsoft.com/office/drawing/2014/chart" uri="{C3380CC4-5D6E-409C-BE32-E72D297353CC}">
                <c16:uniqueId val="{0000000B-B174-446F-B31E-4C0ACFEE954B}"/>
              </c:ext>
            </c:extLst>
          </c:dPt>
          <c:dPt>
            <c:idx val="3"/>
            <c:invertIfNegative val="0"/>
            <c:bubble3D val="0"/>
            <c:spPr>
              <a:solidFill>
                <a:srgbClr val="FF0000"/>
              </a:solidFill>
            </c:spPr>
            <c:extLst>
              <c:ext xmlns:c16="http://schemas.microsoft.com/office/drawing/2014/chart" uri="{C3380CC4-5D6E-409C-BE32-E72D297353CC}">
                <c16:uniqueId val="{0000000D-B174-446F-B31E-4C0ACFEE954B}"/>
              </c:ext>
            </c:extLst>
          </c:dPt>
          <c:dPt>
            <c:idx val="4"/>
            <c:invertIfNegative val="0"/>
            <c:bubble3D val="0"/>
            <c:spPr>
              <a:solidFill>
                <a:srgbClr val="FF0000"/>
              </a:solidFill>
            </c:spPr>
            <c:extLst>
              <c:ext xmlns:c16="http://schemas.microsoft.com/office/drawing/2014/chart" uri="{C3380CC4-5D6E-409C-BE32-E72D297353CC}">
                <c16:uniqueId val="{0000000F-B174-446F-B31E-4C0ACFEE954B}"/>
              </c:ext>
            </c:extLst>
          </c:dPt>
          <c:dPt>
            <c:idx val="6"/>
            <c:invertIfNegative val="0"/>
            <c:bubble3D val="0"/>
            <c:extLst>
              <c:ext xmlns:c16="http://schemas.microsoft.com/office/drawing/2014/chart" uri="{C3380CC4-5D6E-409C-BE32-E72D297353CC}">
                <c16:uniqueId val="{00000010-B174-446F-B31E-4C0ACFEE954B}"/>
              </c:ext>
            </c:extLst>
          </c:dPt>
          <c:dPt>
            <c:idx val="8"/>
            <c:invertIfNegative val="0"/>
            <c:bubble3D val="0"/>
            <c:extLst>
              <c:ext xmlns:c16="http://schemas.microsoft.com/office/drawing/2014/chart" uri="{C3380CC4-5D6E-409C-BE32-E72D297353CC}">
                <c16:uniqueId val="{00000011-B174-446F-B31E-4C0ACFEE954B}"/>
              </c:ext>
            </c:extLst>
          </c:dPt>
          <c:dPt>
            <c:idx val="9"/>
            <c:invertIfNegative val="0"/>
            <c:bubble3D val="0"/>
            <c:extLst>
              <c:ext xmlns:c16="http://schemas.microsoft.com/office/drawing/2014/chart" uri="{C3380CC4-5D6E-409C-BE32-E72D297353CC}">
                <c16:uniqueId val="{00000012-B174-446F-B31E-4C0ACFEE954B}"/>
              </c:ext>
            </c:extLst>
          </c:dPt>
          <c:dPt>
            <c:idx val="11"/>
            <c:invertIfNegative val="0"/>
            <c:bubble3D val="0"/>
            <c:extLst>
              <c:ext xmlns:c16="http://schemas.microsoft.com/office/drawing/2014/chart" uri="{C3380CC4-5D6E-409C-BE32-E72D297353CC}">
                <c16:uniqueId val="{00000013-B174-446F-B31E-4C0ACFEE954B}"/>
              </c:ext>
            </c:extLst>
          </c:dPt>
          <c:dPt>
            <c:idx val="13"/>
            <c:invertIfNegative val="0"/>
            <c:bubble3D val="0"/>
            <c:extLst>
              <c:ext xmlns:c16="http://schemas.microsoft.com/office/drawing/2014/chart" uri="{C3380CC4-5D6E-409C-BE32-E72D297353CC}">
                <c16:uniqueId val="{00000014-B174-446F-B31E-4C0ACFEE954B}"/>
              </c:ext>
            </c:extLst>
          </c:dPt>
          <c:dPt>
            <c:idx val="16"/>
            <c:invertIfNegative val="0"/>
            <c:bubble3D val="0"/>
            <c:spPr>
              <a:solidFill>
                <a:schemeClr val="accent6">
                  <a:lumMod val="40000"/>
                  <a:lumOff val="60000"/>
                </a:schemeClr>
              </a:solidFill>
            </c:spPr>
            <c:extLst>
              <c:ext xmlns:c16="http://schemas.microsoft.com/office/drawing/2014/chart" uri="{C3380CC4-5D6E-409C-BE32-E72D297353CC}">
                <c16:uniqueId val="{00000016-B174-446F-B31E-4C0ACFEE954B}"/>
              </c:ext>
            </c:extLst>
          </c:dPt>
          <c:dPt>
            <c:idx val="17"/>
            <c:invertIfNegative val="0"/>
            <c:bubble3D val="0"/>
            <c:spPr>
              <a:solidFill>
                <a:schemeClr val="accent6">
                  <a:lumMod val="40000"/>
                  <a:lumOff val="60000"/>
                </a:schemeClr>
              </a:solidFill>
            </c:spPr>
            <c:extLst>
              <c:ext xmlns:c16="http://schemas.microsoft.com/office/drawing/2014/chart" uri="{C3380CC4-5D6E-409C-BE32-E72D297353CC}">
                <c16:uniqueId val="{00000018-B174-446F-B31E-4C0ACFEE954B}"/>
              </c:ext>
            </c:extLst>
          </c:dPt>
          <c:dPt>
            <c:idx val="18"/>
            <c:invertIfNegative val="0"/>
            <c:bubble3D val="0"/>
            <c:spPr>
              <a:solidFill>
                <a:schemeClr val="accent6">
                  <a:lumMod val="40000"/>
                  <a:lumOff val="60000"/>
                </a:schemeClr>
              </a:solidFill>
            </c:spPr>
            <c:extLst>
              <c:ext xmlns:c16="http://schemas.microsoft.com/office/drawing/2014/chart" uri="{C3380CC4-5D6E-409C-BE32-E72D297353CC}">
                <c16:uniqueId val="{0000001A-B174-446F-B31E-4C0ACFEE954B}"/>
              </c:ext>
            </c:extLst>
          </c:dPt>
          <c:dPt>
            <c:idx val="22"/>
            <c:invertIfNegative val="0"/>
            <c:bubble3D val="0"/>
            <c:spPr>
              <a:solidFill>
                <a:schemeClr val="accent2">
                  <a:lumMod val="40000"/>
                  <a:lumOff val="60000"/>
                </a:schemeClr>
              </a:solidFill>
            </c:spPr>
            <c:extLst>
              <c:ext xmlns:c16="http://schemas.microsoft.com/office/drawing/2014/chart" uri="{C3380CC4-5D6E-409C-BE32-E72D297353CC}">
                <c16:uniqueId val="{0000001C-B174-446F-B31E-4C0ACFEE954B}"/>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E-B174-446F-B31E-4C0ACFEE954B}"/>
              </c:ext>
            </c:extLst>
          </c:dPt>
          <c:dLbls>
            <c:dLbl>
              <c:idx val="0"/>
              <c:layout>
                <c:manualLayout>
                  <c:x val="-2.4488939612203178E-2"/>
                  <c:y val="-6.8300589247930431E-18"/>
                </c:manualLayout>
              </c:layout>
              <c:tx>
                <c:rich>
                  <a:bodyPr/>
                  <a:lstStyle/>
                  <a:p>
                    <a:r>
                      <a:rPr lang="en-US"/>
                      <a:t>-480 (-0,49 % GDP)</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174-446F-B31E-4C0ACFEE954B}"/>
                </c:ext>
              </c:extLst>
            </c:dLbl>
            <c:dLbl>
              <c:idx val="3"/>
              <c:layout>
                <c:manualLayout>
                  <c:x val="-3.269923845533432E-3"/>
                  <c:y val="2.9510396954340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174-446F-B31E-4C0ACFEE954B}"/>
                </c:ext>
              </c:extLst>
            </c:dLbl>
            <c:dLbl>
              <c:idx val="4"/>
              <c:layout>
                <c:manualLayout>
                  <c:x val="1.6311692555163705E-3"/>
                  <c:y val="-2.82229622910114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174-446F-B31E-4C0ACFEE954B}"/>
                </c:ext>
              </c:extLst>
            </c:dLbl>
            <c:dLbl>
              <c:idx val="16"/>
              <c:layout>
                <c:manualLayout>
                  <c:x val="-3.6402178471005601E-5"/>
                  <c:y val="2.8905298153711076E-3"/>
                </c:manualLayout>
              </c:layout>
              <c:tx>
                <c:rich>
                  <a:bodyPr/>
                  <a:lstStyle/>
                  <a:p>
                    <a:r>
                      <a:rPr lang="en-US"/>
                      <a:t>240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174-446F-B31E-4C0ACFEE954B}"/>
                </c:ext>
              </c:extLst>
            </c:dLbl>
            <c:dLbl>
              <c:idx val="17"/>
              <c:layout>
                <c:manualLayout>
                  <c:x val="-1.6721848767599747E-3"/>
                  <c:y val="8.5872860633399637E-5"/>
                </c:manualLayout>
              </c:layout>
              <c:tx>
                <c:rich>
                  <a:bodyPr/>
                  <a:lstStyle/>
                  <a:p>
                    <a:r>
                      <a:rPr lang="en-US"/>
                      <a:t>71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174-446F-B31E-4C0ACFEE954B}"/>
                </c:ext>
              </c:extLst>
            </c:dLbl>
            <c:dLbl>
              <c:idx val="18"/>
              <c:layout>
                <c:manualLayout>
                  <c:x val="-3.8588881771384029E-5"/>
                  <c:y val="5.8238839554966776E-3"/>
                </c:manualLayout>
              </c:layout>
              <c:tx>
                <c:rich>
                  <a:bodyPr/>
                  <a:lstStyle/>
                  <a:p>
                    <a:r>
                      <a:rPr lang="en-US"/>
                      <a:t>56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174-446F-B31E-4C0ACFEE954B}"/>
                </c:ext>
              </c:extLst>
            </c:dLbl>
            <c:dLbl>
              <c:idx val="21"/>
              <c:tx>
                <c:rich>
                  <a:bodyPr/>
                  <a:lstStyle/>
                  <a:p>
                    <a:r>
                      <a:rPr lang="en-US"/>
                      <a:t>-28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174-446F-B31E-4C0ACFEE954B}"/>
                </c:ext>
              </c:extLst>
            </c:dLbl>
            <c:dLbl>
              <c:idx val="24"/>
              <c:tx>
                <c:rich>
                  <a:bodyPr/>
                  <a:lstStyle/>
                  <a:p>
                    <a:r>
                      <a:rPr lang="en-US"/>
                      <a:t>-5 609 (-6,16 % GDP)</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174-446F-B31E-4C0ACFEE954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12'!$K$30:$K$54</c:f>
              <c:strCache>
                <c:ptCount val="25"/>
                <c:pt idx="0">
                  <c:v>Headline balance - Budget 2020</c:v>
                </c:pt>
                <c:pt idx="1">
                  <c:v>Loss of revenues due to COVID 19</c:v>
                </c:pt>
                <c:pt idx="2">
                  <c:v>Measures taken in fight COVID 19</c:v>
                </c:pt>
                <c:pt idx="3">
                  <c:v>Decline of several non-tax revenues</c:v>
                </c:pt>
                <c:pt idx="4">
                  <c:v>Higher unemployment benefits due to COVID 19</c:v>
                </c:pt>
                <c:pt idx="5">
                  <c:v>Overestimated several non-tax revenues</c:v>
                </c:pt>
                <c:pt idx="6">
                  <c:v>Underestimation of defense spending</c:v>
                </c:pt>
                <c:pt idx="7">
                  <c:v>Higher expenditures on IT and current operation of several ministries</c:v>
                </c:pt>
                <c:pt idx="8">
                  <c:v>EU corection</c:v>
                </c:pt>
                <c:pt idx="9">
                  <c:v>Reassessment of revenues from e-cash registers and nanomarkers</c:v>
                </c:pt>
                <c:pt idx="10">
                  <c:v>Settlment of risk garantee for Cuba</c:v>
                </c:pt>
                <c:pt idx="11">
                  <c:v>Higher sickness and unemployment benefits</c:v>
                </c:pt>
                <c:pt idx="12">
                  <c:v>Higher expenditures on co - financing of european funds</c:v>
                </c:pt>
                <c:pt idx="13">
                  <c:v>Higher operating costs of the Social Insurance Agency</c:v>
                </c:pt>
                <c:pt idx="14">
                  <c:v>Expenditures related to green energy subsidies</c:v>
                </c:pt>
                <c:pt idx="15">
                  <c:v>Higher pension benefits from old-age and disability insurance</c:v>
                </c:pt>
                <c:pt idx="16">
                  <c:v>Carryover of part of the capital expenditures to the next year</c:v>
                </c:pt>
                <c:pt idx="17">
                  <c:v>VAT from the completed PPP project</c:v>
                </c:pt>
                <c:pt idx="18">
                  <c:v>Higher real estate taxes - the competence of municipalities</c:v>
                </c:pt>
                <c:pt idx="19">
                  <c:v>Doubling the Christmas allowance for pensioners</c:v>
                </c:pt>
                <c:pt idx="20">
                  <c:v>Cancellation of bank levy from the second half of 2020</c:v>
                </c:pt>
                <c:pt idx="21">
                  <c:v>Lower tax on mothor vehlices</c:v>
                </c:pt>
                <c:pt idx="22">
                  <c:v>Costs associated with the establisment of Ministry of Investment and Regional defelopment</c:v>
                </c:pt>
                <c:pt idx="23">
                  <c:v>Oher</c:v>
                </c:pt>
                <c:pt idx="24">
                  <c:v>Headline balance - Final 2020</c:v>
                </c:pt>
              </c:strCache>
            </c:strRef>
          </c:cat>
          <c:val>
            <c:numRef>
              <c:f>'Graf 12'!$H$30:$H$54</c:f>
              <c:numCache>
                <c:formatCode>#,##0</c:formatCode>
                <c:ptCount val="25"/>
                <c:pt idx="0">
                  <c:v>-480.4</c:v>
                </c:pt>
                <c:pt idx="1">
                  <c:v>-1431.9567182983467</c:v>
                </c:pt>
                <c:pt idx="2">
                  <c:v>-1593.0679309885024</c:v>
                </c:pt>
                <c:pt idx="3">
                  <c:v>-200.60289699999998</c:v>
                </c:pt>
                <c:pt idx="4">
                  <c:v>-55.400000000000006</c:v>
                </c:pt>
                <c:pt idx="5">
                  <c:v>-364.38639999999998</c:v>
                </c:pt>
                <c:pt idx="6">
                  <c:v>-225.89999999999998</c:v>
                </c:pt>
                <c:pt idx="7">
                  <c:v>-216</c:v>
                </c:pt>
                <c:pt idx="8">
                  <c:v>-181</c:v>
                </c:pt>
                <c:pt idx="9">
                  <c:v>-180</c:v>
                </c:pt>
                <c:pt idx="10">
                  <c:v>-173</c:v>
                </c:pt>
                <c:pt idx="11">
                  <c:v>-169.31600000000009</c:v>
                </c:pt>
                <c:pt idx="12">
                  <c:v>-115.9</c:v>
                </c:pt>
                <c:pt idx="13">
                  <c:v>-90.3</c:v>
                </c:pt>
                <c:pt idx="14">
                  <c:v>-86</c:v>
                </c:pt>
                <c:pt idx="15">
                  <c:v>-41.629000000000815</c:v>
                </c:pt>
                <c:pt idx="16">
                  <c:v>-240.3</c:v>
                </c:pt>
                <c:pt idx="17">
                  <c:v>-70.87</c:v>
                </c:pt>
                <c:pt idx="18">
                  <c:v>-56</c:v>
                </c:pt>
                <c:pt idx="19">
                  <c:v>-160</c:v>
                </c:pt>
                <c:pt idx="20">
                  <c:v>-119.73872000000001</c:v>
                </c:pt>
                <c:pt idx="21">
                  <c:v>-28.492999999999999</c:v>
                </c:pt>
                <c:pt idx="22">
                  <c:v>-24</c:v>
                </c:pt>
                <c:pt idx="23">
                  <c:v>-38.845333713150467</c:v>
                </c:pt>
                <c:pt idx="24">
                  <c:v>-5608.7660000000005</c:v>
                </c:pt>
              </c:numCache>
            </c:numRef>
          </c:val>
          <c:extLst>
            <c:ext xmlns:c16="http://schemas.microsoft.com/office/drawing/2014/chart" uri="{C3380CC4-5D6E-409C-BE32-E72D297353CC}">
              <c16:uniqueId val="{00000020-B174-446F-B31E-4C0ACFEE954B}"/>
            </c:ext>
          </c:extLst>
        </c:ser>
        <c:dLbls>
          <c:showLegendKey val="0"/>
          <c:showVal val="0"/>
          <c:showCatName val="0"/>
          <c:showSerName val="0"/>
          <c:showPercent val="0"/>
          <c:showBubbleSize val="0"/>
        </c:dLbls>
        <c:gapWidth val="60"/>
        <c:overlap val="100"/>
        <c:axId val="771799552"/>
        <c:axId val="759089376"/>
      </c:barChart>
      <c:catAx>
        <c:axId val="771799552"/>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sz="800"/>
            </a:pPr>
            <a:endParaRPr lang="sk-SK"/>
          </a:p>
        </c:txPr>
        <c:crossAx val="759089376"/>
        <c:crosses val="autoZero"/>
        <c:auto val="1"/>
        <c:lblAlgn val="ctr"/>
        <c:lblOffset val="100"/>
        <c:noMultiLvlLbl val="0"/>
      </c:catAx>
      <c:valAx>
        <c:axId val="759089376"/>
        <c:scaling>
          <c:orientation val="minMax"/>
          <c:max val="0"/>
          <c:min val="-6000"/>
        </c:scaling>
        <c:delete val="0"/>
        <c:axPos val="t"/>
        <c:numFmt formatCode="#,##0" sourceLinked="1"/>
        <c:majorTickMark val="out"/>
        <c:minorTickMark val="none"/>
        <c:tickLblPos val="low"/>
        <c:spPr>
          <a:ln>
            <a:solidFill>
              <a:schemeClr val="tx1"/>
            </a:solidFill>
          </a:ln>
        </c:spPr>
        <c:txPr>
          <a:bodyPr/>
          <a:lstStyle/>
          <a:p>
            <a:pPr>
              <a:defRPr sz="800"/>
            </a:pPr>
            <a:endParaRPr lang="sk-SK"/>
          </a:p>
        </c:txPr>
        <c:crossAx val="771799552"/>
        <c:crosses val="autoZero"/>
        <c:crossBetween val="between"/>
      </c:valAx>
    </c:plotArea>
    <c:plotVisOnly val="1"/>
    <c:dispBlanksAs val="gap"/>
    <c:showDLblsOverMax val="0"/>
  </c:chart>
  <c:spPr>
    <a:noFill/>
    <a:ln>
      <a:solidFill>
        <a:schemeClr val="bg1"/>
      </a:solid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'Zhrnutie '!$A$49</c:f>
              <c:strCache>
                <c:ptCount val="1"/>
                <c:pt idx="0">
                  <c:v>General government balance</c:v>
                </c:pt>
              </c:strCache>
            </c:strRef>
          </c:tx>
          <c:spPr>
            <a:solidFill>
              <a:schemeClr val="accent2"/>
            </a:solidFill>
            <a:ln>
              <a:noFill/>
            </a:ln>
            <a:effectLst/>
          </c:spPr>
          <c:invertIfNegative val="0"/>
          <c:dLbls>
            <c:dLbl>
              <c:idx val="3"/>
              <c:layout>
                <c:manualLayout>
                  <c:x val="-1.203459804797872E-2"/>
                  <c:y val="0.10521227404732141"/>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B3-4648-BAF2-32565E5F1196}"/>
                </c:ext>
              </c:extLst>
            </c:dLbl>
            <c:dLbl>
              <c:idx val="4"/>
              <c:layout>
                <c:manualLayout>
                  <c:x val="-1.50432475599734E-2"/>
                  <c:y val="9.995166034495532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8B3-4648-BAF2-32565E5F1196}"/>
                </c:ext>
              </c:extLst>
            </c:dLbl>
            <c:dLbl>
              <c:idx val="5"/>
              <c:layout>
                <c:manualLayout>
                  <c:x val="-1.8051897071967971E-2"/>
                  <c:y val="9.995166034495532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8B3-4648-BAF2-32565E5F1196}"/>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'Zhrnutie '!$B$48:$G$48</c:f>
              <c:numCache>
                <c:formatCode>General</c:formatCode>
                <c:ptCount val="6"/>
                <c:pt idx="0">
                  <c:v>2019</c:v>
                </c:pt>
                <c:pt idx="1">
                  <c:v>2020</c:v>
                </c:pt>
                <c:pt idx="2">
                  <c:v>2021</c:v>
                </c:pt>
                <c:pt idx="3">
                  <c:v>2022</c:v>
                </c:pt>
                <c:pt idx="4">
                  <c:v>2023</c:v>
                </c:pt>
                <c:pt idx="5">
                  <c:v>2024</c:v>
                </c:pt>
              </c:numCache>
            </c:numRef>
          </c:cat>
          <c:val>
            <c:numRef>
              <c:f>'Zhrnutie '!$B$49:$G$49</c:f>
              <c:numCache>
                <c:formatCode>0.0</c:formatCode>
                <c:ptCount val="6"/>
                <c:pt idx="0">
                  <c:v>-1.3302952595508355</c:v>
                </c:pt>
                <c:pt idx="1">
                  <c:v>-6.1563866927986011</c:v>
                </c:pt>
                <c:pt idx="2">
                  <c:v>-9.9294637844643798</c:v>
                </c:pt>
                <c:pt idx="3">
                  <c:v>-5.1199999799049625</c:v>
                </c:pt>
                <c:pt idx="4">
                  <c:v>-4.1100000000000003</c:v>
                </c:pt>
                <c:pt idx="5">
                  <c:v>-3.84</c:v>
                </c:pt>
              </c:numCache>
            </c:numRef>
          </c:val>
          <c:extLst>
            <c:ext xmlns:c16="http://schemas.microsoft.com/office/drawing/2014/chart" uri="{C3380CC4-5D6E-409C-BE32-E72D297353CC}">
              <c16:uniqueId val="{00000000-0927-4BB9-8C07-9EC63906DA07}"/>
            </c:ext>
          </c:extLst>
        </c:ser>
        <c:ser>
          <c:idx val="3"/>
          <c:order val="3"/>
          <c:tx>
            <c:strRef>
              <c:f>'Zhrnutie '!$A$50</c:f>
              <c:strCache>
                <c:ptCount val="1"/>
                <c:pt idx="0">
                  <c:v>Structural balance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'Zhrnutie '!$B$48:$G$48</c:f>
              <c:numCache>
                <c:formatCode>General</c:formatCode>
                <c:ptCount val="6"/>
                <c:pt idx="0">
                  <c:v>2019</c:v>
                </c:pt>
                <c:pt idx="1">
                  <c:v>2020</c:v>
                </c:pt>
                <c:pt idx="2">
                  <c:v>2021</c:v>
                </c:pt>
                <c:pt idx="3">
                  <c:v>2022</c:v>
                </c:pt>
                <c:pt idx="4">
                  <c:v>2023</c:v>
                </c:pt>
                <c:pt idx="5">
                  <c:v>2024</c:v>
                </c:pt>
              </c:numCache>
            </c:numRef>
          </c:cat>
          <c:val>
            <c:numRef>
              <c:f>'Zhrnutie '!$B$50:$G$50</c:f>
              <c:numCache>
                <c:formatCode>0.0</c:formatCode>
                <c:ptCount val="6"/>
                <c:pt idx="0">
                  <c:v>-2.0174141147984557</c:v>
                </c:pt>
                <c:pt idx="1">
                  <c:v>-4.4789645721070137</c:v>
                </c:pt>
                <c:pt idx="2">
                  <c:v>-5.4604224685104565</c:v>
                </c:pt>
                <c:pt idx="3">
                  <c:v>-5.4601159379719659</c:v>
                </c:pt>
                <c:pt idx="4">
                  <c:v>-4.4588017916707408</c:v>
                </c:pt>
                <c:pt idx="5">
                  <c:v>-3.4553151033681386</c:v>
                </c:pt>
              </c:numCache>
            </c:numRef>
          </c:val>
          <c:extLst>
            <c:ext xmlns:c16="http://schemas.microsoft.com/office/drawing/2014/chart" uri="{C3380CC4-5D6E-409C-BE32-E72D297353CC}">
              <c16:uniqueId val="{00000001-0927-4BB9-8C07-9EC63906DA07}"/>
            </c:ext>
          </c:extLst>
        </c:ser>
        <c:dLbls>
          <c:showLegendKey val="0"/>
          <c:showVal val="0"/>
          <c:showCatName val="0"/>
          <c:showSerName val="0"/>
          <c:showPercent val="0"/>
          <c:showBubbleSize val="0"/>
        </c:dLbls>
        <c:gapWidth val="219"/>
        <c:axId val="842331896"/>
        <c:axId val="842332288"/>
        <c:extLst>
          <c:ext xmlns:c15="http://schemas.microsoft.com/office/drawing/2012/chart" uri="{02D57815-91ED-43cb-92C2-25804820EDAC}">
            <c15:filteredBarSeries>
              <c15:ser>
                <c:idx val="1"/>
                <c:order val="1"/>
                <c:tx>
                  <c:v>#ODKAZ!</c:v>
                </c:tx>
                <c:spPr>
                  <a:solidFill>
                    <a:schemeClr val="accent2"/>
                  </a:solidFill>
                  <a:ln>
                    <a:noFill/>
                  </a:ln>
                  <a:effectLst/>
                </c:spPr>
                <c:invertIfNegative val="0"/>
                <c:cat>
                  <c:numRef>
                    <c:extLst>
                      <c:ext uri="{02D57815-91ED-43cb-92C2-25804820EDAC}">
                        <c15:formulaRef>
                          <c15:sqref>'Zhrnutie '!$B$48:$G$48</c15:sqref>
                        </c15:formulaRef>
                      </c:ext>
                    </c:extLst>
                    <c:numCache>
                      <c:formatCode>General</c:formatCode>
                      <c:ptCount val="6"/>
                      <c:pt idx="0">
                        <c:v>2019</c:v>
                      </c:pt>
                      <c:pt idx="1">
                        <c:v>2020</c:v>
                      </c:pt>
                      <c:pt idx="2">
                        <c:v>2021</c:v>
                      </c:pt>
                      <c:pt idx="3">
                        <c:v>2022</c:v>
                      </c:pt>
                      <c:pt idx="4">
                        <c:v>2023</c:v>
                      </c:pt>
                      <c:pt idx="5">
                        <c:v>2024</c:v>
                      </c:pt>
                    </c:numCache>
                  </c:numRef>
                </c:cat>
                <c:val>
                  <c:numLit>
                    <c:formatCode>General</c:formatCode>
                    <c:ptCount val="6"/>
                    <c:pt idx="0">
                      <c:v>-0.76824761672633235</c:v>
                    </c:pt>
                    <c:pt idx="1">
                      <c:v>-0.48303497501143366</c:v>
                    </c:pt>
                    <c:pt idx="2">
                      <c:v>-0.40937913778683582</c:v>
                    </c:pt>
                    <c:pt idx="3">
                      <c:v>-0.26601868576682675</c:v>
                    </c:pt>
                    <c:pt idx="4">
                      <c:v>8.2188494979382049E-2</c:v>
                    </c:pt>
                    <c:pt idx="5">
                      <c:v>0.65512676216840304</c:v>
                    </c:pt>
                  </c:numLit>
                </c:val>
                <c:extLst>
                  <c:ext xmlns:c16="http://schemas.microsoft.com/office/drawing/2014/chart" uri="{C3380CC4-5D6E-409C-BE32-E72D297353CC}">
                    <c16:uniqueId val="{00000004-0927-4BB9-8C07-9EC63906DA07}"/>
                  </c:ext>
                </c:extLst>
              </c15:ser>
            </c15:filteredBarSeries>
            <c15:filteredBarSeries>
              <c15:ser>
                <c:idx val="2"/>
                <c:order val="2"/>
                <c:tx>
                  <c:v>#ODKAZ!</c:v>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'Zhrnutie '!$B$48:$G$48</c15:sqref>
                        </c15:formulaRef>
                      </c:ext>
                    </c:extLst>
                    <c:numCache>
                      <c:formatCode>General</c:formatCode>
                      <c:ptCount val="6"/>
                      <c:pt idx="0">
                        <c:v>2019</c:v>
                      </c:pt>
                      <c:pt idx="1">
                        <c:v>2020</c:v>
                      </c:pt>
                      <c:pt idx="2">
                        <c:v>2021</c:v>
                      </c:pt>
                      <c:pt idx="3">
                        <c:v>2022</c:v>
                      </c:pt>
                      <c:pt idx="4">
                        <c:v>2023</c:v>
                      </c:pt>
                      <c:pt idx="5">
                        <c:v>2024</c:v>
                      </c:pt>
                    </c:numCache>
                  </c:numRef>
                </c:cat>
                <c:val>
                  <c:numLit>
                    <c:formatCode>General</c:formatCode>
                    <c:ptCount val="6"/>
                    <c:pt idx="0">
                      <c:v>-1.2519740276885707E-3</c:v>
                    </c:pt>
                    <c:pt idx="1">
                      <c:v>-0.31213125928600882</c:v>
                    </c:pt>
                    <c:pt idx="2">
                      <c:v>0</c:v>
                    </c:pt>
                    <c:pt idx="3">
                      <c:v>0</c:v>
                    </c:pt>
                    <c:pt idx="4">
                      <c:v>0</c:v>
                    </c:pt>
                    <c:pt idx="5">
                      <c:v>0</c:v>
                    </c:pt>
                  </c:numLit>
                </c:val>
                <c:extLst xmlns:c15="http://schemas.microsoft.com/office/drawing/2012/chart">
                  <c:ext xmlns:c16="http://schemas.microsoft.com/office/drawing/2014/chart" uri="{C3380CC4-5D6E-409C-BE32-E72D297353CC}">
                    <c16:uniqueId val="{00000005-0927-4BB9-8C07-9EC63906DA07}"/>
                  </c:ext>
                </c:extLst>
              </c15:ser>
            </c15:filteredBarSeries>
            <c15:filteredBarSeries>
              <c15:ser>
                <c:idx val="5"/>
                <c:order val="5"/>
                <c:tx>
                  <c:v>#ODKAZ!</c:v>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'Zhrnutie '!$B$48:$G$48</c15:sqref>
                        </c15:formulaRef>
                      </c:ext>
                    </c:extLst>
                    <c:numCache>
                      <c:formatCode>General</c:formatCode>
                      <c:ptCount val="6"/>
                      <c:pt idx="0">
                        <c:v>2019</c:v>
                      </c:pt>
                      <c:pt idx="1">
                        <c:v>2020</c:v>
                      </c:pt>
                      <c:pt idx="2">
                        <c:v>2021</c:v>
                      </c:pt>
                      <c:pt idx="3">
                        <c:v>2022</c:v>
                      </c:pt>
                      <c:pt idx="4">
                        <c:v>2023</c:v>
                      </c:pt>
                      <c:pt idx="5">
                        <c:v>2024</c:v>
                      </c:pt>
                    </c:numCache>
                  </c:numRef>
                </c:cat>
                <c:val>
                  <c:numLit>
                    <c:formatCode>General</c:formatCode>
                    <c:ptCount val="6"/>
                    <c:pt idx="0">
                      <c:v>0.4</c:v>
                    </c:pt>
                    <c:pt idx="1">
                      <c:v>0</c:v>
                    </c:pt>
                    <c:pt idx="2">
                      <c:v>0</c:v>
                    </c:pt>
                    <c:pt idx="3">
                      <c:v>0</c:v>
                    </c:pt>
                    <c:pt idx="4">
                      <c:v>0</c:v>
                    </c:pt>
                    <c:pt idx="5">
                      <c:v>0</c:v>
                    </c:pt>
                  </c:numLit>
                </c:val>
                <c:extLst xmlns:c15="http://schemas.microsoft.com/office/drawing/2012/chart">
                  <c:ext xmlns:c16="http://schemas.microsoft.com/office/drawing/2014/chart" uri="{C3380CC4-5D6E-409C-BE32-E72D297353CC}">
                    <c16:uniqueId val="{00000007-0927-4BB9-8C07-9EC63906DA07}"/>
                  </c:ext>
                </c:extLst>
              </c15:ser>
            </c15:filteredBarSeries>
          </c:ext>
        </c:extLst>
      </c:barChart>
      <c:lineChart>
        <c:grouping val="standard"/>
        <c:varyColors val="0"/>
        <c:ser>
          <c:idx val="6"/>
          <c:order val="6"/>
          <c:tx>
            <c:strRef>
              <c:f>'Zhrnutie '!$A$51</c:f>
              <c:strCache>
                <c:ptCount val="1"/>
                <c:pt idx="0">
                  <c:v>Consolidation effort</c:v>
                </c:pt>
              </c:strCache>
            </c:strRef>
          </c:tx>
          <c:spPr>
            <a:ln w="28575" cap="rnd">
              <a:solidFill>
                <a:schemeClr val="tx1"/>
              </a:solidFill>
              <a:round/>
            </a:ln>
            <a:effectLst/>
          </c:spPr>
          <c:marker>
            <c:symbol val="none"/>
          </c:marker>
          <c:dLbls>
            <c:dLbl>
              <c:idx val="0"/>
              <c:layout>
                <c:manualLayout>
                  <c:x val="-6.2068439432450252E-2"/>
                  <c:y val="-4.29398629009509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8B3-4648-BAF2-32565E5F1196}"/>
                </c:ext>
              </c:extLst>
            </c:dLbl>
            <c:dLbl>
              <c:idx val="5"/>
              <c:layout>
                <c:manualLayout>
                  <c:x val="-1.0532215629464728E-2"/>
                  <c:y val="-5.55246031746031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927-4BB9-8C07-9EC63906DA07}"/>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6"/>
              <c:pt idx="0">
                <c:v>2014</c:v>
              </c:pt>
              <c:pt idx="1">
                <c:v>2015</c:v>
              </c:pt>
              <c:pt idx="2">
                <c:v>2016</c:v>
              </c:pt>
              <c:pt idx="3">
                <c:v>2017</c:v>
              </c:pt>
              <c:pt idx="4">
                <c:v>2018</c:v>
              </c:pt>
              <c:pt idx="5">
                <c:v>2019</c:v>
              </c:pt>
            </c:numLit>
          </c:cat>
          <c:val>
            <c:numRef>
              <c:f>'Zhrnutie '!$B$51:$G$51</c:f>
              <c:numCache>
                <c:formatCode>0.00</c:formatCode>
                <c:ptCount val="6"/>
                <c:pt idx="0">
                  <c:v>-0.34834180563913564</c:v>
                </c:pt>
                <c:pt idx="1">
                  <c:v>-0.71386473556356167</c:v>
                </c:pt>
                <c:pt idx="2">
                  <c:v>-2.7291436181484392</c:v>
                </c:pt>
                <c:pt idx="3">
                  <c:v>3.0653053849061251E-4</c:v>
                </c:pt>
                <c:pt idx="4">
                  <c:v>1.0013141463012252</c:v>
                </c:pt>
                <c:pt idx="5">
                  <c:v>1.0034866883026021</c:v>
                </c:pt>
              </c:numCache>
            </c:numRef>
          </c:val>
          <c:smooth val="0"/>
          <c:extLst>
            <c:ext xmlns:c16="http://schemas.microsoft.com/office/drawing/2014/chart" uri="{C3380CC4-5D6E-409C-BE32-E72D297353CC}">
              <c16:uniqueId val="{00000003-0927-4BB9-8C07-9EC63906DA07}"/>
            </c:ext>
          </c:extLst>
        </c:ser>
        <c:dLbls>
          <c:showLegendKey val="0"/>
          <c:showVal val="0"/>
          <c:showCatName val="0"/>
          <c:showSerName val="0"/>
          <c:showPercent val="0"/>
          <c:showBubbleSize val="0"/>
        </c:dLbls>
        <c:marker val="1"/>
        <c:smooth val="0"/>
        <c:axId val="842331896"/>
        <c:axId val="842332288"/>
        <c:extLst>
          <c:ext xmlns:c15="http://schemas.microsoft.com/office/drawing/2012/chart" uri="{02D57815-91ED-43cb-92C2-25804820EDAC}">
            <c15:filteredLineSeries>
              <c15:ser>
                <c:idx val="4"/>
                <c:order val="4"/>
                <c:tx>
                  <c:v>#ODKAZ!</c:v>
                </c:tx>
                <c:spPr>
                  <a:ln w="28575" cap="rnd">
                    <a:solidFill>
                      <a:schemeClr val="accent5"/>
                    </a:solidFill>
                    <a:round/>
                  </a:ln>
                  <a:effectLst/>
                </c:spPr>
                <c:marker>
                  <c:symbol val="none"/>
                </c:marker>
                <c:cat>
                  <c:numLit>
                    <c:formatCode>General</c:formatCode>
                    <c:ptCount val="6"/>
                    <c:pt idx="0">
                      <c:v>2014</c:v>
                    </c:pt>
                    <c:pt idx="1">
                      <c:v>2015</c:v>
                    </c:pt>
                    <c:pt idx="2">
                      <c:v>2016</c:v>
                    </c:pt>
                    <c:pt idx="3">
                      <c:v>2017</c:v>
                    </c:pt>
                    <c:pt idx="4">
                      <c:v>2018</c:v>
                    </c:pt>
                    <c:pt idx="5">
                      <c:v>2019</c:v>
                    </c:pt>
                  </c:numLit>
                </c:cat>
                <c:val>
                  <c:numLit>
                    <c:formatCode>General</c:formatCode>
                    <c:ptCount val="6"/>
                    <c:pt idx="0">
                      <c:v>-0.36519077765016172</c:v>
                    </c:pt>
                    <c:pt idx="1">
                      <c:v>-0.25433335645657884</c:v>
                    </c:pt>
                    <c:pt idx="2">
                      <c:v>0.4542129034893938</c:v>
                    </c:pt>
                    <c:pt idx="3">
                      <c:v>0.69663954797999073</c:v>
                    </c:pt>
                    <c:pt idx="4">
                      <c:v>0.50179281925379127</c:v>
                    </c:pt>
                    <c:pt idx="5">
                      <c:v>2.2188494979382023E-2</c:v>
                    </c:pt>
                  </c:numLit>
                </c:val>
                <c:smooth val="0"/>
                <c:extLst>
                  <c:ext xmlns:c16="http://schemas.microsoft.com/office/drawing/2014/chart" uri="{C3380CC4-5D6E-409C-BE32-E72D297353CC}">
                    <c16:uniqueId val="{00000006-0927-4BB9-8C07-9EC63906DA07}"/>
                  </c:ext>
                </c:extLst>
              </c15:ser>
            </c15:filteredLineSeries>
          </c:ext>
        </c:extLst>
      </c:lineChart>
      <c:catAx>
        <c:axId val="842331896"/>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842332288"/>
        <c:crosses val="autoZero"/>
        <c:auto val="1"/>
        <c:lblAlgn val="ctr"/>
        <c:lblOffset val="100"/>
        <c:noMultiLvlLbl val="0"/>
      </c:catAx>
      <c:valAx>
        <c:axId val="842332288"/>
        <c:scaling>
          <c:orientation val="minMax"/>
          <c:max val="1.5"/>
        </c:scaling>
        <c:delete val="0"/>
        <c:axPos val="l"/>
        <c:majorGridlines>
          <c:spPr>
            <a:ln w="6350" cap="flat" cmpd="sng" algn="ctr">
              <a:solidFill>
                <a:schemeClr val="tx1">
                  <a:lumMod val="15000"/>
                  <a:lumOff val="85000"/>
                </a:schemeClr>
              </a:solidFill>
              <a:prstDash val="sysDot"/>
              <a:round/>
            </a:ln>
            <a:effectLst/>
          </c:spPr>
        </c:majorGridlines>
        <c:numFmt formatCode="0.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842331896"/>
        <c:crosses val="autoZero"/>
        <c:crossBetween val="between"/>
        <c:majorUnit val="1"/>
      </c:valAx>
      <c:spPr>
        <a:noFill/>
        <a:ln>
          <a:noFill/>
        </a:ln>
        <a:effectLst/>
      </c:spPr>
    </c:plotArea>
    <c:legend>
      <c:legendPos val="t"/>
      <c:layout>
        <c:manualLayout>
          <c:xMode val="edge"/>
          <c:yMode val="edge"/>
          <c:x val="6.2091181979942504E-2"/>
          <c:y val="3.2723502558025227E-3"/>
          <c:w val="0.89999995244083164"/>
          <c:h val="0.146675890057185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900">
          <a:latin typeface="Arial Narrow" panose="020B0606020202030204" pitchFamily="34" charset="0"/>
        </a:defRPr>
      </a:pPr>
      <a:endParaRPr lang="sk-SK"/>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07851447218386"/>
          <c:y val="7.1136986201140173E-2"/>
          <c:w val="0.67153464250703598"/>
          <c:h val="0.92886313672978171"/>
        </c:manualLayout>
      </c:layout>
      <c:barChart>
        <c:barDir val="bar"/>
        <c:grouping val="stacked"/>
        <c:varyColors val="0"/>
        <c:ser>
          <c:idx val="0"/>
          <c:order val="0"/>
          <c:spPr>
            <a:solidFill>
              <a:srgbClr val="C5E0B4"/>
            </a:solidFill>
            <a:ln>
              <a:noFill/>
            </a:ln>
          </c:spPr>
          <c:invertIfNegative val="0"/>
          <c:dPt>
            <c:idx val="2"/>
            <c:invertIfNegative val="0"/>
            <c:bubble3D val="0"/>
            <c:extLst>
              <c:ext xmlns:c16="http://schemas.microsoft.com/office/drawing/2014/chart" uri="{C3380CC4-5D6E-409C-BE32-E72D297353CC}">
                <c16:uniqueId val="{00000000-CE8D-4B59-A485-6531D9C3005B}"/>
              </c:ext>
            </c:extLst>
          </c:dPt>
          <c:dPt>
            <c:idx val="5"/>
            <c:invertIfNegative val="0"/>
            <c:bubble3D val="0"/>
            <c:spPr>
              <a:solidFill>
                <a:schemeClr val="accent2">
                  <a:lumMod val="20000"/>
                  <a:lumOff val="80000"/>
                </a:schemeClr>
              </a:solidFill>
              <a:ln>
                <a:noFill/>
              </a:ln>
            </c:spPr>
            <c:extLst>
              <c:ext xmlns:c16="http://schemas.microsoft.com/office/drawing/2014/chart" uri="{C3380CC4-5D6E-409C-BE32-E72D297353CC}">
                <c16:uniqueId val="{00000002-CE8D-4B59-A485-6531D9C3005B}"/>
              </c:ext>
            </c:extLst>
          </c:dPt>
          <c:dPt>
            <c:idx val="6"/>
            <c:invertIfNegative val="0"/>
            <c:bubble3D val="0"/>
            <c:spPr>
              <a:solidFill>
                <a:srgbClr val="F8CBAD"/>
              </a:solidFill>
              <a:ln>
                <a:noFill/>
              </a:ln>
            </c:spPr>
            <c:extLst>
              <c:ext xmlns:c16="http://schemas.microsoft.com/office/drawing/2014/chart" uri="{C3380CC4-5D6E-409C-BE32-E72D297353CC}">
                <c16:uniqueId val="{00000004-CE8D-4B59-A485-6531D9C3005B}"/>
              </c:ext>
            </c:extLst>
          </c:dPt>
          <c:cat>
            <c:strRef>
              <c:f>'Graf 13'!$C$26:$C$37</c:f>
              <c:strCache>
                <c:ptCount val="12"/>
                <c:pt idx="0">
                  <c:v>Saldo VS - rozpočet</c:v>
                </c:pt>
                <c:pt idx="1">
                  <c:v>Vyšší vplyv prijatých opatrení v boji s pandémiou COVID-19</c:v>
                </c:pt>
                <c:pt idx="2">
                  <c:v>Rezerva na COVID-19</c:v>
                </c:pt>
                <c:pt idx="3">
                  <c:v>Vyššie výdavky NDS, ŽSR a ZSSK nekryté zdrojmi EÚ</c:v>
                </c:pt>
                <c:pt idx="4">
                  <c:v>Vyššie výdavky SP na dôchodky a dávky v nezamestnanosti</c:v>
                </c:pt>
                <c:pt idx="5">
                  <c:v>Čistý vplyv korekcií EU a vyšší odvod do EU</c:v>
                </c:pt>
                <c:pt idx="6">
                  <c:v>Nižšie výdavky na spolufinancovanie (mimo COVID-19)</c:v>
                </c:pt>
                <c:pt idx="7">
                  <c:v>Nižšie akruálne výdavky na vojenskú techniku</c:v>
                </c:pt>
                <c:pt idx="8">
                  <c:v>Nižšie výdavky SP na nemocenské a úrazové dávky</c:v>
                </c:pt>
                <c:pt idx="9">
                  <c:v>Vyššie daňovo-odvodové príjmy</c:v>
                </c:pt>
                <c:pt idx="10">
                  <c:v>Ostatné vplyvy</c:v>
                </c:pt>
                <c:pt idx="11">
                  <c:v>Saldo VS - očakávaná skutočnosť</c:v>
                </c:pt>
              </c:strCache>
            </c:strRef>
          </c:cat>
          <c:val>
            <c:numRef>
              <c:f>'Graf 13'!$F$26:$F$37</c:f>
              <c:numCache>
                <c:formatCode>#,##0</c:formatCode>
                <c:ptCount val="12"/>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CE8D-4B59-A485-6531D9C3005B}"/>
            </c:ext>
          </c:extLst>
        </c:ser>
        <c:ser>
          <c:idx val="1"/>
          <c:order val="1"/>
          <c:spPr>
            <a:noFill/>
          </c:spPr>
          <c:invertIfNegative val="0"/>
          <c:cat>
            <c:strRef>
              <c:f>'Graf 13'!$C$26:$C$37</c:f>
              <c:strCache>
                <c:ptCount val="12"/>
                <c:pt idx="0">
                  <c:v>Saldo VS - rozpočet</c:v>
                </c:pt>
                <c:pt idx="1">
                  <c:v>Vyšší vplyv prijatých opatrení v boji s pandémiou COVID-19</c:v>
                </c:pt>
                <c:pt idx="2">
                  <c:v>Rezerva na COVID-19</c:v>
                </c:pt>
                <c:pt idx="3">
                  <c:v>Vyššie výdavky NDS, ŽSR a ZSSK nekryté zdrojmi EÚ</c:v>
                </c:pt>
                <c:pt idx="4">
                  <c:v>Vyššie výdavky SP na dôchodky a dávky v nezamestnanosti</c:v>
                </c:pt>
                <c:pt idx="5">
                  <c:v>Čistý vplyv korekcií EU a vyšší odvod do EU</c:v>
                </c:pt>
                <c:pt idx="6">
                  <c:v>Nižšie výdavky na spolufinancovanie (mimo COVID-19)</c:v>
                </c:pt>
                <c:pt idx="7">
                  <c:v>Nižšie akruálne výdavky na vojenskú techniku</c:v>
                </c:pt>
                <c:pt idx="8">
                  <c:v>Nižšie výdavky SP na nemocenské a úrazové dávky</c:v>
                </c:pt>
                <c:pt idx="9">
                  <c:v>Vyššie daňovo-odvodové príjmy</c:v>
                </c:pt>
                <c:pt idx="10">
                  <c:v>Ostatné vplyvy</c:v>
                </c:pt>
                <c:pt idx="11">
                  <c:v>Saldo VS - očakávaná skutočnosť</c:v>
                </c:pt>
              </c:strCache>
            </c:strRef>
          </c:cat>
          <c:val>
            <c:numRef>
              <c:f>'Graf 13'!$G$26:$G$37</c:f>
              <c:numCache>
                <c:formatCode>#,##0</c:formatCode>
                <c:ptCount val="12"/>
                <c:pt idx="1">
                  <c:v>-7090.5</c:v>
                </c:pt>
                <c:pt idx="2">
                  <c:v>-8801.5435144411276</c:v>
                </c:pt>
                <c:pt idx="3">
                  <c:v>-9389.5</c:v>
                </c:pt>
                <c:pt idx="4">
                  <c:v>-9645.2999999999993</c:v>
                </c:pt>
                <c:pt idx="5">
                  <c:v>-9740.1999999999989</c:v>
                </c:pt>
                <c:pt idx="6">
                  <c:v>-9714.9</c:v>
                </c:pt>
                <c:pt idx="7">
                  <c:v>-9649.6999999999989</c:v>
                </c:pt>
                <c:pt idx="8">
                  <c:v>-9614.6999999999989</c:v>
                </c:pt>
                <c:pt idx="9">
                  <c:v>-9600.6999999999989</c:v>
                </c:pt>
                <c:pt idx="10">
                  <c:v>-9472.4340000000157</c:v>
                </c:pt>
              </c:numCache>
            </c:numRef>
          </c:val>
          <c:extLst>
            <c:ext xmlns:c16="http://schemas.microsoft.com/office/drawing/2014/chart" uri="{C3380CC4-5D6E-409C-BE32-E72D297353CC}">
              <c16:uniqueId val="{00000006-CE8D-4B59-A485-6531D9C3005B}"/>
            </c:ext>
          </c:extLst>
        </c:ser>
        <c:ser>
          <c:idx val="2"/>
          <c:order val="2"/>
          <c:spPr>
            <a:solidFill>
              <a:srgbClr val="F8CBAD"/>
            </a:solidFill>
          </c:spPr>
          <c:invertIfNegative val="0"/>
          <c:dPt>
            <c:idx val="0"/>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08-CE8D-4B59-A485-6531D9C3005B}"/>
              </c:ext>
            </c:extLst>
          </c:dPt>
          <c:dPt>
            <c:idx val="1"/>
            <c:invertIfNegative val="0"/>
            <c:bubble3D val="0"/>
            <c:spPr>
              <a:solidFill>
                <a:srgbClr val="FF0000"/>
              </a:solidFill>
            </c:spPr>
            <c:extLst>
              <c:ext xmlns:c16="http://schemas.microsoft.com/office/drawing/2014/chart" uri="{C3380CC4-5D6E-409C-BE32-E72D297353CC}">
                <c16:uniqueId val="{0000000A-CE8D-4B59-A485-6531D9C3005B}"/>
              </c:ext>
            </c:extLst>
          </c:dPt>
          <c:dPt>
            <c:idx val="2"/>
            <c:invertIfNegative val="0"/>
            <c:bubble3D val="0"/>
            <c:spPr>
              <a:solidFill>
                <a:srgbClr val="FF0000"/>
              </a:solidFill>
            </c:spPr>
            <c:extLst>
              <c:ext xmlns:c16="http://schemas.microsoft.com/office/drawing/2014/chart" uri="{C3380CC4-5D6E-409C-BE32-E72D297353CC}">
                <c16:uniqueId val="{0000000C-CE8D-4B59-A485-6531D9C3005B}"/>
              </c:ext>
            </c:extLst>
          </c:dPt>
          <c:dPt>
            <c:idx val="3"/>
            <c:invertIfNegative val="0"/>
            <c:bubble3D val="0"/>
            <c:spPr>
              <a:solidFill>
                <a:srgbClr val="F8CBAD"/>
              </a:solidFill>
              <a:ln>
                <a:noFill/>
              </a:ln>
            </c:spPr>
            <c:extLst>
              <c:ext xmlns:c16="http://schemas.microsoft.com/office/drawing/2014/chart" uri="{C3380CC4-5D6E-409C-BE32-E72D297353CC}">
                <c16:uniqueId val="{0000000E-CE8D-4B59-A485-6531D9C3005B}"/>
              </c:ext>
            </c:extLst>
          </c:dPt>
          <c:dPt>
            <c:idx val="4"/>
            <c:invertIfNegative val="0"/>
            <c:bubble3D val="0"/>
            <c:extLst>
              <c:ext xmlns:c16="http://schemas.microsoft.com/office/drawing/2014/chart" uri="{C3380CC4-5D6E-409C-BE32-E72D297353CC}">
                <c16:uniqueId val="{0000000F-CE8D-4B59-A485-6531D9C3005B}"/>
              </c:ext>
            </c:extLst>
          </c:dPt>
          <c:dPt>
            <c:idx val="5"/>
            <c:invertIfNegative val="0"/>
            <c:bubble3D val="0"/>
            <c:extLst>
              <c:ext xmlns:c16="http://schemas.microsoft.com/office/drawing/2014/chart" uri="{C3380CC4-5D6E-409C-BE32-E72D297353CC}">
                <c16:uniqueId val="{00000010-CE8D-4B59-A485-6531D9C3005B}"/>
              </c:ext>
            </c:extLst>
          </c:dPt>
          <c:dPt>
            <c:idx val="6"/>
            <c:invertIfNegative val="0"/>
            <c:bubble3D val="0"/>
            <c:spPr>
              <a:solidFill>
                <a:schemeClr val="accent3">
                  <a:lumMod val="40000"/>
                  <a:lumOff val="60000"/>
                </a:schemeClr>
              </a:solidFill>
            </c:spPr>
            <c:extLst>
              <c:ext xmlns:c16="http://schemas.microsoft.com/office/drawing/2014/chart" uri="{C3380CC4-5D6E-409C-BE32-E72D297353CC}">
                <c16:uniqueId val="{00000012-CE8D-4B59-A485-6531D9C3005B}"/>
              </c:ext>
            </c:extLst>
          </c:dPt>
          <c:dPt>
            <c:idx val="7"/>
            <c:invertIfNegative val="0"/>
            <c:bubble3D val="0"/>
            <c:spPr>
              <a:solidFill>
                <a:schemeClr val="accent3">
                  <a:lumMod val="40000"/>
                  <a:lumOff val="60000"/>
                </a:schemeClr>
              </a:solidFill>
            </c:spPr>
            <c:extLst>
              <c:ext xmlns:c16="http://schemas.microsoft.com/office/drawing/2014/chart" uri="{C3380CC4-5D6E-409C-BE32-E72D297353CC}">
                <c16:uniqueId val="{00000014-CE8D-4B59-A485-6531D9C3005B}"/>
              </c:ext>
            </c:extLst>
          </c:dPt>
          <c:dPt>
            <c:idx val="8"/>
            <c:invertIfNegative val="0"/>
            <c:bubble3D val="0"/>
            <c:spPr>
              <a:solidFill>
                <a:schemeClr val="accent3">
                  <a:lumMod val="40000"/>
                  <a:lumOff val="60000"/>
                </a:schemeClr>
              </a:solidFill>
            </c:spPr>
            <c:extLst>
              <c:ext xmlns:c16="http://schemas.microsoft.com/office/drawing/2014/chart" uri="{C3380CC4-5D6E-409C-BE32-E72D297353CC}">
                <c16:uniqueId val="{00000016-CE8D-4B59-A485-6531D9C3005B}"/>
              </c:ext>
            </c:extLst>
          </c:dPt>
          <c:dPt>
            <c:idx val="9"/>
            <c:invertIfNegative val="0"/>
            <c:bubble3D val="0"/>
            <c:spPr>
              <a:solidFill>
                <a:schemeClr val="accent3">
                  <a:lumMod val="40000"/>
                  <a:lumOff val="60000"/>
                </a:schemeClr>
              </a:solidFill>
            </c:spPr>
            <c:extLst>
              <c:ext xmlns:c16="http://schemas.microsoft.com/office/drawing/2014/chart" uri="{C3380CC4-5D6E-409C-BE32-E72D297353CC}">
                <c16:uniqueId val="{00000018-CE8D-4B59-A485-6531D9C3005B}"/>
              </c:ext>
            </c:extLst>
          </c:dPt>
          <c:dPt>
            <c:idx val="10"/>
            <c:invertIfNegative val="0"/>
            <c:bubble3D val="0"/>
            <c:spPr>
              <a:solidFill>
                <a:schemeClr val="accent3">
                  <a:lumMod val="40000"/>
                  <a:lumOff val="60000"/>
                </a:schemeClr>
              </a:solidFill>
            </c:spPr>
            <c:extLst>
              <c:ext xmlns:c16="http://schemas.microsoft.com/office/drawing/2014/chart" uri="{C3380CC4-5D6E-409C-BE32-E72D297353CC}">
                <c16:uniqueId val="{0000001A-CE8D-4B59-A485-6531D9C3005B}"/>
              </c:ext>
            </c:extLst>
          </c:dPt>
          <c:dPt>
            <c:idx val="11"/>
            <c:invertIfNegative val="0"/>
            <c:bubble3D val="0"/>
            <c:spPr>
              <a:solidFill>
                <a:schemeClr val="accent2"/>
              </a:solidFill>
            </c:spPr>
            <c:extLst>
              <c:ext xmlns:c16="http://schemas.microsoft.com/office/drawing/2014/chart" uri="{C3380CC4-5D6E-409C-BE32-E72D297353CC}">
                <c16:uniqueId val="{0000001C-CE8D-4B59-A485-6531D9C3005B}"/>
              </c:ext>
            </c:extLst>
          </c:dPt>
          <c:dLbls>
            <c:dLbl>
              <c:idx val="0"/>
              <c:layout>
                <c:manualLayout>
                  <c:x val="-3.5917111431231448E-2"/>
                  <c:y val="0"/>
                </c:manualLayout>
              </c:layout>
              <c:tx>
                <c:rich>
                  <a:bodyPr/>
                  <a:lstStyle/>
                  <a:p>
                    <a:r>
                      <a:rPr lang="en-US"/>
                      <a:t>-7 091 (-7,41 % HDP)</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E8D-4B59-A485-6531D9C3005B}"/>
                </c:ext>
              </c:extLst>
            </c:dLbl>
            <c:dLbl>
              <c:idx val="6"/>
              <c:layout>
                <c:manualLayout>
                  <c:x val="3.2226514082761295E-3"/>
                  <c:y val="3.9683786288879841E-3"/>
                </c:manualLayout>
              </c:layout>
              <c:tx>
                <c:rich>
                  <a:bodyPr/>
                  <a:lstStyle/>
                  <a:p>
                    <a:r>
                      <a:rPr lang="en-US"/>
                      <a:t>106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E8D-4B59-A485-6531D9C3005B}"/>
                </c:ext>
              </c:extLst>
            </c:dLbl>
            <c:dLbl>
              <c:idx val="7"/>
              <c:layout>
                <c:manualLayout>
                  <c:x val="-4.7701250448842474E-3"/>
                  <c:y val="-4.0299383165583926E-3"/>
                </c:manualLayout>
              </c:layout>
              <c:tx>
                <c:rich>
                  <a:bodyPr/>
                  <a:lstStyle/>
                  <a:p>
                    <a:r>
                      <a:rPr lang="en-US"/>
                      <a:t>65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E8D-4B59-A485-6531D9C3005B}"/>
                </c:ext>
              </c:extLst>
            </c:dLbl>
            <c:dLbl>
              <c:idx val="8"/>
              <c:layout>
                <c:manualLayout>
                  <c:x val="4.256804501996441E-5"/>
                  <c:y val="0"/>
                </c:manualLayout>
              </c:layout>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E8D-4B59-A485-6531D9C3005B}"/>
                </c:ext>
              </c:extLst>
            </c:dLbl>
            <c:dLbl>
              <c:idx val="9"/>
              <c:layout>
                <c:manualLayout>
                  <c:x val="1.2770413505989325E-4"/>
                  <c:y val="6.1559687670260929E-5"/>
                </c:manualLayout>
              </c:layout>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E8D-4B59-A485-6531D9C3005B}"/>
                </c:ext>
              </c:extLst>
            </c:dLbl>
            <c:dLbl>
              <c:idx val="10"/>
              <c:layout>
                <c:manualLayout>
                  <c:x val="1.6254733191005239E-3"/>
                  <c:y val="-1.477626979731756E-16"/>
                </c:manualLayout>
              </c:layout>
              <c:tx>
                <c:rich>
                  <a:bodyPr/>
                  <a:lstStyle/>
                  <a:p>
                    <a:r>
                      <a:rPr lang="en-US"/>
                      <a:t>128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E8D-4B59-A485-6531D9C3005B}"/>
                </c:ext>
              </c:extLst>
            </c:dLbl>
            <c:dLbl>
              <c:idx val="11"/>
              <c:layout>
                <c:manualLayout>
                  <c:x val="-3.3441768091110921E-2"/>
                  <c:y val="-1.445331202374486E-16"/>
                </c:manualLayout>
              </c:layout>
              <c:tx>
                <c:rich>
                  <a:bodyPr wrap="square" lIns="38100" tIns="19050" rIns="38100" bIns="19050" anchor="ctr">
                    <a:noAutofit/>
                  </a:bodyPr>
                  <a:lstStyle/>
                  <a:p>
                    <a:pPr>
                      <a:defRPr/>
                    </a:pPr>
                    <a:r>
                      <a:rPr lang="en-US"/>
                      <a:t> -9 433 (-9,93 % HDP)</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15061394910898271"/>
                      <c:h val="6.7455121016589639E-2"/>
                    </c:manualLayout>
                  </c15:layout>
                </c:ext>
                <c:ext xmlns:c16="http://schemas.microsoft.com/office/drawing/2014/chart" uri="{C3380CC4-5D6E-409C-BE32-E72D297353CC}">
                  <c16:uniqueId val="{0000001C-CE8D-4B59-A485-6531D9C3005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13'!$C$26:$C$37</c:f>
              <c:strCache>
                <c:ptCount val="12"/>
                <c:pt idx="0">
                  <c:v>Saldo VS - rozpočet</c:v>
                </c:pt>
                <c:pt idx="1">
                  <c:v>Vyšší vplyv prijatých opatrení v boji s pandémiou COVID-19</c:v>
                </c:pt>
                <c:pt idx="2">
                  <c:v>Rezerva na COVID-19</c:v>
                </c:pt>
                <c:pt idx="3">
                  <c:v>Vyššie výdavky NDS, ŽSR a ZSSK nekryté zdrojmi EÚ</c:v>
                </c:pt>
                <c:pt idx="4">
                  <c:v>Vyššie výdavky SP na dôchodky a dávky v nezamestnanosti</c:v>
                </c:pt>
                <c:pt idx="5">
                  <c:v>Čistý vplyv korekcií EU a vyšší odvod do EU</c:v>
                </c:pt>
                <c:pt idx="6">
                  <c:v>Nižšie výdavky na spolufinancovanie (mimo COVID-19)</c:v>
                </c:pt>
                <c:pt idx="7">
                  <c:v>Nižšie akruálne výdavky na vojenskú techniku</c:v>
                </c:pt>
                <c:pt idx="8">
                  <c:v>Nižšie výdavky SP na nemocenské a úrazové dávky</c:v>
                </c:pt>
                <c:pt idx="9">
                  <c:v>Vyššie daňovo-odvodové príjmy</c:v>
                </c:pt>
                <c:pt idx="10">
                  <c:v>Ostatné vplyvy</c:v>
                </c:pt>
                <c:pt idx="11">
                  <c:v>Saldo VS - očakávaná skutočnosť</c:v>
                </c:pt>
              </c:strCache>
            </c:strRef>
          </c:cat>
          <c:val>
            <c:numRef>
              <c:f>'Graf 13'!$H$26:$H$37</c:f>
              <c:numCache>
                <c:formatCode>#,##0</c:formatCode>
                <c:ptCount val="12"/>
                <c:pt idx="0">
                  <c:v>-7090.5</c:v>
                </c:pt>
                <c:pt idx="1">
                  <c:v>-1711.0435144411285</c:v>
                </c:pt>
                <c:pt idx="2">
                  <c:v>-587.95648555887158</c:v>
                </c:pt>
                <c:pt idx="3">
                  <c:v>-255.8</c:v>
                </c:pt>
                <c:pt idx="4">
                  <c:v>-94.9</c:v>
                </c:pt>
                <c:pt idx="5">
                  <c:v>-80.7</c:v>
                </c:pt>
                <c:pt idx="6">
                  <c:v>-106</c:v>
                </c:pt>
                <c:pt idx="7">
                  <c:v>-65.2</c:v>
                </c:pt>
                <c:pt idx="8">
                  <c:v>-35</c:v>
                </c:pt>
                <c:pt idx="9">
                  <c:v>-14</c:v>
                </c:pt>
                <c:pt idx="10">
                  <c:v>-128.26599999998325</c:v>
                </c:pt>
                <c:pt idx="11">
                  <c:v>-9472.4340000000175</c:v>
                </c:pt>
              </c:numCache>
            </c:numRef>
          </c:val>
          <c:extLst>
            <c:ext xmlns:c16="http://schemas.microsoft.com/office/drawing/2014/chart" uri="{C3380CC4-5D6E-409C-BE32-E72D297353CC}">
              <c16:uniqueId val="{0000001D-CE8D-4B59-A485-6531D9C3005B}"/>
            </c:ext>
          </c:extLst>
        </c:ser>
        <c:dLbls>
          <c:showLegendKey val="0"/>
          <c:showVal val="0"/>
          <c:showCatName val="0"/>
          <c:showSerName val="0"/>
          <c:showPercent val="0"/>
          <c:showBubbleSize val="0"/>
        </c:dLbls>
        <c:gapWidth val="60"/>
        <c:overlap val="100"/>
        <c:axId val="759090160"/>
        <c:axId val="759090552"/>
      </c:barChart>
      <c:catAx>
        <c:axId val="759090160"/>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sz="800"/>
            </a:pPr>
            <a:endParaRPr lang="sk-SK"/>
          </a:p>
        </c:txPr>
        <c:crossAx val="759090552"/>
        <c:crosses val="autoZero"/>
        <c:auto val="1"/>
        <c:lblAlgn val="ctr"/>
        <c:lblOffset val="100"/>
        <c:noMultiLvlLbl val="0"/>
      </c:catAx>
      <c:valAx>
        <c:axId val="759090552"/>
        <c:scaling>
          <c:orientation val="minMax"/>
          <c:max val="-5000"/>
          <c:min val="-10000"/>
        </c:scaling>
        <c:delete val="0"/>
        <c:axPos val="t"/>
        <c:numFmt formatCode="#,##0" sourceLinked="1"/>
        <c:majorTickMark val="out"/>
        <c:minorTickMark val="none"/>
        <c:tickLblPos val="low"/>
        <c:spPr>
          <a:ln>
            <a:solidFill>
              <a:schemeClr val="tx1"/>
            </a:solidFill>
          </a:ln>
        </c:spPr>
        <c:txPr>
          <a:bodyPr/>
          <a:lstStyle/>
          <a:p>
            <a:pPr>
              <a:defRPr sz="800"/>
            </a:pPr>
            <a:endParaRPr lang="sk-SK"/>
          </a:p>
        </c:txPr>
        <c:crossAx val="759090160"/>
        <c:crosses val="autoZero"/>
        <c:crossBetween val="between"/>
      </c:valAx>
    </c:plotArea>
    <c:plotVisOnly val="1"/>
    <c:dispBlanksAs val="gap"/>
    <c:showDLblsOverMax val="0"/>
  </c:chart>
  <c:spPr>
    <a:noFill/>
    <a:ln>
      <a:solidFill>
        <a:schemeClr val="bg1"/>
      </a:solid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07851447218386"/>
          <c:y val="7.1136986201140173E-2"/>
          <c:w val="0.67153464250703598"/>
          <c:h val="0.92886313672978171"/>
        </c:manualLayout>
      </c:layout>
      <c:barChart>
        <c:barDir val="bar"/>
        <c:grouping val="stacked"/>
        <c:varyColors val="0"/>
        <c:ser>
          <c:idx val="0"/>
          <c:order val="0"/>
          <c:spPr>
            <a:solidFill>
              <a:srgbClr val="C5E0B4"/>
            </a:solidFill>
            <a:ln>
              <a:noFill/>
            </a:ln>
          </c:spPr>
          <c:invertIfNegative val="0"/>
          <c:dPt>
            <c:idx val="2"/>
            <c:invertIfNegative val="0"/>
            <c:bubble3D val="0"/>
            <c:extLst>
              <c:ext xmlns:c16="http://schemas.microsoft.com/office/drawing/2014/chart" uri="{C3380CC4-5D6E-409C-BE32-E72D297353CC}">
                <c16:uniqueId val="{00000000-F176-4A65-AA72-DAB9F1C8573C}"/>
              </c:ext>
            </c:extLst>
          </c:dPt>
          <c:dPt>
            <c:idx val="5"/>
            <c:invertIfNegative val="0"/>
            <c:bubble3D val="0"/>
            <c:spPr>
              <a:solidFill>
                <a:schemeClr val="accent2">
                  <a:lumMod val="20000"/>
                  <a:lumOff val="80000"/>
                </a:schemeClr>
              </a:solidFill>
              <a:ln>
                <a:noFill/>
              </a:ln>
            </c:spPr>
            <c:extLst>
              <c:ext xmlns:c16="http://schemas.microsoft.com/office/drawing/2014/chart" uri="{C3380CC4-5D6E-409C-BE32-E72D297353CC}">
                <c16:uniqueId val="{00000002-F176-4A65-AA72-DAB9F1C8573C}"/>
              </c:ext>
            </c:extLst>
          </c:dPt>
          <c:dPt>
            <c:idx val="6"/>
            <c:invertIfNegative val="0"/>
            <c:bubble3D val="0"/>
            <c:spPr>
              <a:solidFill>
                <a:srgbClr val="F8CBAD"/>
              </a:solidFill>
              <a:ln>
                <a:noFill/>
              </a:ln>
            </c:spPr>
            <c:extLst>
              <c:ext xmlns:c16="http://schemas.microsoft.com/office/drawing/2014/chart" uri="{C3380CC4-5D6E-409C-BE32-E72D297353CC}">
                <c16:uniqueId val="{00000004-F176-4A65-AA72-DAB9F1C8573C}"/>
              </c:ext>
            </c:extLst>
          </c:dPt>
          <c:cat>
            <c:strRef>
              <c:f>'Graf 13'!$L$26:$L$37</c:f>
              <c:strCache>
                <c:ptCount val="12"/>
                <c:pt idx="0">
                  <c:v>Headline balance - Budget 2021</c:v>
                </c:pt>
                <c:pt idx="1">
                  <c:v>Higher impact of measures taken in fight COVID 19</c:v>
                </c:pt>
                <c:pt idx="2">
                  <c:v>Reserve for COVID-19 measures</c:v>
                </c:pt>
                <c:pt idx="3">
                  <c:v>Higher expenditures of NDS, ŽSR and ZSSK not covered by EU founds</c:v>
                </c:pt>
                <c:pt idx="4">
                  <c:v>Higher expenditures on pensions and unemployment benefits</c:v>
                </c:pt>
                <c:pt idx="5">
                  <c:v>Net impact of EU corrections and higher levy on EU</c:v>
                </c:pt>
                <c:pt idx="6">
                  <c:v>Lower co-financing expenditure (excluding COVID-19)</c:v>
                </c:pt>
                <c:pt idx="7">
                  <c:v>Lower accrual expenses for military equipment</c:v>
                </c:pt>
                <c:pt idx="8">
                  <c:v>Lower expenditures on sickness and accident benefits</c:v>
                </c:pt>
                <c:pt idx="9">
                  <c:v>Higher tax revenues</c:v>
                </c:pt>
                <c:pt idx="10">
                  <c:v>Other</c:v>
                </c:pt>
                <c:pt idx="11">
                  <c:v>Headline balance - Estimate 2021</c:v>
                </c:pt>
              </c:strCache>
            </c:strRef>
          </c:cat>
          <c:val>
            <c:numRef>
              <c:f>'Graf 13'!$F$26:$F$37</c:f>
              <c:numCache>
                <c:formatCode>#,##0</c:formatCode>
                <c:ptCount val="12"/>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F176-4A65-AA72-DAB9F1C8573C}"/>
            </c:ext>
          </c:extLst>
        </c:ser>
        <c:ser>
          <c:idx val="1"/>
          <c:order val="1"/>
          <c:spPr>
            <a:noFill/>
          </c:spPr>
          <c:invertIfNegative val="0"/>
          <c:cat>
            <c:strRef>
              <c:f>'Graf 13'!$L$26:$L$37</c:f>
              <c:strCache>
                <c:ptCount val="12"/>
                <c:pt idx="0">
                  <c:v>Headline balance - Budget 2021</c:v>
                </c:pt>
                <c:pt idx="1">
                  <c:v>Higher impact of measures taken in fight COVID 19</c:v>
                </c:pt>
                <c:pt idx="2">
                  <c:v>Reserve for COVID-19 measures</c:v>
                </c:pt>
                <c:pt idx="3">
                  <c:v>Higher expenditures of NDS, ŽSR and ZSSK not covered by EU founds</c:v>
                </c:pt>
                <c:pt idx="4">
                  <c:v>Higher expenditures on pensions and unemployment benefits</c:v>
                </c:pt>
                <c:pt idx="5">
                  <c:v>Net impact of EU corrections and higher levy on EU</c:v>
                </c:pt>
                <c:pt idx="6">
                  <c:v>Lower co-financing expenditure (excluding COVID-19)</c:v>
                </c:pt>
                <c:pt idx="7">
                  <c:v>Lower accrual expenses for military equipment</c:v>
                </c:pt>
                <c:pt idx="8">
                  <c:v>Lower expenditures on sickness and accident benefits</c:v>
                </c:pt>
                <c:pt idx="9">
                  <c:v>Higher tax revenues</c:v>
                </c:pt>
                <c:pt idx="10">
                  <c:v>Other</c:v>
                </c:pt>
                <c:pt idx="11">
                  <c:v>Headline balance - Estimate 2021</c:v>
                </c:pt>
              </c:strCache>
            </c:strRef>
          </c:cat>
          <c:val>
            <c:numRef>
              <c:f>'Graf 13'!$G$26:$G$37</c:f>
              <c:numCache>
                <c:formatCode>#,##0</c:formatCode>
                <c:ptCount val="12"/>
                <c:pt idx="1">
                  <c:v>-7090.5</c:v>
                </c:pt>
                <c:pt idx="2">
                  <c:v>-8801.5435144411276</c:v>
                </c:pt>
                <c:pt idx="3">
                  <c:v>-9389.5</c:v>
                </c:pt>
                <c:pt idx="4">
                  <c:v>-9645.2999999999993</c:v>
                </c:pt>
                <c:pt idx="5">
                  <c:v>-9740.1999999999989</c:v>
                </c:pt>
                <c:pt idx="6">
                  <c:v>-9714.9</c:v>
                </c:pt>
                <c:pt idx="7">
                  <c:v>-9649.6999999999989</c:v>
                </c:pt>
                <c:pt idx="8">
                  <c:v>-9614.6999999999989</c:v>
                </c:pt>
                <c:pt idx="9">
                  <c:v>-9600.6999999999989</c:v>
                </c:pt>
                <c:pt idx="10">
                  <c:v>-9472.4340000000157</c:v>
                </c:pt>
              </c:numCache>
            </c:numRef>
          </c:val>
          <c:extLst>
            <c:ext xmlns:c16="http://schemas.microsoft.com/office/drawing/2014/chart" uri="{C3380CC4-5D6E-409C-BE32-E72D297353CC}">
              <c16:uniqueId val="{00000006-F176-4A65-AA72-DAB9F1C8573C}"/>
            </c:ext>
          </c:extLst>
        </c:ser>
        <c:ser>
          <c:idx val="2"/>
          <c:order val="2"/>
          <c:spPr>
            <a:solidFill>
              <a:srgbClr val="F8CBAD"/>
            </a:solidFill>
          </c:spPr>
          <c:invertIfNegative val="0"/>
          <c:dPt>
            <c:idx val="0"/>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08-F176-4A65-AA72-DAB9F1C8573C}"/>
              </c:ext>
            </c:extLst>
          </c:dPt>
          <c:dPt>
            <c:idx val="1"/>
            <c:invertIfNegative val="0"/>
            <c:bubble3D val="0"/>
            <c:spPr>
              <a:solidFill>
                <a:srgbClr val="FF0000"/>
              </a:solidFill>
            </c:spPr>
            <c:extLst>
              <c:ext xmlns:c16="http://schemas.microsoft.com/office/drawing/2014/chart" uri="{C3380CC4-5D6E-409C-BE32-E72D297353CC}">
                <c16:uniqueId val="{0000000A-F176-4A65-AA72-DAB9F1C8573C}"/>
              </c:ext>
            </c:extLst>
          </c:dPt>
          <c:dPt>
            <c:idx val="2"/>
            <c:invertIfNegative val="0"/>
            <c:bubble3D val="0"/>
            <c:spPr>
              <a:solidFill>
                <a:srgbClr val="FF0000"/>
              </a:solidFill>
            </c:spPr>
            <c:extLst>
              <c:ext xmlns:c16="http://schemas.microsoft.com/office/drawing/2014/chart" uri="{C3380CC4-5D6E-409C-BE32-E72D297353CC}">
                <c16:uniqueId val="{0000000C-F176-4A65-AA72-DAB9F1C8573C}"/>
              </c:ext>
            </c:extLst>
          </c:dPt>
          <c:dPt>
            <c:idx val="3"/>
            <c:invertIfNegative val="0"/>
            <c:bubble3D val="0"/>
            <c:spPr>
              <a:solidFill>
                <a:srgbClr val="F8CBAD"/>
              </a:solidFill>
              <a:ln>
                <a:noFill/>
              </a:ln>
            </c:spPr>
            <c:extLst>
              <c:ext xmlns:c16="http://schemas.microsoft.com/office/drawing/2014/chart" uri="{C3380CC4-5D6E-409C-BE32-E72D297353CC}">
                <c16:uniqueId val="{0000000E-F176-4A65-AA72-DAB9F1C8573C}"/>
              </c:ext>
            </c:extLst>
          </c:dPt>
          <c:dPt>
            <c:idx val="4"/>
            <c:invertIfNegative val="0"/>
            <c:bubble3D val="0"/>
            <c:extLst>
              <c:ext xmlns:c16="http://schemas.microsoft.com/office/drawing/2014/chart" uri="{C3380CC4-5D6E-409C-BE32-E72D297353CC}">
                <c16:uniqueId val="{0000000F-F176-4A65-AA72-DAB9F1C8573C}"/>
              </c:ext>
            </c:extLst>
          </c:dPt>
          <c:dPt>
            <c:idx val="5"/>
            <c:invertIfNegative val="0"/>
            <c:bubble3D val="0"/>
            <c:extLst>
              <c:ext xmlns:c16="http://schemas.microsoft.com/office/drawing/2014/chart" uri="{C3380CC4-5D6E-409C-BE32-E72D297353CC}">
                <c16:uniqueId val="{00000010-F176-4A65-AA72-DAB9F1C8573C}"/>
              </c:ext>
            </c:extLst>
          </c:dPt>
          <c:dPt>
            <c:idx val="6"/>
            <c:invertIfNegative val="0"/>
            <c:bubble3D val="0"/>
            <c:spPr>
              <a:solidFill>
                <a:schemeClr val="accent3">
                  <a:lumMod val="40000"/>
                  <a:lumOff val="60000"/>
                </a:schemeClr>
              </a:solidFill>
            </c:spPr>
            <c:extLst>
              <c:ext xmlns:c16="http://schemas.microsoft.com/office/drawing/2014/chart" uri="{C3380CC4-5D6E-409C-BE32-E72D297353CC}">
                <c16:uniqueId val="{00000012-F176-4A65-AA72-DAB9F1C8573C}"/>
              </c:ext>
            </c:extLst>
          </c:dPt>
          <c:dPt>
            <c:idx val="7"/>
            <c:invertIfNegative val="0"/>
            <c:bubble3D val="0"/>
            <c:spPr>
              <a:solidFill>
                <a:schemeClr val="accent3">
                  <a:lumMod val="40000"/>
                  <a:lumOff val="60000"/>
                </a:schemeClr>
              </a:solidFill>
            </c:spPr>
            <c:extLst>
              <c:ext xmlns:c16="http://schemas.microsoft.com/office/drawing/2014/chart" uri="{C3380CC4-5D6E-409C-BE32-E72D297353CC}">
                <c16:uniqueId val="{00000014-F176-4A65-AA72-DAB9F1C8573C}"/>
              </c:ext>
            </c:extLst>
          </c:dPt>
          <c:dPt>
            <c:idx val="8"/>
            <c:invertIfNegative val="0"/>
            <c:bubble3D val="0"/>
            <c:spPr>
              <a:solidFill>
                <a:schemeClr val="accent3">
                  <a:lumMod val="40000"/>
                  <a:lumOff val="60000"/>
                </a:schemeClr>
              </a:solidFill>
            </c:spPr>
            <c:extLst>
              <c:ext xmlns:c16="http://schemas.microsoft.com/office/drawing/2014/chart" uri="{C3380CC4-5D6E-409C-BE32-E72D297353CC}">
                <c16:uniqueId val="{00000016-F176-4A65-AA72-DAB9F1C8573C}"/>
              </c:ext>
            </c:extLst>
          </c:dPt>
          <c:dPt>
            <c:idx val="9"/>
            <c:invertIfNegative val="0"/>
            <c:bubble3D val="0"/>
            <c:spPr>
              <a:solidFill>
                <a:schemeClr val="accent3">
                  <a:lumMod val="40000"/>
                  <a:lumOff val="60000"/>
                </a:schemeClr>
              </a:solidFill>
            </c:spPr>
            <c:extLst>
              <c:ext xmlns:c16="http://schemas.microsoft.com/office/drawing/2014/chart" uri="{C3380CC4-5D6E-409C-BE32-E72D297353CC}">
                <c16:uniqueId val="{00000018-F176-4A65-AA72-DAB9F1C8573C}"/>
              </c:ext>
            </c:extLst>
          </c:dPt>
          <c:dPt>
            <c:idx val="10"/>
            <c:invertIfNegative val="0"/>
            <c:bubble3D val="0"/>
            <c:spPr>
              <a:solidFill>
                <a:schemeClr val="accent3">
                  <a:lumMod val="40000"/>
                  <a:lumOff val="60000"/>
                </a:schemeClr>
              </a:solidFill>
            </c:spPr>
            <c:extLst>
              <c:ext xmlns:c16="http://schemas.microsoft.com/office/drawing/2014/chart" uri="{C3380CC4-5D6E-409C-BE32-E72D297353CC}">
                <c16:uniqueId val="{0000001A-F176-4A65-AA72-DAB9F1C8573C}"/>
              </c:ext>
            </c:extLst>
          </c:dPt>
          <c:dPt>
            <c:idx val="11"/>
            <c:invertIfNegative val="0"/>
            <c:bubble3D val="0"/>
            <c:spPr>
              <a:solidFill>
                <a:schemeClr val="accent2"/>
              </a:solidFill>
            </c:spPr>
            <c:extLst>
              <c:ext xmlns:c16="http://schemas.microsoft.com/office/drawing/2014/chart" uri="{C3380CC4-5D6E-409C-BE32-E72D297353CC}">
                <c16:uniqueId val="{0000001C-F176-4A65-AA72-DAB9F1C8573C}"/>
              </c:ext>
            </c:extLst>
          </c:dPt>
          <c:dLbls>
            <c:dLbl>
              <c:idx val="0"/>
              <c:layout>
                <c:manualLayout>
                  <c:x val="-3.5917111431231448E-2"/>
                  <c:y val="0"/>
                </c:manualLayout>
              </c:layout>
              <c:tx>
                <c:rich>
                  <a:bodyPr/>
                  <a:lstStyle/>
                  <a:p>
                    <a:r>
                      <a:rPr lang="en-US"/>
                      <a:t>-7 091 (-7,41 % GDP)</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176-4A65-AA72-DAB9F1C8573C}"/>
                </c:ext>
              </c:extLst>
            </c:dLbl>
            <c:dLbl>
              <c:idx val="6"/>
              <c:layout>
                <c:manualLayout>
                  <c:x val="3.2226514082761295E-3"/>
                  <c:y val="3.9683786288879841E-3"/>
                </c:manualLayout>
              </c:layout>
              <c:tx>
                <c:rich>
                  <a:bodyPr/>
                  <a:lstStyle/>
                  <a:p>
                    <a:r>
                      <a:rPr lang="en-US"/>
                      <a:t>106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176-4A65-AA72-DAB9F1C8573C}"/>
                </c:ext>
              </c:extLst>
            </c:dLbl>
            <c:dLbl>
              <c:idx val="7"/>
              <c:layout>
                <c:manualLayout>
                  <c:x val="-4.7701250448842474E-3"/>
                  <c:y val="-4.0299383165583926E-3"/>
                </c:manualLayout>
              </c:layout>
              <c:tx>
                <c:rich>
                  <a:bodyPr/>
                  <a:lstStyle/>
                  <a:p>
                    <a:r>
                      <a:rPr lang="en-US"/>
                      <a:t>65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176-4A65-AA72-DAB9F1C8573C}"/>
                </c:ext>
              </c:extLst>
            </c:dLbl>
            <c:dLbl>
              <c:idx val="8"/>
              <c:layout>
                <c:manualLayout>
                  <c:x val="4.256804501996441E-5"/>
                  <c:y val="0"/>
                </c:manualLayout>
              </c:layout>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176-4A65-AA72-DAB9F1C8573C}"/>
                </c:ext>
              </c:extLst>
            </c:dLbl>
            <c:dLbl>
              <c:idx val="9"/>
              <c:layout>
                <c:manualLayout>
                  <c:x val="1.2770413505989325E-4"/>
                  <c:y val="6.1559687670260929E-5"/>
                </c:manualLayout>
              </c:layout>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176-4A65-AA72-DAB9F1C8573C}"/>
                </c:ext>
              </c:extLst>
            </c:dLbl>
            <c:dLbl>
              <c:idx val="10"/>
              <c:layout>
                <c:manualLayout>
                  <c:x val="1.6254733191005239E-3"/>
                  <c:y val="-1.477626979731756E-16"/>
                </c:manualLayout>
              </c:layout>
              <c:tx>
                <c:rich>
                  <a:bodyPr/>
                  <a:lstStyle/>
                  <a:p>
                    <a:r>
                      <a:rPr lang="en-US"/>
                      <a:t>128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176-4A65-AA72-DAB9F1C8573C}"/>
                </c:ext>
              </c:extLst>
            </c:dLbl>
            <c:dLbl>
              <c:idx val="11"/>
              <c:layout>
                <c:manualLayout>
                  <c:x val="-3.3441768091110921E-2"/>
                  <c:y val="-1.445331202374486E-16"/>
                </c:manualLayout>
              </c:layout>
              <c:tx>
                <c:rich>
                  <a:bodyPr wrap="square" lIns="38100" tIns="19050" rIns="38100" bIns="19050" anchor="ctr">
                    <a:noAutofit/>
                  </a:bodyPr>
                  <a:lstStyle/>
                  <a:p>
                    <a:pPr>
                      <a:defRPr/>
                    </a:pPr>
                    <a:r>
                      <a:rPr lang="en-US"/>
                      <a:t> -9 433 (-9,93 % GDP)</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15061394910898271"/>
                      <c:h val="6.7455121016589639E-2"/>
                    </c:manualLayout>
                  </c15:layout>
                </c:ext>
                <c:ext xmlns:c16="http://schemas.microsoft.com/office/drawing/2014/chart" uri="{C3380CC4-5D6E-409C-BE32-E72D297353CC}">
                  <c16:uniqueId val="{0000001C-F176-4A65-AA72-DAB9F1C8573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13'!$L$26:$L$37</c:f>
              <c:strCache>
                <c:ptCount val="12"/>
                <c:pt idx="0">
                  <c:v>Headline balance - Budget 2021</c:v>
                </c:pt>
                <c:pt idx="1">
                  <c:v>Higher impact of measures taken in fight COVID 19</c:v>
                </c:pt>
                <c:pt idx="2">
                  <c:v>Reserve for COVID-19 measures</c:v>
                </c:pt>
                <c:pt idx="3">
                  <c:v>Higher expenditures of NDS, ŽSR and ZSSK not covered by EU founds</c:v>
                </c:pt>
                <c:pt idx="4">
                  <c:v>Higher expenditures on pensions and unemployment benefits</c:v>
                </c:pt>
                <c:pt idx="5">
                  <c:v>Net impact of EU corrections and higher levy on EU</c:v>
                </c:pt>
                <c:pt idx="6">
                  <c:v>Lower co-financing expenditure (excluding COVID-19)</c:v>
                </c:pt>
                <c:pt idx="7">
                  <c:v>Lower accrual expenses for military equipment</c:v>
                </c:pt>
                <c:pt idx="8">
                  <c:v>Lower expenditures on sickness and accident benefits</c:v>
                </c:pt>
                <c:pt idx="9">
                  <c:v>Higher tax revenues</c:v>
                </c:pt>
                <c:pt idx="10">
                  <c:v>Other</c:v>
                </c:pt>
                <c:pt idx="11">
                  <c:v>Headline balance - Estimate 2021</c:v>
                </c:pt>
              </c:strCache>
            </c:strRef>
          </c:cat>
          <c:val>
            <c:numRef>
              <c:f>'Graf 13'!$H$26:$H$37</c:f>
              <c:numCache>
                <c:formatCode>#,##0</c:formatCode>
                <c:ptCount val="12"/>
                <c:pt idx="0">
                  <c:v>-7090.5</c:v>
                </c:pt>
                <c:pt idx="1">
                  <c:v>-1711.0435144411285</c:v>
                </c:pt>
                <c:pt idx="2">
                  <c:v>-587.95648555887158</c:v>
                </c:pt>
                <c:pt idx="3">
                  <c:v>-255.8</c:v>
                </c:pt>
                <c:pt idx="4">
                  <c:v>-94.9</c:v>
                </c:pt>
                <c:pt idx="5">
                  <c:v>-80.7</c:v>
                </c:pt>
                <c:pt idx="6">
                  <c:v>-106</c:v>
                </c:pt>
                <c:pt idx="7">
                  <c:v>-65.2</c:v>
                </c:pt>
                <c:pt idx="8">
                  <c:v>-35</c:v>
                </c:pt>
                <c:pt idx="9">
                  <c:v>-14</c:v>
                </c:pt>
                <c:pt idx="10">
                  <c:v>-128.26599999998325</c:v>
                </c:pt>
                <c:pt idx="11">
                  <c:v>-9472.4340000000175</c:v>
                </c:pt>
              </c:numCache>
            </c:numRef>
          </c:val>
          <c:extLst>
            <c:ext xmlns:c16="http://schemas.microsoft.com/office/drawing/2014/chart" uri="{C3380CC4-5D6E-409C-BE32-E72D297353CC}">
              <c16:uniqueId val="{0000001D-F176-4A65-AA72-DAB9F1C8573C}"/>
            </c:ext>
          </c:extLst>
        </c:ser>
        <c:dLbls>
          <c:showLegendKey val="0"/>
          <c:showVal val="0"/>
          <c:showCatName val="0"/>
          <c:showSerName val="0"/>
          <c:showPercent val="0"/>
          <c:showBubbleSize val="0"/>
        </c:dLbls>
        <c:gapWidth val="60"/>
        <c:overlap val="100"/>
        <c:axId val="759091336"/>
        <c:axId val="759091728"/>
      </c:barChart>
      <c:catAx>
        <c:axId val="759091336"/>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sz="800"/>
            </a:pPr>
            <a:endParaRPr lang="sk-SK"/>
          </a:p>
        </c:txPr>
        <c:crossAx val="759091728"/>
        <c:crosses val="autoZero"/>
        <c:auto val="1"/>
        <c:lblAlgn val="ctr"/>
        <c:lblOffset val="100"/>
        <c:noMultiLvlLbl val="0"/>
      </c:catAx>
      <c:valAx>
        <c:axId val="759091728"/>
        <c:scaling>
          <c:orientation val="minMax"/>
          <c:max val="-5000"/>
          <c:min val="-10000"/>
        </c:scaling>
        <c:delete val="0"/>
        <c:axPos val="t"/>
        <c:numFmt formatCode="#,##0" sourceLinked="1"/>
        <c:majorTickMark val="out"/>
        <c:minorTickMark val="none"/>
        <c:tickLblPos val="low"/>
        <c:spPr>
          <a:ln>
            <a:solidFill>
              <a:schemeClr val="tx1"/>
            </a:solidFill>
          </a:ln>
        </c:spPr>
        <c:txPr>
          <a:bodyPr/>
          <a:lstStyle/>
          <a:p>
            <a:pPr>
              <a:defRPr sz="800"/>
            </a:pPr>
            <a:endParaRPr lang="sk-SK"/>
          </a:p>
        </c:txPr>
        <c:crossAx val="759091336"/>
        <c:crosses val="autoZero"/>
        <c:crossBetween val="between"/>
      </c:valAx>
    </c:plotArea>
    <c:plotVisOnly val="1"/>
    <c:dispBlanksAs val="gap"/>
    <c:showDLblsOverMax val="0"/>
  </c:chart>
  <c:spPr>
    <a:noFill/>
    <a:ln>
      <a:solidFill>
        <a:schemeClr val="bg1"/>
      </a:solid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542666181506315E-2"/>
          <c:y val="5.0925925925925923E-2"/>
          <c:w val="0.90023133352650153"/>
          <c:h val="0.70169515395941362"/>
        </c:manualLayout>
      </c:layout>
      <c:barChart>
        <c:barDir val="col"/>
        <c:grouping val="stacked"/>
        <c:varyColors val="0"/>
        <c:ser>
          <c:idx val="0"/>
          <c:order val="0"/>
          <c:tx>
            <c:strRef>
              <c:f>'Graf 14'!$D$6</c:f>
              <c:strCache>
                <c:ptCount val="1"/>
                <c:pt idx="0">
                  <c:v>Support for maintaining employment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14'!$E$6:$H$6</c:f>
              <c:numCache>
                <c:formatCode>0.0</c:formatCode>
                <c:ptCount val="4"/>
                <c:pt idx="0">
                  <c:v>1.0109211955115096</c:v>
                </c:pt>
                <c:pt idx="2">
                  <c:v>1.5668598616421128</c:v>
                </c:pt>
              </c:numCache>
            </c:numRef>
          </c:val>
          <c:extLst>
            <c:ext xmlns:c16="http://schemas.microsoft.com/office/drawing/2014/chart" uri="{C3380CC4-5D6E-409C-BE32-E72D297353CC}">
              <c16:uniqueId val="{00000000-7291-4877-AD23-CE3AF4070BD7}"/>
            </c:ext>
          </c:extLst>
        </c:ser>
        <c:ser>
          <c:idx val="1"/>
          <c:order val="1"/>
          <c:tx>
            <c:strRef>
              <c:f>'Graf 14'!$D$7</c:f>
              <c:strCache>
                <c:ptCount val="1"/>
                <c:pt idx="0">
                  <c:v>Social help</c:v>
                </c:pt>
              </c:strCache>
            </c:strRef>
          </c:tx>
          <c:spPr>
            <a:solidFill>
              <a:schemeClr val="accent1">
                <a:lumMod val="60000"/>
                <a:lumOff val="40000"/>
              </a:schemeClr>
            </a:solidFill>
            <a:ln>
              <a:noFill/>
            </a:ln>
            <a:effectLst/>
          </c:spPr>
          <c:invertIfNegative val="0"/>
          <c:dLbls>
            <c:dLbl>
              <c:idx val="0"/>
              <c:layout>
                <c:manualLayout>
                  <c:x val="-2.5940331925951177E-3"/>
                  <c:y val="8.69470584469616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91-4877-AD23-CE3AF4070B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14'!$E$7:$H$7</c:f>
              <c:numCache>
                <c:formatCode>0.0</c:formatCode>
                <c:ptCount val="4"/>
                <c:pt idx="0">
                  <c:v>0.33001477304509058</c:v>
                </c:pt>
                <c:pt idx="2">
                  <c:v>0.47517678021733084</c:v>
                </c:pt>
              </c:numCache>
            </c:numRef>
          </c:val>
          <c:extLst>
            <c:ext xmlns:c16="http://schemas.microsoft.com/office/drawing/2014/chart" uri="{C3380CC4-5D6E-409C-BE32-E72D297353CC}">
              <c16:uniqueId val="{00000002-7291-4877-AD23-CE3AF4070BD7}"/>
            </c:ext>
          </c:extLst>
        </c:ser>
        <c:ser>
          <c:idx val="2"/>
          <c:order val="2"/>
          <c:tx>
            <c:strRef>
              <c:f>'Graf 14'!$D$8</c:f>
              <c:strCache>
                <c:ptCount val="1"/>
                <c:pt idx="0">
                  <c:v>Remission of taxes and levies</c:v>
                </c:pt>
              </c:strCache>
            </c:strRef>
          </c:tx>
          <c:spPr>
            <a:solidFill>
              <a:schemeClr val="accent3"/>
            </a:solidFill>
            <a:ln>
              <a:noFill/>
            </a:ln>
            <a:effectLst/>
          </c:spPr>
          <c:invertIfNegative val="0"/>
          <c:dLbls>
            <c:dLbl>
              <c:idx val="0"/>
              <c:layout>
                <c:manualLayout>
                  <c:x val="-5.1880663851902598E-3"/>
                  <c:y val="1.12924908776646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91-4877-AD23-CE3AF4070BD7}"/>
                </c:ext>
              </c:extLst>
            </c:dLbl>
            <c:dLbl>
              <c:idx val="2"/>
              <c:delete val="1"/>
              <c:extLst>
                <c:ext xmlns:c15="http://schemas.microsoft.com/office/drawing/2012/chart" uri="{CE6537A1-D6FC-4f65-9D91-7224C49458BB}"/>
                <c:ext xmlns:c16="http://schemas.microsoft.com/office/drawing/2014/chart" uri="{C3380CC4-5D6E-409C-BE32-E72D297353CC}">
                  <c16:uniqueId val="{00000004-7291-4877-AD23-CE3AF4070B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14'!$E$8:$H$8</c:f>
              <c:numCache>
                <c:formatCode>0.0</c:formatCode>
                <c:ptCount val="4"/>
                <c:pt idx="0">
                  <c:v>0.10152809012246068</c:v>
                </c:pt>
                <c:pt idx="2">
                  <c:v>1.0720436386647512E-2</c:v>
                </c:pt>
              </c:numCache>
            </c:numRef>
          </c:val>
          <c:extLst>
            <c:ext xmlns:c16="http://schemas.microsoft.com/office/drawing/2014/chart" uri="{C3380CC4-5D6E-409C-BE32-E72D297353CC}">
              <c16:uniqueId val="{00000005-7291-4877-AD23-CE3AF4070BD7}"/>
            </c:ext>
          </c:extLst>
        </c:ser>
        <c:ser>
          <c:idx val="3"/>
          <c:order val="3"/>
          <c:tx>
            <c:strRef>
              <c:f>'Graf 14'!$D$9</c:f>
              <c:strCache>
                <c:ptCount val="1"/>
                <c:pt idx="0">
                  <c:v>Increased healthcare spending</c:v>
                </c:pt>
              </c:strCache>
            </c:strRef>
          </c:tx>
          <c:spPr>
            <a:solidFill>
              <a:schemeClr val="accent1">
                <a:lumMod val="20000"/>
                <a:lumOff val="80000"/>
              </a:schemeClr>
            </a:solidFill>
            <a:ln>
              <a:noFill/>
            </a:ln>
            <a:effectLst/>
          </c:spPr>
          <c:invertIfNegative val="0"/>
          <c:dLbls>
            <c:dLbl>
              <c:idx val="0"/>
              <c:layout>
                <c:manualLayout>
                  <c:x val="1.815823234816582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91-4877-AD23-CE3AF4070B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14'!$E$9:$H$9</c:f>
              <c:numCache>
                <c:formatCode>0.0</c:formatCode>
                <c:ptCount val="4"/>
                <c:pt idx="0">
                  <c:v>0.41781568763265214</c:v>
                </c:pt>
                <c:pt idx="2">
                  <c:v>0.75190857730930483</c:v>
                </c:pt>
              </c:numCache>
            </c:numRef>
          </c:val>
          <c:extLst>
            <c:ext xmlns:c16="http://schemas.microsoft.com/office/drawing/2014/chart" uri="{C3380CC4-5D6E-409C-BE32-E72D297353CC}">
              <c16:uniqueId val="{00000007-7291-4877-AD23-CE3AF4070BD7}"/>
            </c:ext>
          </c:extLst>
        </c:ser>
        <c:ser>
          <c:idx val="4"/>
          <c:order val="4"/>
          <c:tx>
            <c:strRef>
              <c:f>'Graf 14'!$D$10</c:f>
              <c:strCache>
                <c:ptCount val="1"/>
                <c:pt idx="0">
                  <c:v>Other measures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14'!$E$10:$H$10</c:f>
              <c:numCache>
                <c:formatCode>0.0</c:formatCode>
                <c:ptCount val="4"/>
                <c:pt idx="0">
                  <c:v>0.2647764153485771</c:v>
                </c:pt>
                <c:pt idx="2">
                  <c:v>0.32998859631530625</c:v>
                </c:pt>
              </c:numCache>
            </c:numRef>
          </c:val>
          <c:extLst>
            <c:ext xmlns:c16="http://schemas.microsoft.com/office/drawing/2014/chart" uri="{C3380CC4-5D6E-409C-BE32-E72D297353CC}">
              <c16:uniqueId val="{00000008-7291-4877-AD23-CE3AF4070BD7}"/>
            </c:ext>
          </c:extLst>
        </c:ser>
        <c:ser>
          <c:idx val="5"/>
          <c:order val="5"/>
          <c:tx>
            <c:strRef>
              <c:f>'Graf 14'!$D$11</c:f>
              <c:strCache>
                <c:ptCount val="1"/>
                <c:pt idx="0">
                  <c:v>Additional reserve</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14'!$E$11:$H$11</c:f>
              <c:numCache>
                <c:formatCode>General</c:formatCode>
                <c:ptCount val="4"/>
                <c:pt idx="2" formatCode="0.0">
                  <c:v>0.61632444524794361</c:v>
                </c:pt>
              </c:numCache>
            </c:numRef>
          </c:val>
          <c:extLst>
            <c:ext xmlns:c16="http://schemas.microsoft.com/office/drawing/2014/chart" uri="{C3380CC4-5D6E-409C-BE32-E72D297353CC}">
              <c16:uniqueId val="{00000009-7291-4877-AD23-CE3AF4070BD7}"/>
            </c:ext>
          </c:extLst>
        </c:ser>
        <c:ser>
          <c:idx val="6"/>
          <c:order val="6"/>
          <c:tx>
            <c:strRef>
              <c:f>'Graf 14'!$D$12</c:f>
              <c:strCache>
                <c:ptCount val="1"/>
                <c:pt idx="0">
                  <c:v>Deferral of taxes and levies</c:v>
                </c:pt>
              </c:strCache>
            </c:strRef>
          </c:tx>
          <c:spPr>
            <a:pattFill prst="pct70">
              <a:fgClr>
                <a:schemeClr val="bg1">
                  <a:lumMod val="50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14'!$E$12:$H$12</c:f>
              <c:numCache>
                <c:formatCode>0.0</c:formatCode>
                <c:ptCount val="4"/>
                <c:pt idx="1">
                  <c:v>0.5009266681901724</c:v>
                </c:pt>
                <c:pt idx="3">
                  <c:v>5.4402016698607655E-2</c:v>
                </c:pt>
              </c:numCache>
            </c:numRef>
          </c:val>
          <c:extLst>
            <c:ext xmlns:c16="http://schemas.microsoft.com/office/drawing/2014/chart" uri="{C3380CC4-5D6E-409C-BE32-E72D297353CC}">
              <c16:uniqueId val="{0000000A-7291-4877-AD23-CE3AF4070BD7}"/>
            </c:ext>
          </c:extLst>
        </c:ser>
        <c:ser>
          <c:idx val="7"/>
          <c:order val="7"/>
          <c:tx>
            <c:strRef>
              <c:f>'Graf 14'!$D$13</c:f>
              <c:strCache>
                <c:ptCount val="1"/>
                <c:pt idx="0">
                  <c:v>Bank guarantees</c:v>
                </c:pt>
              </c:strCache>
            </c:strRef>
          </c:tx>
          <c:spPr>
            <a:pattFill prst="pct70">
              <a:fgClr>
                <a:schemeClr val="bg1">
                  <a:lumMod val="85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14'!$E$13:$H$13</c:f>
              <c:numCache>
                <c:formatCode>0.0</c:formatCode>
                <c:ptCount val="4"/>
                <c:pt idx="1">
                  <c:v>1.1395004322273297</c:v>
                </c:pt>
                <c:pt idx="3">
                  <c:v>0.50343596957043901</c:v>
                </c:pt>
              </c:numCache>
            </c:numRef>
          </c:val>
          <c:extLst>
            <c:ext xmlns:c16="http://schemas.microsoft.com/office/drawing/2014/chart" uri="{C3380CC4-5D6E-409C-BE32-E72D297353CC}">
              <c16:uniqueId val="{0000000B-7291-4877-AD23-CE3AF4070BD7}"/>
            </c:ext>
          </c:extLst>
        </c:ser>
        <c:ser>
          <c:idx val="8"/>
          <c:order val="8"/>
          <c:tx>
            <c:strRef>
              <c:f>'Graf 14'!$D$14</c:f>
              <c:strCache>
                <c:ptCount val="1"/>
                <c:pt idx="0">
                  <c:v>EU funding</c:v>
                </c:pt>
              </c:strCache>
            </c:strRef>
          </c:tx>
          <c:spPr>
            <a:solidFill>
              <a:srgbClr val="B0D6AF">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14'!$E$14:$H$14</c:f>
              <c:numCache>
                <c:formatCode>General</c:formatCode>
                <c:ptCount val="4"/>
                <c:pt idx="0" formatCode="0.0">
                  <c:v>-0.37644653682269957</c:v>
                </c:pt>
                <c:pt idx="2" formatCode="0.0">
                  <c:v>-0.15183606718747619</c:v>
                </c:pt>
              </c:numCache>
            </c:numRef>
          </c:val>
          <c:extLst>
            <c:ext xmlns:c16="http://schemas.microsoft.com/office/drawing/2014/chart" uri="{C3380CC4-5D6E-409C-BE32-E72D297353CC}">
              <c16:uniqueId val="{00000016-7291-4877-AD23-CE3AF4070BD7}"/>
            </c:ext>
          </c:extLst>
        </c:ser>
        <c:ser>
          <c:idx val="9"/>
          <c:order val="9"/>
          <c:tx>
            <c:strRef>
              <c:f>'Graf 14'!$D$15</c:f>
              <c:strCache>
                <c:ptCount val="1"/>
                <c:pt idx="0">
                  <c:v>Deferred payments of bank loans</c:v>
                </c:pt>
              </c:strCache>
            </c:strRef>
          </c:tx>
          <c:spPr>
            <a:pattFill prst="wave">
              <a:fgClr>
                <a:sysClr val="window" lastClr="FFFFFF">
                  <a:lumMod val="65000"/>
                </a:sysClr>
              </a:fgClr>
              <a:bgClr>
                <a:sysClr val="window" lastClr="FFFFFF"/>
              </a:bgClr>
            </a:pattFill>
            <a:ln w="25400">
              <a:noFill/>
            </a:ln>
            <a:effectLst/>
          </c:spPr>
          <c:invertIfNegative val="0"/>
          <c:dLbls>
            <c:dLbl>
              <c:idx val="0"/>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291-4877-AD23-CE3AF4070B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14'!$E$15:$H$15</c:f>
              <c:numCache>
                <c:formatCode>0.0</c:formatCode>
                <c:ptCount val="4"/>
                <c:pt idx="1">
                  <c:v>0.53674428435390631</c:v>
                </c:pt>
                <c:pt idx="3">
                  <c:v>0.10052702155857011</c:v>
                </c:pt>
              </c:numCache>
            </c:numRef>
          </c:val>
          <c:extLst>
            <c:ext xmlns:c16="http://schemas.microsoft.com/office/drawing/2014/chart" uri="{C3380CC4-5D6E-409C-BE32-E72D297353CC}">
              <c16:uniqueId val="{0000000D-7291-4877-AD23-CE3AF4070BD7}"/>
            </c:ext>
          </c:extLst>
        </c:ser>
        <c:ser>
          <c:idx val="10"/>
          <c:order val="10"/>
          <c:tx>
            <c:strRef>
              <c:f>'Graf 14'!$D$16</c:f>
              <c:strCache>
                <c:ptCount val="1"/>
                <c:pt idx="0">
                  <c:v>Transfers within public administration</c:v>
                </c:pt>
              </c:strCache>
            </c:strRef>
          </c:tx>
          <c:spPr>
            <a:pattFill prst="pct20">
              <a:fgClr>
                <a:sysClr val="windowText" lastClr="000000">
                  <a:lumMod val="65000"/>
                  <a:lumOff val="35000"/>
                </a:sysClr>
              </a:fgClr>
              <a:bgClr>
                <a:sysClr val="window" lastClr="FFFFFF"/>
              </a:bgClr>
            </a:patt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14'!$E$16:$H$16</c:f>
              <c:numCache>
                <c:formatCode>0.0</c:formatCode>
                <c:ptCount val="4"/>
                <c:pt idx="1">
                  <c:v>1.0748410666147294</c:v>
                </c:pt>
                <c:pt idx="3">
                  <c:v>0.31447451999552689</c:v>
                </c:pt>
              </c:numCache>
            </c:numRef>
          </c:val>
          <c:extLst>
            <c:ext xmlns:c16="http://schemas.microsoft.com/office/drawing/2014/chart" uri="{C3380CC4-5D6E-409C-BE32-E72D297353CC}">
              <c16:uniqueId val="{0000000E-7291-4877-AD23-CE3AF4070BD7}"/>
            </c:ext>
          </c:extLst>
        </c:ser>
        <c:dLbls>
          <c:showLegendKey val="0"/>
          <c:showVal val="0"/>
          <c:showCatName val="0"/>
          <c:showSerName val="0"/>
          <c:showPercent val="0"/>
          <c:showBubbleSize val="0"/>
        </c:dLbls>
        <c:gapWidth val="150"/>
        <c:overlap val="100"/>
        <c:axId val="759092512"/>
        <c:axId val="759092904"/>
      </c:barChart>
      <c:lineChart>
        <c:grouping val="stacked"/>
        <c:varyColors val="0"/>
        <c:ser>
          <c:idx val="11"/>
          <c:order val="11"/>
          <c:tx>
            <c:strRef>
              <c:f>'Graf 14'!$D$17</c:f>
              <c:strCache>
                <c:ptCount val="1"/>
                <c:pt idx="0">
                  <c:v>Total</c:v>
                </c:pt>
              </c:strCache>
            </c:strRef>
          </c:tx>
          <c:spPr>
            <a:ln w="28575" cap="rnd">
              <a:noFill/>
              <a:round/>
            </a:ln>
            <a:effectLst/>
          </c:spPr>
          <c:marker>
            <c:symbol val="circle"/>
            <c:size val="7"/>
            <c:spPr>
              <a:solidFill>
                <a:schemeClr val="accent6">
                  <a:lumMod val="60000"/>
                </a:schemeClr>
              </a:solidFill>
              <a:ln w="9525">
                <a:noFill/>
              </a:ln>
              <a:effectLst/>
            </c:spPr>
          </c:marker>
          <c:dPt>
            <c:idx val="1"/>
            <c:marker>
              <c:symbol val="circle"/>
              <c:size val="7"/>
              <c:spPr>
                <a:solidFill>
                  <a:schemeClr val="accent6">
                    <a:lumMod val="60000"/>
                  </a:schemeClr>
                </a:solidFill>
                <a:ln w="9525">
                  <a:noFill/>
                </a:ln>
                <a:effectLst/>
              </c:spPr>
            </c:marker>
            <c:bubble3D val="0"/>
            <c:spPr>
              <a:ln w="28575" cap="rnd">
                <a:noFill/>
                <a:round/>
              </a:ln>
              <a:effectLst/>
            </c:spPr>
            <c:extLst>
              <c:ext xmlns:c16="http://schemas.microsoft.com/office/drawing/2014/chart" uri="{C3380CC4-5D6E-409C-BE32-E72D297353CC}">
                <c16:uniqueId val="{00000010-7291-4877-AD23-CE3AF4070BD7}"/>
              </c:ext>
            </c:extLst>
          </c:dPt>
          <c:dLbls>
            <c:dLbl>
              <c:idx val="0"/>
              <c:layout>
                <c:manualLayout>
                  <c:x val="-4.0050571247814387E-2"/>
                  <c:y val="-0.108562868940506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291-4877-AD23-CE3AF4070BD7}"/>
                </c:ext>
              </c:extLst>
            </c:dLbl>
            <c:spPr>
              <a:noFill/>
              <a:ln>
                <a:solidFill>
                  <a:sysClr val="windowText" lastClr="000000"/>
                </a:solid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14'!$E$17:$H$17</c:f>
              <c:numCache>
                <c:formatCode>0.0</c:formatCode>
                <c:ptCount val="4"/>
                <c:pt idx="0">
                  <c:v>1.7486096248375906</c:v>
                </c:pt>
                <c:pt idx="1">
                  <c:v>3.2520124513861379</c:v>
                </c:pt>
                <c:pt idx="2">
                  <c:v>3.5991426299311691</c:v>
                </c:pt>
                <c:pt idx="3">
                  <c:v>0.97283952782314365</c:v>
                </c:pt>
              </c:numCache>
            </c:numRef>
          </c:val>
          <c:smooth val="0"/>
          <c:extLst>
            <c:ext xmlns:c16="http://schemas.microsoft.com/office/drawing/2014/chart" uri="{C3380CC4-5D6E-409C-BE32-E72D297353CC}">
              <c16:uniqueId val="{00000011-7291-4877-AD23-CE3AF4070BD7}"/>
            </c:ext>
          </c:extLst>
        </c:ser>
        <c:dLbls>
          <c:showLegendKey val="0"/>
          <c:showVal val="0"/>
          <c:showCatName val="0"/>
          <c:showSerName val="0"/>
          <c:showPercent val="0"/>
          <c:showBubbleSize val="0"/>
        </c:dLbls>
        <c:marker val="1"/>
        <c:smooth val="0"/>
        <c:axId val="759092512"/>
        <c:axId val="759092904"/>
      </c:lineChart>
      <c:catAx>
        <c:axId val="759092512"/>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59092904"/>
        <c:crosses val="autoZero"/>
        <c:auto val="1"/>
        <c:lblAlgn val="ctr"/>
        <c:lblOffset val="100"/>
        <c:noMultiLvlLbl val="0"/>
      </c:catAx>
      <c:valAx>
        <c:axId val="759092904"/>
        <c:scaling>
          <c:orientation val="minMax"/>
          <c:max val="4"/>
          <c:min val="-0.5"/>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59092512"/>
        <c:crosses val="autoZero"/>
        <c:crossBetween val="between"/>
        <c:majorUnit val="0.5"/>
      </c:valAx>
      <c:spPr>
        <a:noFill/>
        <a:ln>
          <a:noFill/>
        </a:ln>
        <a:effectLst/>
      </c:spPr>
    </c:plotArea>
    <c:legend>
      <c:legendPos val="b"/>
      <c:legendEntry>
        <c:idx val="8"/>
        <c:delete val="1"/>
      </c:legendEntry>
      <c:layout>
        <c:manualLayout>
          <c:xMode val="edge"/>
          <c:yMode val="edge"/>
          <c:x val="7.0243559291326474E-2"/>
          <c:y val="0.80017412457589143"/>
          <c:w val="0.92975644070867358"/>
          <c:h val="0.199303501696434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ysClr val="window" lastClr="FFFFFF"/>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542666181506315E-2"/>
          <c:y val="5.0925925925925923E-2"/>
          <c:w val="0.90023133352650153"/>
          <c:h val="0.70169515395941362"/>
        </c:manualLayout>
      </c:layout>
      <c:barChart>
        <c:barDir val="col"/>
        <c:grouping val="stacked"/>
        <c:varyColors val="0"/>
        <c:ser>
          <c:idx val="0"/>
          <c:order val="0"/>
          <c:tx>
            <c:strRef>
              <c:f>'Graf 14'!$C$6</c:f>
              <c:strCache>
                <c:ptCount val="1"/>
                <c:pt idx="0">
                  <c:v>Podpora udržania zamestnanosti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14'!$E$4:$H$4</c:f>
              <c:strCache>
                <c:ptCount val="4"/>
                <c:pt idx="0">
                  <c:v>Priama pomoc s vplyvom na deficit</c:v>
                </c:pt>
                <c:pt idx="1">
                  <c:v>Ostatné opatrenia bez vplyvu na deficit</c:v>
                </c:pt>
                <c:pt idx="2">
                  <c:v>Priama pomoc s vplyvom na deficit</c:v>
                </c:pt>
                <c:pt idx="3">
                  <c:v>Ostatné opatrenia bez vplyvu na deficit</c:v>
                </c:pt>
              </c:strCache>
            </c:strRef>
          </c:cat>
          <c:val>
            <c:numRef>
              <c:f>'Graf 14'!$E$6:$H$6</c:f>
              <c:numCache>
                <c:formatCode>0.0</c:formatCode>
                <c:ptCount val="4"/>
                <c:pt idx="0">
                  <c:v>1.0109211955115096</c:v>
                </c:pt>
                <c:pt idx="2">
                  <c:v>1.5668598616421128</c:v>
                </c:pt>
              </c:numCache>
            </c:numRef>
          </c:val>
          <c:extLst>
            <c:ext xmlns:c16="http://schemas.microsoft.com/office/drawing/2014/chart" uri="{C3380CC4-5D6E-409C-BE32-E72D297353CC}">
              <c16:uniqueId val="{00000000-FB32-42D3-99E1-DFED9217BEFD}"/>
            </c:ext>
          </c:extLst>
        </c:ser>
        <c:ser>
          <c:idx val="1"/>
          <c:order val="1"/>
          <c:tx>
            <c:strRef>
              <c:f>'Graf 14'!$C$7</c:f>
              <c:strCache>
                <c:ptCount val="1"/>
                <c:pt idx="0">
                  <c:v>Sociálna pomoc </c:v>
                </c:pt>
              </c:strCache>
            </c:strRef>
          </c:tx>
          <c:spPr>
            <a:solidFill>
              <a:schemeClr val="accent1">
                <a:lumMod val="60000"/>
                <a:lumOff val="40000"/>
              </a:schemeClr>
            </a:solidFill>
            <a:ln>
              <a:noFill/>
            </a:ln>
            <a:effectLst/>
          </c:spPr>
          <c:invertIfNegative val="0"/>
          <c:dLbls>
            <c:dLbl>
              <c:idx val="0"/>
              <c:layout>
                <c:manualLayout>
                  <c:x val="-2.5940331925951177E-3"/>
                  <c:y val="8.69470584469616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32-42D3-99E1-DFED9217BE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14'!$E$4:$H$4</c:f>
              <c:strCache>
                <c:ptCount val="4"/>
                <c:pt idx="0">
                  <c:v>Priama pomoc s vplyvom na deficit</c:v>
                </c:pt>
                <c:pt idx="1">
                  <c:v>Ostatné opatrenia bez vplyvu na deficit</c:v>
                </c:pt>
                <c:pt idx="2">
                  <c:v>Priama pomoc s vplyvom na deficit</c:v>
                </c:pt>
                <c:pt idx="3">
                  <c:v>Ostatné opatrenia bez vplyvu na deficit</c:v>
                </c:pt>
              </c:strCache>
            </c:strRef>
          </c:cat>
          <c:val>
            <c:numRef>
              <c:f>'Graf 14'!$E$7:$H$7</c:f>
              <c:numCache>
                <c:formatCode>0.0</c:formatCode>
                <c:ptCount val="4"/>
                <c:pt idx="0">
                  <c:v>0.33001477304509058</c:v>
                </c:pt>
                <c:pt idx="2">
                  <c:v>0.47517678021733084</c:v>
                </c:pt>
              </c:numCache>
            </c:numRef>
          </c:val>
          <c:extLst>
            <c:ext xmlns:c16="http://schemas.microsoft.com/office/drawing/2014/chart" uri="{C3380CC4-5D6E-409C-BE32-E72D297353CC}">
              <c16:uniqueId val="{00000002-FB32-42D3-99E1-DFED9217BEFD}"/>
            </c:ext>
          </c:extLst>
        </c:ser>
        <c:ser>
          <c:idx val="2"/>
          <c:order val="2"/>
          <c:tx>
            <c:strRef>
              <c:f>'Graf 14'!$C$8</c:f>
              <c:strCache>
                <c:ptCount val="1"/>
                <c:pt idx="0">
                  <c:v>Odpustenie daní a odvodov</c:v>
                </c:pt>
              </c:strCache>
            </c:strRef>
          </c:tx>
          <c:spPr>
            <a:solidFill>
              <a:schemeClr val="accent3"/>
            </a:solidFill>
            <a:ln>
              <a:noFill/>
            </a:ln>
            <a:effectLst/>
          </c:spPr>
          <c:invertIfNegative val="0"/>
          <c:dLbls>
            <c:dLbl>
              <c:idx val="0"/>
              <c:layout>
                <c:manualLayout>
                  <c:x val="-5.1880663851902598E-3"/>
                  <c:y val="1.12924908776646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32-42D3-99E1-DFED9217BEFD}"/>
                </c:ext>
              </c:extLst>
            </c:dLbl>
            <c:dLbl>
              <c:idx val="2"/>
              <c:delete val="1"/>
              <c:extLst>
                <c:ext xmlns:c15="http://schemas.microsoft.com/office/drawing/2012/chart" uri="{CE6537A1-D6FC-4f65-9D91-7224C49458BB}"/>
                <c:ext xmlns:c16="http://schemas.microsoft.com/office/drawing/2014/chart" uri="{C3380CC4-5D6E-409C-BE32-E72D297353CC}">
                  <c16:uniqueId val="{00000004-FB32-42D3-99E1-DFED9217BE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14'!$E$4:$H$4</c:f>
              <c:strCache>
                <c:ptCount val="4"/>
                <c:pt idx="0">
                  <c:v>Priama pomoc s vplyvom na deficit</c:v>
                </c:pt>
                <c:pt idx="1">
                  <c:v>Ostatné opatrenia bez vplyvu na deficit</c:v>
                </c:pt>
                <c:pt idx="2">
                  <c:v>Priama pomoc s vplyvom na deficit</c:v>
                </c:pt>
                <c:pt idx="3">
                  <c:v>Ostatné opatrenia bez vplyvu na deficit</c:v>
                </c:pt>
              </c:strCache>
            </c:strRef>
          </c:cat>
          <c:val>
            <c:numRef>
              <c:f>'Graf 14'!$E$8:$H$8</c:f>
              <c:numCache>
                <c:formatCode>0.0</c:formatCode>
                <c:ptCount val="4"/>
                <c:pt idx="0">
                  <c:v>0.10152809012246068</c:v>
                </c:pt>
                <c:pt idx="2">
                  <c:v>1.0720436386647512E-2</c:v>
                </c:pt>
              </c:numCache>
            </c:numRef>
          </c:val>
          <c:extLst>
            <c:ext xmlns:c16="http://schemas.microsoft.com/office/drawing/2014/chart" uri="{C3380CC4-5D6E-409C-BE32-E72D297353CC}">
              <c16:uniqueId val="{00000005-FB32-42D3-99E1-DFED9217BEFD}"/>
            </c:ext>
          </c:extLst>
        </c:ser>
        <c:ser>
          <c:idx val="3"/>
          <c:order val="3"/>
          <c:tx>
            <c:strRef>
              <c:f>'Graf 14'!$C$9</c:f>
              <c:strCache>
                <c:ptCount val="1"/>
                <c:pt idx="0">
                  <c:v>Zvýšené výdavky v zdravotníctve</c:v>
                </c:pt>
              </c:strCache>
            </c:strRef>
          </c:tx>
          <c:spPr>
            <a:solidFill>
              <a:schemeClr val="accent1">
                <a:lumMod val="20000"/>
                <a:lumOff val="80000"/>
              </a:schemeClr>
            </a:solidFill>
            <a:ln>
              <a:noFill/>
            </a:ln>
            <a:effectLst/>
          </c:spPr>
          <c:invertIfNegative val="0"/>
          <c:dLbls>
            <c:dLbl>
              <c:idx val="0"/>
              <c:layout>
                <c:manualLayout>
                  <c:x val="1.815823234816582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32-42D3-99E1-DFED9217BE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14'!$E$4:$H$4</c:f>
              <c:strCache>
                <c:ptCount val="4"/>
                <c:pt idx="0">
                  <c:v>Priama pomoc s vplyvom na deficit</c:v>
                </c:pt>
                <c:pt idx="1">
                  <c:v>Ostatné opatrenia bez vplyvu na deficit</c:v>
                </c:pt>
                <c:pt idx="2">
                  <c:v>Priama pomoc s vplyvom na deficit</c:v>
                </c:pt>
                <c:pt idx="3">
                  <c:v>Ostatné opatrenia bez vplyvu na deficit</c:v>
                </c:pt>
              </c:strCache>
            </c:strRef>
          </c:cat>
          <c:val>
            <c:numRef>
              <c:f>'Graf 14'!$E$9:$H$9</c:f>
              <c:numCache>
                <c:formatCode>0.0</c:formatCode>
                <c:ptCount val="4"/>
                <c:pt idx="0">
                  <c:v>0.41781568763265214</c:v>
                </c:pt>
                <c:pt idx="2">
                  <c:v>0.75190857730930483</c:v>
                </c:pt>
              </c:numCache>
            </c:numRef>
          </c:val>
          <c:extLst>
            <c:ext xmlns:c16="http://schemas.microsoft.com/office/drawing/2014/chart" uri="{C3380CC4-5D6E-409C-BE32-E72D297353CC}">
              <c16:uniqueId val="{00000007-FB32-42D3-99E1-DFED9217BEFD}"/>
            </c:ext>
          </c:extLst>
        </c:ser>
        <c:ser>
          <c:idx val="4"/>
          <c:order val="4"/>
          <c:tx>
            <c:strRef>
              <c:f>'Graf 14'!$C$10</c:f>
              <c:strCache>
                <c:ptCount val="1"/>
                <c:pt idx="0">
                  <c:v>Iné opatrenia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14'!$E$4:$H$4</c:f>
              <c:strCache>
                <c:ptCount val="4"/>
                <c:pt idx="0">
                  <c:v>Priama pomoc s vplyvom na deficit</c:v>
                </c:pt>
                <c:pt idx="1">
                  <c:v>Ostatné opatrenia bez vplyvu na deficit</c:v>
                </c:pt>
                <c:pt idx="2">
                  <c:v>Priama pomoc s vplyvom na deficit</c:v>
                </c:pt>
                <c:pt idx="3">
                  <c:v>Ostatné opatrenia bez vplyvu na deficit</c:v>
                </c:pt>
              </c:strCache>
            </c:strRef>
          </c:cat>
          <c:val>
            <c:numRef>
              <c:f>'Graf 14'!$E$10:$H$10</c:f>
              <c:numCache>
                <c:formatCode>0.0</c:formatCode>
                <c:ptCount val="4"/>
                <c:pt idx="0">
                  <c:v>0.2647764153485771</c:v>
                </c:pt>
                <c:pt idx="2">
                  <c:v>0.32998859631530625</c:v>
                </c:pt>
              </c:numCache>
            </c:numRef>
          </c:val>
          <c:extLst>
            <c:ext xmlns:c16="http://schemas.microsoft.com/office/drawing/2014/chart" uri="{C3380CC4-5D6E-409C-BE32-E72D297353CC}">
              <c16:uniqueId val="{00000008-FB32-42D3-99E1-DFED9217BEFD}"/>
            </c:ext>
          </c:extLst>
        </c:ser>
        <c:ser>
          <c:idx val="5"/>
          <c:order val="5"/>
          <c:tx>
            <c:strRef>
              <c:f>'Graf 14'!$C$11</c:f>
              <c:strCache>
                <c:ptCount val="1"/>
                <c:pt idx="0">
                  <c:v>Nešpecifikovaná rezerva</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14'!$E$4:$H$4</c:f>
              <c:strCache>
                <c:ptCount val="4"/>
                <c:pt idx="0">
                  <c:v>Priama pomoc s vplyvom na deficit</c:v>
                </c:pt>
                <c:pt idx="1">
                  <c:v>Ostatné opatrenia bez vplyvu na deficit</c:v>
                </c:pt>
                <c:pt idx="2">
                  <c:v>Priama pomoc s vplyvom na deficit</c:v>
                </c:pt>
                <c:pt idx="3">
                  <c:v>Ostatné opatrenia bez vplyvu na deficit</c:v>
                </c:pt>
              </c:strCache>
            </c:strRef>
          </c:cat>
          <c:val>
            <c:numRef>
              <c:f>'Graf 14'!$E$11:$H$11</c:f>
              <c:numCache>
                <c:formatCode>General</c:formatCode>
                <c:ptCount val="4"/>
                <c:pt idx="2" formatCode="0.0">
                  <c:v>0.61632444524794361</c:v>
                </c:pt>
              </c:numCache>
            </c:numRef>
          </c:val>
          <c:extLst>
            <c:ext xmlns:c16="http://schemas.microsoft.com/office/drawing/2014/chart" uri="{C3380CC4-5D6E-409C-BE32-E72D297353CC}">
              <c16:uniqueId val="{00000009-FB32-42D3-99E1-DFED9217BEFD}"/>
            </c:ext>
          </c:extLst>
        </c:ser>
        <c:ser>
          <c:idx val="6"/>
          <c:order val="6"/>
          <c:tx>
            <c:strRef>
              <c:f>'Graf 14'!$C$12</c:f>
              <c:strCache>
                <c:ptCount val="1"/>
                <c:pt idx="0">
                  <c:v>Odklad daní a odvodov </c:v>
                </c:pt>
              </c:strCache>
            </c:strRef>
          </c:tx>
          <c:spPr>
            <a:pattFill prst="pct70">
              <a:fgClr>
                <a:schemeClr val="bg1">
                  <a:lumMod val="50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14'!$E$4:$H$4</c:f>
              <c:strCache>
                <c:ptCount val="4"/>
                <c:pt idx="0">
                  <c:v>Priama pomoc s vplyvom na deficit</c:v>
                </c:pt>
                <c:pt idx="1">
                  <c:v>Ostatné opatrenia bez vplyvu na deficit</c:v>
                </c:pt>
                <c:pt idx="2">
                  <c:v>Priama pomoc s vplyvom na deficit</c:v>
                </c:pt>
                <c:pt idx="3">
                  <c:v>Ostatné opatrenia bez vplyvu na deficit</c:v>
                </c:pt>
              </c:strCache>
            </c:strRef>
          </c:cat>
          <c:val>
            <c:numRef>
              <c:f>'Graf 14'!$E$12:$H$12</c:f>
              <c:numCache>
                <c:formatCode>0.0</c:formatCode>
                <c:ptCount val="4"/>
                <c:pt idx="1">
                  <c:v>0.5009266681901724</c:v>
                </c:pt>
                <c:pt idx="3">
                  <c:v>5.4402016698607655E-2</c:v>
                </c:pt>
              </c:numCache>
            </c:numRef>
          </c:val>
          <c:extLst>
            <c:ext xmlns:c16="http://schemas.microsoft.com/office/drawing/2014/chart" uri="{C3380CC4-5D6E-409C-BE32-E72D297353CC}">
              <c16:uniqueId val="{0000000A-FB32-42D3-99E1-DFED9217BEFD}"/>
            </c:ext>
          </c:extLst>
        </c:ser>
        <c:ser>
          <c:idx val="7"/>
          <c:order val="7"/>
          <c:tx>
            <c:strRef>
              <c:f>'Graf 14'!$C$13</c:f>
              <c:strCache>
                <c:ptCount val="1"/>
                <c:pt idx="0">
                  <c:v>Bankové garancie </c:v>
                </c:pt>
              </c:strCache>
            </c:strRef>
          </c:tx>
          <c:spPr>
            <a:pattFill prst="pct70">
              <a:fgClr>
                <a:schemeClr val="bg1">
                  <a:lumMod val="85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14'!$E$4:$H$4</c:f>
              <c:strCache>
                <c:ptCount val="4"/>
                <c:pt idx="0">
                  <c:v>Priama pomoc s vplyvom na deficit</c:v>
                </c:pt>
                <c:pt idx="1">
                  <c:v>Ostatné opatrenia bez vplyvu na deficit</c:v>
                </c:pt>
                <c:pt idx="2">
                  <c:v>Priama pomoc s vplyvom na deficit</c:v>
                </c:pt>
                <c:pt idx="3">
                  <c:v>Ostatné opatrenia bez vplyvu na deficit</c:v>
                </c:pt>
              </c:strCache>
            </c:strRef>
          </c:cat>
          <c:val>
            <c:numRef>
              <c:f>'Graf 14'!$E$13:$H$13</c:f>
              <c:numCache>
                <c:formatCode>0.0</c:formatCode>
                <c:ptCount val="4"/>
                <c:pt idx="1">
                  <c:v>1.1395004322273297</c:v>
                </c:pt>
                <c:pt idx="3">
                  <c:v>0.50343596957043901</c:v>
                </c:pt>
              </c:numCache>
            </c:numRef>
          </c:val>
          <c:extLst>
            <c:ext xmlns:c16="http://schemas.microsoft.com/office/drawing/2014/chart" uri="{C3380CC4-5D6E-409C-BE32-E72D297353CC}">
              <c16:uniqueId val="{0000000B-FB32-42D3-99E1-DFED9217BEFD}"/>
            </c:ext>
          </c:extLst>
        </c:ser>
        <c:ser>
          <c:idx val="8"/>
          <c:order val="8"/>
          <c:tx>
            <c:strRef>
              <c:f>'Graf 14'!$C$14</c:f>
              <c:strCache>
                <c:ptCount val="1"/>
                <c:pt idx="0">
                  <c:v>Financovanie z EÚ fondov</c:v>
                </c:pt>
              </c:strCache>
            </c:strRef>
          </c:tx>
          <c:spPr>
            <a:solidFill>
              <a:srgbClr val="B0D6AF">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14'!$E$4:$H$4</c:f>
              <c:strCache>
                <c:ptCount val="4"/>
                <c:pt idx="0">
                  <c:v>Priama pomoc s vplyvom na deficit</c:v>
                </c:pt>
                <c:pt idx="1">
                  <c:v>Ostatné opatrenia bez vplyvu na deficit</c:v>
                </c:pt>
                <c:pt idx="2">
                  <c:v>Priama pomoc s vplyvom na deficit</c:v>
                </c:pt>
                <c:pt idx="3">
                  <c:v>Ostatné opatrenia bez vplyvu na deficit</c:v>
                </c:pt>
              </c:strCache>
            </c:strRef>
          </c:cat>
          <c:val>
            <c:numRef>
              <c:f>'Graf 14'!$E$14:$H$14</c:f>
              <c:numCache>
                <c:formatCode>General</c:formatCode>
                <c:ptCount val="4"/>
                <c:pt idx="0" formatCode="0.0">
                  <c:v>-0.37644653682269957</c:v>
                </c:pt>
                <c:pt idx="2" formatCode="0.0">
                  <c:v>-0.15183606718747619</c:v>
                </c:pt>
              </c:numCache>
            </c:numRef>
          </c:val>
          <c:extLst>
            <c:ext xmlns:c16="http://schemas.microsoft.com/office/drawing/2014/chart" uri="{C3380CC4-5D6E-409C-BE32-E72D297353CC}">
              <c16:uniqueId val="{0000000C-FB32-42D3-99E1-DFED9217BEFD}"/>
            </c:ext>
          </c:extLst>
        </c:ser>
        <c:ser>
          <c:idx val="9"/>
          <c:order val="9"/>
          <c:tx>
            <c:strRef>
              <c:f>'Graf 14'!$C$15</c:f>
              <c:strCache>
                <c:ptCount val="1"/>
                <c:pt idx="0">
                  <c:v>Odložené splátky</c:v>
                </c:pt>
              </c:strCache>
            </c:strRef>
          </c:tx>
          <c:spPr>
            <a:pattFill prst="wave">
              <a:fgClr>
                <a:sysClr val="window" lastClr="FFFFFF">
                  <a:lumMod val="65000"/>
                </a:sysClr>
              </a:fgClr>
              <a:bgClr>
                <a:sysClr val="window" lastClr="FFFFFF"/>
              </a:bgClr>
            </a:pattFill>
            <a:ln w="25400">
              <a:noFill/>
            </a:ln>
            <a:effectLst/>
          </c:spPr>
          <c:invertIfNegative val="0"/>
          <c:dLbls>
            <c:dLbl>
              <c:idx val="0"/>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B32-42D3-99E1-DFED9217BE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14'!$E$4:$H$4</c:f>
              <c:strCache>
                <c:ptCount val="4"/>
                <c:pt idx="0">
                  <c:v>Priama pomoc s vplyvom na deficit</c:v>
                </c:pt>
                <c:pt idx="1">
                  <c:v>Ostatné opatrenia bez vplyvu na deficit</c:v>
                </c:pt>
                <c:pt idx="2">
                  <c:v>Priama pomoc s vplyvom na deficit</c:v>
                </c:pt>
                <c:pt idx="3">
                  <c:v>Ostatné opatrenia bez vplyvu na deficit</c:v>
                </c:pt>
              </c:strCache>
            </c:strRef>
          </c:cat>
          <c:val>
            <c:numRef>
              <c:f>'Graf 14'!$E$15:$H$15</c:f>
              <c:numCache>
                <c:formatCode>0.0</c:formatCode>
                <c:ptCount val="4"/>
                <c:pt idx="1">
                  <c:v>0.53674428435390631</c:v>
                </c:pt>
                <c:pt idx="3">
                  <c:v>0.10052702155857011</c:v>
                </c:pt>
              </c:numCache>
            </c:numRef>
          </c:val>
          <c:extLst>
            <c:ext xmlns:c16="http://schemas.microsoft.com/office/drawing/2014/chart" uri="{C3380CC4-5D6E-409C-BE32-E72D297353CC}">
              <c16:uniqueId val="{0000000E-FB32-42D3-99E1-DFED9217BEFD}"/>
            </c:ext>
          </c:extLst>
        </c:ser>
        <c:ser>
          <c:idx val="10"/>
          <c:order val="10"/>
          <c:tx>
            <c:strRef>
              <c:f>'Graf 14'!$C$16</c:f>
              <c:strCache>
                <c:ptCount val="1"/>
                <c:pt idx="0">
                  <c:v>Transfery v rámci verejnej správy</c:v>
                </c:pt>
              </c:strCache>
            </c:strRef>
          </c:tx>
          <c:spPr>
            <a:pattFill prst="pct20">
              <a:fgClr>
                <a:sysClr val="windowText" lastClr="000000">
                  <a:lumMod val="65000"/>
                  <a:lumOff val="35000"/>
                </a:sysClr>
              </a:fgClr>
              <a:bgClr>
                <a:sysClr val="window" lastClr="FFFFFF"/>
              </a:bgClr>
            </a:patt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14'!$E$4:$H$4</c:f>
              <c:strCache>
                <c:ptCount val="4"/>
                <c:pt idx="0">
                  <c:v>Priama pomoc s vplyvom na deficit</c:v>
                </c:pt>
                <c:pt idx="1">
                  <c:v>Ostatné opatrenia bez vplyvu na deficit</c:v>
                </c:pt>
                <c:pt idx="2">
                  <c:v>Priama pomoc s vplyvom na deficit</c:v>
                </c:pt>
                <c:pt idx="3">
                  <c:v>Ostatné opatrenia bez vplyvu na deficit</c:v>
                </c:pt>
              </c:strCache>
            </c:strRef>
          </c:cat>
          <c:val>
            <c:numRef>
              <c:f>'Graf 14'!$E$16:$H$16</c:f>
              <c:numCache>
                <c:formatCode>0.0</c:formatCode>
                <c:ptCount val="4"/>
                <c:pt idx="1">
                  <c:v>1.0748410666147294</c:v>
                </c:pt>
                <c:pt idx="3">
                  <c:v>0.31447451999552689</c:v>
                </c:pt>
              </c:numCache>
            </c:numRef>
          </c:val>
          <c:extLst>
            <c:ext xmlns:c16="http://schemas.microsoft.com/office/drawing/2014/chart" uri="{C3380CC4-5D6E-409C-BE32-E72D297353CC}">
              <c16:uniqueId val="{0000000F-FB32-42D3-99E1-DFED9217BEFD}"/>
            </c:ext>
          </c:extLst>
        </c:ser>
        <c:dLbls>
          <c:showLegendKey val="0"/>
          <c:showVal val="0"/>
          <c:showCatName val="0"/>
          <c:showSerName val="0"/>
          <c:showPercent val="0"/>
          <c:showBubbleSize val="0"/>
        </c:dLbls>
        <c:gapWidth val="150"/>
        <c:overlap val="100"/>
        <c:axId val="704180280"/>
        <c:axId val="704180672"/>
      </c:barChart>
      <c:lineChart>
        <c:grouping val="stacked"/>
        <c:varyColors val="0"/>
        <c:ser>
          <c:idx val="11"/>
          <c:order val="11"/>
          <c:tx>
            <c:strRef>
              <c:f>'Graf 14'!$D$17</c:f>
              <c:strCache>
                <c:ptCount val="1"/>
                <c:pt idx="0">
                  <c:v>Total</c:v>
                </c:pt>
              </c:strCache>
            </c:strRef>
          </c:tx>
          <c:spPr>
            <a:ln w="28575" cap="rnd">
              <a:noFill/>
              <a:round/>
            </a:ln>
            <a:effectLst/>
          </c:spPr>
          <c:marker>
            <c:symbol val="circle"/>
            <c:size val="7"/>
            <c:spPr>
              <a:solidFill>
                <a:schemeClr val="accent6">
                  <a:lumMod val="60000"/>
                </a:schemeClr>
              </a:solidFill>
              <a:ln w="9525">
                <a:noFill/>
              </a:ln>
              <a:effectLst/>
            </c:spPr>
          </c:marker>
          <c:dPt>
            <c:idx val="1"/>
            <c:marker>
              <c:symbol val="circle"/>
              <c:size val="7"/>
              <c:spPr>
                <a:solidFill>
                  <a:schemeClr val="accent6">
                    <a:lumMod val="60000"/>
                  </a:schemeClr>
                </a:solidFill>
                <a:ln w="9525">
                  <a:noFill/>
                </a:ln>
                <a:effectLst/>
              </c:spPr>
            </c:marker>
            <c:bubble3D val="0"/>
            <c:spPr>
              <a:ln w="28575" cap="rnd">
                <a:noFill/>
                <a:round/>
              </a:ln>
              <a:effectLst/>
            </c:spPr>
            <c:extLst>
              <c:ext xmlns:c16="http://schemas.microsoft.com/office/drawing/2014/chart" uri="{C3380CC4-5D6E-409C-BE32-E72D297353CC}">
                <c16:uniqueId val="{00000011-FB32-42D3-99E1-DFED9217BEFD}"/>
              </c:ext>
            </c:extLst>
          </c:dPt>
          <c:dLbls>
            <c:dLbl>
              <c:idx val="0"/>
              <c:layout>
                <c:manualLayout>
                  <c:x val="-4.0050571247814387E-2"/>
                  <c:y val="-0.108562868940506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B32-42D3-99E1-DFED9217BEFD}"/>
                </c:ext>
              </c:extLst>
            </c:dLbl>
            <c:spPr>
              <a:noFill/>
              <a:ln>
                <a:solidFill>
                  <a:sysClr val="windowText" lastClr="000000"/>
                </a:solid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14'!$E$5:$H$5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14'!$E$17:$H$17</c:f>
              <c:numCache>
                <c:formatCode>0.0</c:formatCode>
                <c:ptCount val="4"/>
                <c:pt idx="0">
                  <c:v>1.7486096248375906</c:v>
                </c:pt>
                <c:pt idx="1">
                  <c:v>3.2520124513861379</c:v>
                </c:pt>
                <c:pt idx="2">
                  <c:v>3.5991426299311691</c:v>
                </c:pt>
                <c:pt idx="3">
                  <c:v>0.97283952782314365</c:v>
                </c:pt>
              </c:numCache>
            </c:numRef>
          </c:val>
          <c:smooth val="0"/>
          <c:extLst>
            <c:ext xmlns:c16="http://schemas.microsoft.com/office/drawing/2014/chart" uri="{C3380CC4-5D6E-409C-BE32-E72D297353CC}">
              <c16:uniqueId val="{00000013-FB32-42D3-99E1-DFED9217BEFD}"/>
            </c:ext>
          </c:extLst>
        </c:ser>
        <c:dLbls>
          <c:showLegendKey val="0"/>
          <c:showVal val="0"/>
          <c:showCatName val="0"/>
          <c:showSerName val="0"/>
          <c:showPercent val="0"/>
          <c:showBubbleSize val="0"/>
        </c:dLbls>
        <c:marker val="1"/>
        <c:smooth val="0"/>
        <c:axId val="704180280"/>
        <c:axId val="704180672"/>
      </c:lineChart>
      <c:catAx>
        <c:axId val="704180280"/>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04180672"/>
        <c:crosses val="autoZero"/>
        <c:auto val="1"/>
        <c:lblAlgn val="ctr"/>
        <c:lblOffset val="100"/>
        <c:noMultiLvlLbl val="0"/>
      </c:catAx>
      <c:valAx>
        <c:axId val="704180672"/>
        <c:scaling>
          <c:orientation val="minMax"/>
          <c:max val="4"/>
          <c:min val="-0.5"/>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04180280"/>
        <c:crosses val="autoZero"/>
        <c:crossBetween val="between"/>
        <c:majorUnit val="0.5"/>
      </c:valAx>
      <c:spPr>
        <a:noFill/>
        <a:ln>
          <a:noFill/>
        </a:ln>
        <a:effectLst/>
      </c:spPr>
    </c:plotArea>
    <c:legend>
      <c:legendPos val="b"/>
      <c:legendEntry>
        <c:idx val="8"/>
        <c:delete val="1"/>
      </c:legendEntry>
      <c:legendEntry>
        <c:idx val="11"/>
        <c:delete val="1"/>
      </c:legendEntry>
      <c:layout>
        <c:manualLayout>
          <c:xMode val="edge"/>
          <c:yMode val="edge"/>
          <c:x val="7.0243559291326474E-2"/>
          <c:y val="0.80017412457589143"/>
          <c:w val="0.92975644070867358"/>
          <c:h val="0.199303501696434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ysClr val="window" lastClr="FFFFFF"/>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737532808398E-2"/>
          <c:y val="4.8824001166520851E-2"/>
          <c:w val="0.89093095636884034"/>
          <c:h val="0.85748137319626516"/>
        </c:manualLayout>
      </c:layout>
      <c:barChart>
        <c:barDir val="col"/>
        <c:grouping val="stacked"/>
        <c:varyColors val="0"/>
        <c:ser>
          <c:idx val="8"/>
          <c:order val="1"/>
          <c:tx>
            <c:strRef>
              <c:f>'Graf 15'!$B$6</c:f>
              <c:strCache>
                <c:ptCount val="1"/>
                <c:pt idx="0">
                  <c:v>Rozpočet centrálnej vlády </c:v>
                </c:pt>
              </c:strCache>
            </c:strRef>
          </c:tx>
          <c:spPr>
            <a:solidFill>
              <a:srgbClr val="2C9ADC"/>
            </a:solidFill>
            <a:ln>
              <a:noFill/>
            </a:ln>
          </c:spPr>
          <c:invertIfNegative val="0"/>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15'!$D$6:$J$6</c:f>
              <c:numCache>
                <c:formatCode>0.0</c:formatCode>
                <c:ptCount val="7"/>
                <c:pt idx="0">
                  <c:v>-1.2</c:v>
                </c:pt>
                <c:pt idx="1">
                  <c:v>-1.7</c:v>
                </c:pt>
                <c:pt idx="2">
                  <c:v>-6.7</c:v>
                </c:pt>
                <c:pt idx="3">
                  <c:v>-9.4916900946689893</c:v>
                </c:pt>
                <c:pt idx="4">
                  <c:v>-5.0139059535620882</c:v>
                </c:pt>
                <c:pt idx="5">
                  <c:v>-4.0745623910843696</c:v>
                </c:pt>
                <c:pt idx="6">
                  <c:v>-3.8580719829940402</c:v>
                </c:pt>
              </c:numCache>
            </c:numRef>
          </c:val>
          <c:extLst>
            <c:ext xmlns:c16="http://schemas.microsoft.com/office/drawing/2014/chart" uri="{C3380CC4-5D6E-409C-BE32-E72D297353CC}">
              <c16:uniqueId val="{00000000-1CEA-459C-8182-5FE5C2524853}"/>
            </c:ext>
          </c:extLst>
        </c:ser>
        <c:ser>
          <c:idx val="0"/>
          <c:order val="2"/>
          <c:tx>
            <c:strRef>
              <c:f>'Graf 15'!$B$7</c:f>
              <c:strCache>
                <c:ptCount val="1"/>
                <c:pt idx="0">
                  <c:v>Samospráva</c:v>
                </c:pt>
              </c:strCache>
            </c:strRef>
          </c:tx>
          <c:spPr>
            <a:solidFill>
              <a:srgbClr val="1F497D">
                <a:lumMod val="20000"/>
                <a:lumOff val="80000"/>
              </a:srgbClr>
            </a:solidFill>
          </c:spPr>
          <c:invertIfNegative val="0"/>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15'!$D$7:$J$7</c:f>
              <c:numCache>
                <c:formatCode>0.0</c:formatCode>
                <c:ptCount val="7"/>
                <c:pt idx="0">
                  <c:v>0.1</c:v>
                </c:pt>
                <c:pt idx="1">
                  <c:v>0.2</c:v>
                </c:pt>
                <c:pt idx="2">
                  <c:v>0.2</c:v>
                </c:pt>
                <c:pt idx="3">
                  <c:v>-0.30206535543650342</c:v>
                </c:pt>
                <c:pt idx="4">
                  <c:v>-0.17284720211109106</c:v>
                </c:pt>
                <c:pt idx="5">
                  <c:v>-0.10553573005739667</c:v>
                </c:pt>
                <c:pt idx="6">
                  <c:v>-4.7654930241884011E-2</c:v>
                </c:pt>
              </c:numCache>
            </c:numRef>
          </c:val>
          <c:extLst>
            <c:ext xmlns:c16="http://schemas.microsoft.com/office/drawing/2014/chart" uri="{C3380CC4-5D6E-409C-BE32-E72D297353CC}">
              <c16:uniqueId val="{00000001-1CEA-459C-8182-5FE5C2524853}"/>
            </c:ext>
          </c:extLst>
        </c:ser>
        <c:ser>
          <c:idx val="1"/>
          <c:order val="3"/>
          <c:tx>
            <c:strRef>
              <c:f>'Graf 15'!$B$8</c:f>
              <c:strCache>
                <c:ptCount val="1"/>
                <c:pt idx="0">
                  <c:v>Fondy sociálneho zabezpečenia</c:v>
                </c:pt>
              </c:strCache>
            </c:strRef>
          </c:tx>
          <c:spPr>
            <a:solidFill>
              <a:srgbClr val="2C9ADC">
                <a:lumMod val="50000"/>
              </a:srgbClr>
            </a:solidFill>
          </c:spPr>
          <c:invertIfNegative val="0"/>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15'!$D$8:$J$8</c:f>
              <c:numCache>
                <c:formatCode>0.0</c:formatCode>
                <c:ptCount val="7"/>
                <c:pt idx="0">
                  <c:v>0</c:v>
                </c:pt>
                <c:pt idx="1">
                  <c:v>0.2</c:v>
                </c:pt>
                <c:pt idx="2">
                  <c:v>0.4</c:v>
                </c:pt>
                <c:pt idx="3">
                  <c:v>-0.1357083343588697</c:v>
                </c:pt>
                <c:pt idx="4">
                  <c:v>6.6753175768207856E-2</c:v>
                </c:pt>
                <c:pt idx="5">
                  <c:v>6.867065962657351E-2</c:v>
                </c:pt>
                <c:pt idx="6">
                  <c:v>6.4412111718290505E-2</c:v>
                </c:pt>
              </c:numCache>
            </c:numRef>
          </c:val>
          <c:extLst>
            <c:ext xmlns:c16="http://schemas.microsoft.com/office/drawing/2014/chart" uri="{C3380CC4-5D6E-409C-BE32-E72D297353CC}">
              <c16:uniqueId val="{00000002-1CEA-459C-8182-5FE5C2524853}"/>
            </c:ext>
          </c:extLst>
        </c:ser>
        <c:ser>
          <c:idx val="2"/>
          <c:order val="4"/>
          <c:tx>
            <c:strRef>
              <c:f>'Graf 15'!$B$9</c:f>
              <c:strCache>
                <c:ptCount val="1"/>
                <c:pt idx="0">
                  <c:v>Potrebné opatr. na dosiahnutie cieľa</c:v>
                </c:pt>
              </c:strCache>
            </c:strRef>
          </c:tx>
          <c:spPr>
            <a:pattFill prst="wdDnDiag">
              <a:fgClr>
                <a:srgbClr val="FF0000"/>
              </a:fgClr>
              <a:bgClr>
                <a:sysClr val="window" lastClr="FFFFFF"/>
              </a:bgClr>
            </a:pattFill>
          </c:spPr>
          <c:invertIfNegative val="0"/>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15'!$D$9:$J$9</c:f>
              <c:numCache>
                <c:formatCode>0.0</c:formatCode>
                <c:ptCount val="7"/>
                <c:pt idx="0">
                  <c:v>0</c:v>
                </c:pt>
                <c:pt idx="1">
                  <c:v>0</c:v>
                </c:pt>
                <c:pt idx="2">
                  <c:v>0</c:v>
                </c:pt>
                <c:pt idx="3">
                  <c:v>0</c:v>
                </c:pt>
                <c:pt idx="4">
                  <c:v>0</c:v>
                </c:pt>
                <c:pt idx="5">
                  <c:v>-0.48987896934062558</c:v>
                </c:pt>
                <c:pt idx="6">
                  <c:v>-0.64753664324473326</c:v>
                </c:pt>
              </c:numCache>
            </c:numRef>
          </c:val>
          <c:extLst>
            <c:ext xmlns:c16="http://schemas.microsoft.com/office/drawing/2014/chart" uri="{C3380CC4-5D6E-409C-BE32-E72D297353CC}">
              <c16:uniqueId val="{00000003-1CEA-459C-8182-5FE5C2524853}"/>
            </c:ext>
          </c:extLst>
        </c:ser>
        <c:dLbls>
          <c:showLegendKey val="0"/>
          <c:showVal val="0"/>
          <c:showCatName val="0"/>
          <c:showSerName val="0"/>
          <c:showPercent val="0"/>
          <c:showBubbleSize val="0"/>
        </c:dLbls>
        <c:gapWidth val="150"/>
        <c:overlap val="100"/>
        <c:axId val="704181456"/>
        <c:axId val="704181848"/>
      </c:barChart>
      <c:lineChart>
        <c:grouping val="standard"/>
        <c:varyColors val="0"/>
        <c:ser>
          <c:idx val="5"/>
          <c:order val="0"/>
          <c:tx>
            <c:strRef>
              <c:f>'Graf 15'!$B$5</c:f>
              <c:strCache>
                <c:ptCount val="1"/>
                <c:pt idx="0">
                  <c:v>Saldo verejnej správy (rozpočtové ciele)</c:v>
                </c:pt>
              </c:strCache>
            </c:strRef>
          </c:tx>
          <c:spPr>
            <a:ln>
              <a:solidFill>
                <a:sysClr val="windowText" lastClr="000000"/>
              </a:solidFill>
              <a:prstDash val="sysDash"/>
            </a:ln>
          </c:spPr>
          <c:marker>
            <c:symbol val="square"/>
            <c:size val="8"/>
            <c:spPr>
              <a:solidFill>
                <a:sysClr val="windowText" lastClr="000000"/>
              </a:solidFill>
            </c:spPr>
          </c:marker>
          <c:dLbls>
            <c:dLbl>
              <c:idx val="4"/>
              <c:layout>
                <c:manualLayout>
                  <c:x val="-3.3890472841033449E-2"/>
                  <c:y val="6.361323155216284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58-4DAF-B7C1-3A4087D9802F}"/>
                </c:ext>
              </c:extLst>
            </c:dLbl>
            <c:dLbl>
              <c:idx val="5"/>
              <c:layout>
                <c:manualLayout>
                  <c:x val="-4.236309105129181E-2"/>
                  <c:y val="-5.72519083969465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958-4DAF-B7C1-3A4087D9802F}"/>
                </c:ext>
              </c:extLst>
            </c:dLbl>
            <c:dLbl>
              <c:idx val="6"/>
              <c:layout>
                <c:manualLayout>
                  <c:x val="-4.2423355606015796E-2"/>
                  <c:y val="-6.19998597503556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CEA-459C-8182-5FE5C2524853}"/>
                </c:ext>
              </c:extLst>
            </c:dLbl>
            <c:spPr>
              <a:solidFill>
                <a:sysClr val="window" lastClr="FFFFFF"/>
              </a:solidFill>
              <a:ln>
                <a:solidFill>
                  <a:sysClr val="windowText" lastClr="000000"/>
                </a:solidFill>
              </a:ln>
              <a:effectLst/>
            </c:spPr>
            <c:txPr>
              <a:bodyPr wrap="square" lIns="38100" tIns="19050" rIns="38100" bIns="19050" anchor="ctr">
                <a:spAutoFit/>
              </a:bodyPr>
              <a:lstStyle/>
              <a:p>
                <a:pPr>
                  <a:defRPr b="1"/>
                </a:pPr>
                <a:endParaRPr lang="sk-SK"/>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15'!$D$5:$J$5</c:f>
              <c:numCache>
                <c:formatCode>0.0</c:formatCode>
                <c:ptCount val="7"/>
                <c:pt idx="0">
                  <c:v>-1.0091623025370149</c:v>
                </c:pt>
                <c:pt idx="1">
                  <c:v>-1.3302952595508355</c:v>
                </c:pt>
                <c:pt idx="2">
                  <c:v>-6.1563866927986011</c:v>
                </c:pt>
                <c:pt idx="3">
                  <c:v>-9.9294637844643798</c:v>
                </c:pt>
                <c:pt idx="4">
                  <c:v>-5.1199999799049625</c:v>
                </c:pt>
                <c:pt idx="5">
                  <c:v>-4.1100000000000003</c:v>
                </c:pt>
                <c:pt idx="6">
                  <c:v>-3.84</c:v>
                </c:pt>
              </c:numCache>
            </c:numRef>
          </c:val>
          <c:smooth val="0"/>
          <c:extLst>
            <c:ext xmlns:c16="http://schemas.microsoft.com/office/drawing/2014/chart" uri="{C3380CC4-5D6E-409C-BE32-E72D297353CC}">
              <c16:uniqueId val="{00000005-1CEA-459C-8182-5FE5C2524853}"/>
            </c:ext>
          </c:extLst>
        </c:ser>
        <c:ser>
          <c:idx val="3"/>
          <c:order val="5"/>
          <c:tx>
            <c:strRef>
              <c:f>'Graf 15'!$B$10</c:f>
              <c:strCache>
                <c:ptCount val="1"/>
                <c:pt idx="0">
                  <c:v>Saldo VS bez dodatočných opatrení</c:v>
                </c:pt>
              </c:strCache>
            </c:strRef>
          </c:tx>
          <c:spPr>
            <a:ln>
              <a:prstDash val="sysDot"/>
            </a:ln>
          </c:spPr>
          <c:marker>
            <c:symbol val="circle"/>
            <c:size val="8"/>
            <c:spPr>
              <a:solidFill>
                <a:srgbClr val="FF0000"/>
              </a:solidFill>
            </c:spPr>
          </c:marker>
          <c:dPt>
            <c:idx val="0"/>
            <c:marker>
              <c:spPr>
                <a:noFill/>
              </c:spPr>
            </c:marker>
            <c:bubble3D val="0"/>
            <c:extLst>
              <c:ext xmlns:c16="http://schemas.microsoft.com/office/drawing/2014/chart" uri="{C3380CC4-5D6E-409C-BE32-E72D297353CC}">
                <c16:uniqueId val="{00000006-1CEA-459C-8182-5FE5C2524853}"/>
              </c:ext>
            </c:extLst>
          </c:dPt>
          <c:dPt>
            <c:idx val="1"/>
            <c:marker>
              <c:spPr>
                <a:noFill/>
              </c:spPr>
            </c:marker>
            <c:bubble3D val="0"/>
            <c:extLst>
              <c:ext xmlns:c16="http://schemas.microsoft.com/office/drawing/2014/chart" uri="{C3380CC4-5D6E-409C-BE32-E72D297353CC}">
                <c16:uniqueId val="{00000007-1CEA-459C-8182-5FE5C2524853}"/>
              </c:ext>
            </c:extLst>
          </c:dPt>
          <c:dPt>
            <c:idx val="2"/>
            <c:marker>
              <c:spPr>
                <a:noFill/>
                <a:ln>
                  <a:noFill/>
                </a:ln>
              </c:spPr>
            </c:marker>
            <c:bubble3D val="0"/>
            <c:spPr>
              <a:ln>
                <a:noFill/>
                <a:prstDash val="sysDot"/>
              </a:ln>
            </c:spPr>
            <c:extLst>
              <c:ext xmlns:c16="http://schemas.microsoft.com/office/drawing/2014/chart" uri="{C3380CC4-5D6E-409C-BE32-E72D297353CC}">
                <c16:uniqueId val="{00000009-1CEA-459C-8182-5FE5C2524853}"/>
              </c:ext>
            </c:extLst>
          </c:dPt>
          <c:dLbls>
            <c:dLbl>
              <c:idx val="5"/>
              <c:layout>
                <c:manualLayout>
                  <c:x val="-4.4444444444444543E-2"/>
                  <c:y val="5.5555555555555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CEA-459C-8182-5FE5C2524853}"/>
                </c:ext>
              </c:extLst>
            </c:dLbl>
            <c:dLbl>
              <c:idx val="6"/>
              <c:layout>
                <c:manualLayout>
                  <c:x val="-3.6111111111111212E-2"/>
                  <c:y val="4.16666666666666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1CEA-459C-8182-5FE5C2524853}"/>
                </c:ext>
              </c:extLst>
            </c:dLbl>
            <c:spPr>
              <a:noFill/>
              <a:ln>
                <a:noFill/>
              </a:ln>
              <a:effectLst/>
            </c:spPr>
            <c:txPr>
              <a:bodyPr wrap="square" lIns="38100" tIns="19050" rIns="38100" bIns="19050" anchor="ctr">
                <a:spAutoFit/>
              </a:bodyPr>
              <a:lstStyle/>
              <a:p>
                <a:pPr>
                  <a:defRPr b="1"/>
                </a:pPr>
                <a:endParaRPr lang="sk-SK"/>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15'!$D$10:$J$10</c:f>
              <c:numCache>
                <c:formatCode>0.0</c:formatCode>
                <c:ptCount val="7"/>
                <c:pt idx="0">
                  <c:v>-1.0091623025370149</c:v>
                </c:pt>
                <c:pt idx="1">
                  <c:v>-1.3302952595508355</c:v>
                </c:pt>
                <c:pt idx="2">
                  <c:v>-6.1563866927986011</c:v>
                </c:pt>
                <c:pt idx="3">
                  <c:v>-9.9294637844643798</c:v>
                </c:pt>
                <c:pt idx="4">
                  <c:v>-5.1199999799049625</c:v>
                </c:pt>
                <c:pt idx="5">
                  <c:v>-4.5998789693406259</c:v>
                </c:pt>
                <c:pt idx="6">
                  <c:v>-4.4875366432447334</c:v>
                </c:pt>
              </c:numCache>
            </c:numRef>
          </c:val>
          <c:smooth val="0"/>
          <c:extLst>
            <c:ext xmlns:c16="http://schemas.microsoft.com/office/drawing/2014/chart" uri="{C3380CC4-5D6E-409C-BE32-E72D297353CC}">
              <c16:uniqueId val="{0000000D-1CEA-459C-8182-5FE5C2524853}"/>
            </c:ext>
          </c:extLst>
        </c:ser>
        <c:dLbls>
          <c:showLegendKey val="0"/>
          <c:showVal val="0"/>
          <c:showCatName val="0"/>
          <c:showSerName val="0"/>
          <c:showPercent val="0"/>
          <c:showBubbleSize val="0"/>
        </c:dLbls>
        <c:marker val="1"/>
        <c:smooth val="0"/>
        <c:axId val="704181456"/>
        <c:axId val="704181848"/>
      </c:lineChart>
      <c:catAx>
        <c:axId val="704181456"/>
        <c:scaling>
          <c:orientation val="minMax"/>
        </c:scaling>
        <c:delete val="0"/>
        <c:axPos val="b"/>
        <c:numFmt formatCode="General" sourceLinked="1"/>
        <c:majorTickMark val="out"/>
        <c:minorTickMark val="none"/>
        <c:tickLblPos val="low"/>
        <c:crossAx val="704181848"/>
        <c:crosses val="autoZero"/>
        <c:auto val="1"/>
        <c:lblAlgn val="ctr"/>
        <c:lblOffset val="100"/>
        <c:noMultiLvlLbl val="0"/>
      </c:catAx>
      <c:valAx>
        <c:axId val="704181848"/>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704181456"/>
        <c:crosses val="autoZero"/>
        <c:crossBetween val="between"/>
      </c:valAx>
    </c:plotArea>
    <c:legend>
      <c:legendPos val="r"/>
      <c:layout>
        <c:manualLayout>
          <c:xMode val="edge"/>
          <c:yMode val="edge"/>
          <c:x val="0"/>
          <c:y val="0.56445428696412936"/>
          <c:w val="0.54095363079615044"/>
          <c:h val="0.31710484106153397"/>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737532808398E-2"/>
          <c:y val="4.8824001166520851E-2"/>
          <c:w val="0.89093095636884034"/>
          <c:h val="0.85748137319626516"/>
        </c:manualLayout>
      </c:layout>
      <c:barChart>
        <c:barDir val="col"/>
        <c:grouping val="stacked"/>
        <c:varyColors val="0"/>
        <c:ser>
          <c:idx val="8"/>
          <c:order val="1"/>
          <c:tx>
            <c:strRef>
              <c:f>'Graf 15'!$C$6</c:f>
              <c:strCache>
                <c:ptCount val="1"/>
                <c:pt idx="0">
                  <c:v>Central government</c:v>
                </c:pt>
              </c:strCache>
            </c:strRef>
          </c:tx>
          <c:spPr>
            <a:solidFill>
              <a:srgbClr val="2C9ADC"/>
            </a:solidFill>
            <a:ln>
              <a:noFill/>
            </a:ln>
          </c:spPr>
          <c:invertIfNegative val="0"/>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15'!$D$6:$J$6</c:f>
              <c:numCache>
                <c:formatCode>0.0</c:formatCode>
                <c:ptCount val="7"/>
                <c:pt idx="0">
                  <c:v>-1.2</c:v>
                </c:pt>
                <c:pt idx="1">
                  <c:v>-1.7</c:v>
                </c:pt>
                <c:pt idx="2">
                  <c:v>-6.7</c:v>
                </c:pt>
                <c:pt idx="3">
                  <c:v>-9.4916900946689893</c:v>
                </c:pt>
                <c:pt idx="4">
                  <c:v>-5.0139059535620882</c:v>
                </c:pt>
                <c:pt idx="5">
                  <c:v>-4.0745623910843696</c:v>
                </c:pt>
                <c:pt idx="6">
                  <c:v>-3.8580719829940402</c:v>
                </c:pt>
              </c:numCache>
            </c:numRef>
          </c:val>
          <c:extLst>
            <c:ext xmlns:c16="http://schemas.microsoft.com/office/drawing/2014/chart" uri="{C3380CC4-5D6E-409C-BE32-E72D297353CC}">
              <c16:uniqueId val="{00000000-C6F2-4707-96A7-086164B3D535}"/>
            </c:ext>
          </c:extLst>
        </c:ser>
        <c:ser>
          <c:idx val="0"/>
          <c:order val="2"/>
          <c:tx>
            <c:strRef>
              <c:f>'Graf 15'!$C$7</c:f>
              <c:strCache>
                <c:ptCount val="1"/>
                <c:pt idx="0">
                  <c:v>Local government</c:v>
                </c:pt>
              </c:strCache>
            </c:strRef>
          </c:tx>
          <c:spPr>
            <a:solidFill>
              <a:srgbClr val="1F497D">
                <a:lumMod val="20000"/>
                <a:lumOff val="80000"/>
              </a:srgbClr>
            </a:solidFill>
          </c:spPr>
          <c:invertIfNegative val="0"/>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15'!$D$7:$J$7</c:f>
              <c:numCache>
                <c:formatCode>0.0</c:formatCode>
                <c:ptCount val="7"/>
                <c:pt idx="0">
                  <c:v>0.1</c:v>
                </c:pt>
                <c:pt idx="1">
                  <c:v>0.2</c:v>
                </c:pt>
                <c:pt idx="2">
                  <c:v>0.2</c:v>
                </c:pt>
                <c:pt idx="3">
                  <c:v>-0.30206535543650342</c:v>
                </c:pt>
                <c:pt idx="4">
                  <c:v>-0.17284720211109106</c:v>
                </c:pt>
                <c:pt idx="5">
                  <c:v>-0.10553573005739667</c:v>
                </c:pt>
                <c:pt idx="6">
                  <c:v>-4.7654930241884011E-2</c:v>
                </c:pt>
              </c:numCache>
            </c:numRef>
          </c:val>
          <c:extLst>
            <c:ext xmlns:c16="http://schemas.microsoft.com/office/drawing/2014/chart" uri="{C3380CC4-5D6E-409C-BE32-E72D297353CC}">
              <c16:uniqueId val="{00000001-C6F2-4707-96A7-086164B3D535}"/>
            </c:ext>
          </c:extLst>
        </c:ser>
        <c:ser>
          <c:idx val="1"/>
          <c:order val="3"/>
          <c:tx>
            <c:strRef>
              <c:f>'Graf 15'!$C$8</c:f>
              <c:strCache>
                <c:ptCount val="1"/>
                <c:pt idx="0">
                  <c:v>Social funds</c:v>
                </c:pt>
              </c:strCache>
            </c:strRef>
          </c:tx>
          <c:spPr>
            <a:solidFill>
              <a:srgbClr val="2C9ADC">
                <a:lumMod val="50000"/>
              </a:srgbClr>
            </a:solidFill>
          </c:spPr>
          <c:invertIfNegative val="0"/>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15'!$D$8:$J$8</c:f>
              <c:numCache>
                <c:formatCode>0.0</c:formatCode>
                <c:ptCount val="7"/>
                <c:pt idx="0">
                  <c:v>0</c:v>
                </c:pt>
                <c:pt idx="1">
                  <c:v>0.2</c:v>
                </c:pt>
                <c:pt idx="2">
                  <c:v>0.4</c:v>
                </c:pt>
                <c:pt idx="3">
                  <c:v>-0.1357083343588697</c:v>
                </c:pt>
                <c:pt idx="4">
                  <c:v>6.6753175768207856E-2</c:v>
                </c:pt>
                <c:pt idx="5">
                  <c:v>6.867065962657351E-2</c:v>
                </c:pt>
                <c:pt idx="6">
                  <c:v>6.4412111718290505E-2</c:v>
                </c:pt>
              </c:numCache>
            </c:numRef>
          </c:val>
          <c:extLst>
            <c:ext xmlns:c16="http://schemas.microsoft.com/office/drawing/2014/chart" uri="{C3380CC4-5D6E-409C-BE32-E72D297353CC}">
              <c16:uniqueId val="{00000002-C6F2-4707-96A7-086164B3D535}"/>
            </c:ext>
          </c:extLst>
        </c:ser>
        <c:ser>
          <c:idx val="2"/>
          <c:order val="4"/>
          <c:tx>
            <c:strRef>
              <c:f>'Graf 15'!$C$9</c:f>
              <c:strCache>
                <c:ptCount val="1"/>
                <c:pt idx="0">
                  <c:v>Measures to obtain the target</c:v>
                </c:pt>
              </c:strCache>
            </c:strRef>
          </c:tx>
          <c:spPr>
            <a:pattFill prst="wdDnDiag">
              <a:fgClr>
                <a:srgbClr val="FF0000"/>
              </a:fgClr>
              <a:bgClr>
                <a:sysClr val="window" lastClr="FFFFFF"/>
              </a:bgClr>
            </a:pattFill>
          </c:spPr>
          <c:invertIfNegative val="0"/>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15'!$D$9:$J$9</c:f>
              <c:numCache>
                <c:formatCode>0.0</c:formatCode>
                <c:ptCount val="7"/>
                <c:pt idx="0">
                  <c:v>0</c:v>
                </c:pt>
                <c:pt idx="1">
                  <c:v>0</c:v>
                </c:pt>
                <c:pt idx="2">
                  <c:v>0</c:v>
                </c:pt>
                <c:pt idx="3">
                  <c:v>0</c:v>
                </c:pt>
                <c:pt idx="4">
                  <c:v>0</c:v>
                </c:pt>
                <c:pt idx="5">
                  <c:v>-0.48987896934062558</c:v>
                </c:pt>
                <c:pt idx="6">
                  <c:v>-0.64753664324473326</c:v>
                </c:pt>
              </c:numCache>
            </c:numRef>
          </c:val>
          <c:extLst>
            <c:ext xmlns:c16="http://schemas.microsoft.com/office/drawing/2014/chart" uri="{C3380CC4-5D6E-409C-BE32-E72D297353CC}">
              <c16:uniqueId val="{00000003-C6F2-4707-96A7-086164B3D535}"/>
            </c:ext>
          </c:extLst>
        </c:ser>
        <c:dLbls>
          <c:showLegendKey val="0"/>
          <c:showVal val="0"/>
          <c:showCatName val="0"/>
          <c:showSerName val="0"/>
          <c:showPercent val="0"/>
          <c:showBubbleSize val="0"/>
        </c:dLbls>
        <c:gapWidth val="150"/>
        <c:overlap val="100"/>
        <c:axId val="704182632"/>
        <c:axId val="704183024"/>
      </c:barChart>
      <c:lineChart>
        <c:grouping val="standard"/>
        <c:varyColors val="0"/>
        <c:ser>
          <c:idx val="5"/>
          <c:order val="0"/>
          <c:tx>
            <c:strRef>
              <c:f>'Graf 15'!$C$5</c:f>
              <c:strCache>
                <c:ptCount val="1"/>
                <c:pt idx="0">
                  <c:v>General government balance (budgetary targets)</c:v>
                </c:pt>
              </c:strCache>
            </c:strRef>
          </c:tx>
          <c:spPr>
            <a:ln>
              <a:solidFill>
                <a:sysClr val="windowText" lastClr="000000"/>
              </a:solidFill>
              <a:prstDash val="sysDash"/>
            </a:ln>
          </c:spPr>
          <c:marker>
            <c:symbol val="square"/>
            <c:size val="8"/>
            <c:spPr>
              <a:solidFill>
                <a:sysClr val="windowText" lastClr="000000"/>
              </a:solidFill>
            </c:spPr>
          </c:marker>
          <c:dLbls>
            <c:spPr>
              <a:solidFill>
                <a:sysClr val="window" lastClr="FFFFFF"/>
              </a:solidFill>
              <a:ln>
                <a:solidFill>
                  <a:sysClr val="windowText" lastClr="000000"/>
                </a:solidFill>
              </a:ln>
              <a:effectLst/>
            </c:spPr>
            <c:txPr>
              <a:bodyPr wrap="square" lIns="38100" tIns="19050" rIns="38100" bIns="19050" anchor="ctr">
                <a:spAutoFit/>
              </a:bodyPr>
              <a:lstStyle/>
              <a:p>
                <a:pPr>
                  <a:defRPr b="1"/>
                </a:pPr>
                <a:endParaRPr lang="sk-SK"/>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15'!$D$5:$J$5</c:f>
              <c:numCache>
                <c:formatCode>0.0</c:formatCode>
                <c:ptCount val="7"/>
                <c:pt idx="0">
                  <c:v>-1.0091623025370149</c:v>
                </c:pt>
                <c:pt idx="1">
                  <c:v>-1.3302952595508355</c:v>
                </c:pt>
                <c:pt idx="2">
                  <c:v>-6.1563866927986011</c:v>
                </c:pt>
                <c:pt idx="3">
                  <c:v>-9.9294637844643798</c:v>
                </c:pt>
                <c:pt idx="4">
                  <c:v>-5.1199999799049625</c:v>
                </c:pt>
                <c:pt idx="5">
                  <c:v>-4.1100000000000003</c:v>
                </c:pt>
                <c:pt idx="6">
                  <c:v>-3.84</c:v>
                </c:pt>
              </c:numCache>
            </c:numRef>
          </c:val>
          <c:smooth val="0"/>
          <c:extLst>
            <c:ext xmlns:c16="http://schemas.microsoft.com/office/drawing/2014/chart" uri="{C3380CC4-5D6E-409C-BE32-E72D297353CC}">
              <c16:uniqueId val="{00000004-C6F2-4707-96A7-086164B3D535}"/>
            </c:ext>
          </c:extLst>
        </c:ser>
        <c:ser>
          <c:idx val="3"/>
          <c:order val="5"/>
          <c:tx>
            <c:strRef>
              <c:f>'Graf 15'!$C$10</c:f>
              <c:strCache>
                <c:ptCount val="1"/>
                <c:pt idx="0">
                  <c:v>GG without additional measures</c:v>
                </c:pt>
              </c:strCache>
            </c:strRef>
          </c:tx>
          <c:spPr>
            <a:ln>
              <a:prstDash val="sysDot"/>
            </a:ln>
          </c:spPr>
          <c:marker>
            <c:symbol val="circle"/>
            <c:size val="8"/>
            <c:spPr>
              <a:solidFill>
                <a:srgbClr val="FF0000"/>
              </a:solidFill>
            </c:spPr>
          </c:marker>
          <c:dPt>
            <c:idx val="0"/>
            <c:marker>
              <c:spPr>
                <a:noFill/>
              </c:spPr>
            </c:marker>
            <c:bubble3D val="0"/>
            <c:extLst>
              <c:ext xmlns:c16="http://schemas.microsoft.com/office/drawing/2014/chart" uri="{C3380CC4-5D6E-409C-BE32-E72D297353CC}">
                <c16:uniqueId val="{00000005-C6F2-4707-96A7-086164B3D535}"/>
              </c:ext>
            </c:extLst>
          </c:dPt>
          <c:dPt>
            <c:idx val="1"/>
            <c:marker>
              <c:spPr>
                <a:noFill/>
              </c:spPr>
            </c:marker>
            <c:bubble3D val="0"/>
            <c:extLst>
              <c:ext xmlns:c16="http://schemas.microsoft.com/office/drawing/2014/chart" uri="{C3380CC4-5D6E-409C-BE32-E72D297353CC}">
                <c16:uniqueId val="{00000006-C6F2-4707-96A7-086164B3D535}"/>
              </c:ext>
            </c:extLst>
          </c:dPt>
          <c:dPt>
            <c:idx val="2"/>
            <c:marker>
              <c:spPr>
                <a:noFill/>
                <a:ln>
                  <a:noFill/>
                </a:ln>
              </c:spPr>
            </c:marker>
            <c:bubble3D val="0"/>
            <c:spPr>
              <a:ln>
                <a:noFill/>
                <a:prstDash val="sysDot"/>
              </a:ln>
            </c:spPr>
            <c:extLst>
              <c:ext xmlns:c16="http://schemas.microsoft.com/office/drawing/2014/chart" uri="{C3380CC4-5D6E-409C-BE32-E72D297353CC}">
                <c16:uniqueId val="{00000008-C6F2-4707-96A7-086164B3D535}"/>
              </c:ext>
            </c:extLst>
          </c:dPt>
          <c:dLbls>
            <c:dLbl>
              <c:idx val="4"/>
              <c:layout>
                <c:manualLayout>
                  <c:x val="-2.2222222222222223E-2"/>
                  <c:y val="4.62962962962962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6F2-4707-96A7-086164B3D535}"/>
                </c:ext>
              </c:extLst>
            </c:dLbl>
            <c:dLbl>
              <c:idx val="5"/>
              <c:layout>
                <c:manualLayout>
                  <c:x val="-4.4444444444444543E-2"/>
                  <c:y val="5.5555555555555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6F2-4707-96A7-086164B3D535}"/>
                </c:ext>
              </c:extLst>
            </c:dLbl>
            <c:dLbl>
              <c:idx val="6"/>
              <c:layout>
                <c:manualLayout>
                  <c:x val="-3.6111111111111212E-2"/>
                  <c:y val="4.16666666666666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6F2-4707-96A7-086164B3D535}"/>
                </c:ext>
              </c:extLst>
            </c:dLbl>
            <c:spPr>
              <a:noFill/>
              <a:ln>
                <a:noFill/>
              </a:ln>
              <a:effectLst/>
            </c:spPr>
            <c:txPr>
              <a:bodyPr wrap="square" lIns="38100" tIns="19050" rIns="38100" bIns="19050" anchor="ctr">
                <a:spAutoFit/>
              </a:bodyPr>
              <a:lstStyle/>
              <a:p>
                <a:pPr>
                  <a:defRPr b="1"/>
                </a:pPr>
                <a:endParaRPr lang="sk-SK"/>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'Graf 15'!$D$4:$J$4</c:f>
              <c:numCache>
                <c:formatCode>General</c:formatCode>
                <c:ptCount val="7"/>
                <c:pt idx="0">
                  <c:v>2018</c:v>
                </c:pt>
                <c:pt idx="1">
                  <c:v>2019</c:v>
                </c:pt>
                <c:pt idx="2">
                  <c:v>2020</c:v>
                </c:pt>
                <c:pt idx="3">
                  <c:v>2021</c:v>
                </c:pt>
                <c:pt idx="4">
                  <c:v>2022</c:v>
                </c:pt>
                <c:pt idx="5">
                  <c:v>2023</c:v>
                </c:pt>
                <c:pt idx="6">
                  <c:v>2024</c:v>
                </c:pt>
              </c:numCache>
            </c:numRef>
          </c:cat>
          <c:val>
            <c:numRef>
              <c:f>'Graf 15'!$D$10:$J$10</c:f>
              <c:numCache>
                <c:formatCode>0.0</c:formatCode>
                <c:ptCount val="7"/>
                <c:pt idx="0">
                  <c:v>-1.0091623025370149</c:v>
                </c:pt>
                <c:pt idx="1">
                  <c:v>-1.3302952595508355</c:v>
                </c:pt>
                <c:pt idx="2">
                  <c:v>-6.1563866927986011</c:v>
                </c:pt>
                <c:pt idx="3">
                  <c:v>-9.9294637844643798</c:v>
                </c:pt>
                <c:pt idx="4">
                  <c:v>-5.1199999799049625</c:v>
                </c:pt>
                <c:pt idx="5">
                  <c:v>-4.5998789693406259</c:v>
                </c:pt>
                <c:pt idx="6">
                  <c:v>-4.4875366432447334</c:v>
                </c:pt>
              </c:numCache>
            </c:numRef>
          </c:val>
          <c:smooth val="0"/>
          <c:extLst>
            <c:ext xmlns:c16="http://schemas.microsoft.com/office/drawing/2014/chart" uri="{C3380CC4-5D6E-409C-BE32-E72D297353CC}">
              <c16:uniqueId val="{0000000C-C6F2-4707-96A7-086164B3D535}"/>
            </c:ext>
          </c:extLst>
        </c:ser>
        <c:dLbls>
          <c:showLegendKey val="0"/>
          <c:showVal val="0"/>
          <c:showCatName val="0"/>
          <c:showSerName val="0"/>
          <c:showPercent val="0"/>
          <c:showBubbleSize val="0"/>
        </c:dLbls>
        <c:marker val="1"/>
        <c:smooth val="0"/>
        <c:axId val="704182632"/>
        <c:axId val="704183024"/>
      </c:lineChart>
      <c:catAx>
        <c:axId val="704182632"/>
        <c:scaling>
          <c:orientation val="minMax"/>
        </c:scaling>
        <c:delete val="0"/>
        <c:axPos val="b"/>
        <c:numFmt formatCode="General" sourceLinked="1"/>
        <c:majorTickMark val="out"/>
        <c:minorTickMark val="none"/>
        <c:tickLblPos val="low"/>
        <c:crossAx val="704183024"/>
        <c:crosses val="autoZero"/>
        <c:auto val="1"/>
        <c:lblAlgn val="ctr"/>
        <c:lblOffset val="100"/>
        <c:noMultiLvlLbl val="0"/>
      </c:catAx>
      <c:valAx>
        <c:axId val="704183024"/>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704182632"/>
        <c:crosses val="autoZero"/>
        <c:crossBetween val="between"/>
      </c:valAx>
    </c:plotArea>
    <c:legend>
      <c:legendPos val="r"/>
      <c:layout>
        <c:manualLayout>
          <c:xMode val="edge"/>
          <c:yMode val="edge"/>
          <c:x val="0"/>
          <c:y val="0.56445428696412936"/>
          <c:w val="0.54095363079615044"/>
          <c:h val="0.31710484106153397"/>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'Graf 16'!$B$1</c:f>
              <c:strCache>
                <c:ptCount val="1"/>
                <c:pt idx="0">
                  <c:v>Konsolidácia po finančnej kríze 2009</c:v>
                </c:pt>
              </c:strCache>
            </c:strRef>
          </c:tx>
          <c:spPr>
            <a:ln w="19050" cap="rnd">
              <a:solidFill>
                <a:schemeClr val="bg1">
                  <a:lumMod val="75000"/>
                </a:schemeClr>
              </a:solidFill>
              <a:round/>
            </a:ln>
            <a:effectLst/>
          </c:spPr>
          <c:marker>
            <c:symbol val="circle"/>
            <c:size val="5"/>
            <c:spPr>
              <a:solidFill>
                <a:schemeClr val="bg1">
                  <a:lumMod val="75000"/>
                </a:schemeClr>
              </a:solidFill>
              <a:ln w="9525">
                <a:solidFill>
                  <a:schemeClr val="bg1">
                    <a:lumMod val="75000"/>
                  </a:schemeClr>
                </a:solidFill>
              </a:ln>
              <a:effectLst/>
            </c:spPr>
          </c:marker>
          <c:xVal>
            <c:numRef>
              <c:f>'Graf 16'!$A$3:$A$12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'Graf 16'!$B$3:$B$12</c:f>
              <c:numCache>
                <c:formatCode>0.0</c:formatCode>
                <c:ptCount val="10"/>
                <c:pt idx="0">
                  <c:v>-3.2867220496359555</c:v>
                </c:pt>
                <c:pt idx="1">
                  <c:v>-6.019725333472727</c:v>
                </c:pt>
                <c:pt idx="2">
                  <c:v>-6.4905306727007082</c:v>
                </c:pt>
                <c:pt idx="3">
                  <c:v>-4.6493281016907915</c:v>
                </c:pt>
                <c:pt idx="4">
                  <c:v>-3.9262400649824447</c:v>
                </c:pt>
                <c:pt idx="5">
                  <c:v>-1.9390687289293687</c:v>
                </c:pt>
                <c:pt idx="6">
                  <c:v>-2.7721573084311095</c:v>
                </c:pt>
                <c:pt idx="7">
                  <c:v>-2.6967179752436596</c:v>
                </c:pt>
                <c:pt idx="8">
                  <c:v>-2.3983007698494316</c:v>
                </c:pt>
                <c:pt idx="9">
                  <c:v>-1.1224023608779117</c:v>
                </c:pt>
              </c:numCache>
            </c:numRef>
          </c:yVal>
          <c:smooth val="0"/>
          <c:extLst>
            <c:ext xmlns:c16="http://schemas.microsoft.com/office/drawing/2014/chart" uri="{C3380CC4-5D6E-409C-BE32-E72D297353CC}">
              <c16:uniqueId val="{00000000-F1B5-4A26-875F-AF773824B2C1}"/>
            </c:ext>
          </c:extLst>
        </c:ser>
        <c:dLbls>
          <c:showLegendKey val="0"/>
          <c:showVal val="0"/>
          <c:showCatName val="0"/>
          <c:showSerName val="0"/>
          <c:showPercent val="0"/>
          <c:showBubbleSize val="0"/>
        </c:dLbls>
        <c:axId val="725074304"/>
        <c:axId val="725074696"/>
      </c:scatterChart>
      <c:scatterChart>
        <c:scatterStyle val="lineMarker"/>
        <c:varyColors val="0"/>
        <c:ser>
          <c:idx val="1"/>
          <c:order val="1"/>
          <c:tx>
            <c:strRef>
              <c:f>'Graf 16'!$D$1</c:f>
              <c:strCache>
                <c:ptCount val="1"/>
                <c:pt idx="0">
                  <c:v>Predpokladaná konsolidácia po COVID-19</c:v>
                </c:pt>
              </c:strCache>
            </c:strRef>
          </c:tx>
          <c:spPr>
            <a:ln w="19050" cap="rnd">
              <a:solidFill>
                <a:srgbClr val="369ADC"/>
              </a:solidFill>
              <a:round/>
            </a:ln>
            <a:effectLst/>
          </c:spPr>
          <c:marker>
            <c:symbol val="circle"/>
            <c:size val="5"/>
            <c:spPr>
              <a:solidFill>
                <a:srgbClr val="369ADC"/>
              </a:solidFill>
              <a:ln w="9525">
                <a:solidFill>
                  <a:srgbClr val="369ADC"/>
                </a:solidFill>
              </a:ln>
              <a:effectLst/>
            </c:spPr>
          </c:marker>
          <c:dLbls>
            <c:dLbl>
              <c:idx val="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B5-4A26-875F-AF773824B2C1}"/>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B5-4A26-875F-AF773824B2C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369ADC"/>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'Graf 16'!$C$3:$C$12</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xVal>
          <c:yVal>
            <c:numRef>
              <c:f>'Graf 16'!$D$3:$D$12</c:f>
              <c:numCache>
                <c:formatCode>0.0</c:formatCode>
                <c:ptCount val="10"/>
                <c:pt idx="0">
                  <c:v>-2.0174141147984557</c:v>
                </c:pt>
                <c:pt idx="1">
                  <c:v>-2.8765312654153354</c:v>
                </c:pt>
                <c:pt idx="2">
                  <c:v>-5.4604224327850348</c:v>
                </c:pt>
                <c:pt idx="3">
                  <c:v>-5.4601159379719659</c:v>
                </c:pt>
                <c:pt idx="4">
                  <c:v>-4.4588017916707408</c:v>
                </c:pt>
                <c:pt idx="5">
                  <c:v>-3.4553151033681386</c:v>
                </c:pt>
                <c:pt idx="6">
                  <c:v>-2.4553151033681386</c:v>
                </c:pt>
                <c:pt idx="7">
                  <c:v>-1.4553151033681386</c:v>
                </c:pt>
                <c:pt idx="8">
                  <c:v>-0.45531510336813863</c:v>
                </c:pt>
                <c:pt idx="9">
                  <c:v>0.5</c:v>
                </c:pt>
              </c:numCache>
            </c:numRef>
          </c:yVal>
          <c:smooth val="0"/>
          <c:extLst>
            <c:ext xmlns:c16="http://schemas.microsoft.com/office/drawing/2014/chart" uri="{C3380CC4-5D6E-409C-BE32-E72D297353CC}">
              <c16:uniqueId val="{00000003-F1B5-4A26-875F-AF773824B2C1}"/>
            </c:ext>
          </c:extLst>
        </c:ser>
        <c:dLbls>
          <c:showLegendKey val="0"/>
          <c:showVal val="0"/>
          <c:showCatName val="0"/>
          <c:showSerName val="0"/>
          <c:showPercent val="0"/>
          <c:showBubbleSize val="0"/>
        </c:dLbls>
        <c:axId val="725075480"/>
        <c:axId val="725075088"/>
      </c:scatterChart>
      <c:valAx>
        <c:axId val="725074304"/>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bg1">
                    <a:lumMod val="65000"/>
                  </a:schemeClr>
                </a:solidFill>
                <a:latin typeface="Arial Narrow" panose="020B0606020202030204" pitchFamily="34" charset="0"/>
                <a:ea typeface="+mn-ea"/>
                <a:cs typeface="+mn-cs"/>
              </a:defRPr>
            </a:pPr>
            <a:endParaRPr lang="sk-SK"/>
          </a:p>
        </c:txPr>
        <c:crossAx val="725074696"/>
        <c:crossesAt val="0"/>
        <c:crossBetween val="midCat"/>
      </c:valAx>
      <c:valAx>
        <c:axId val="725074696"/>
        <c:scaling>
          <c:orientation val="minMax"/>
          <c:max val="1"/>
          <c:min val="-7"/>
        </c:scaling>
        <c:delete val="0"/>
        <c:axPos val="l"/>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725074304"/>
        <c:crossesAt val="2007"/>
        <c:crossBetween val="midCat"/>
      </c:valAx>
      <c:valAx>
        <c:axId val="725075088"/>
        <c:scaling>
          <c:orientation val="minMax"/>
          <c:min val="-7"/>
        </c:scaling>
        <c:delete val="1"/>
        <c:axPos val="l"/>
        <c:numFmt formatCode="#,##0.0" sourceLinked="0"/>
        <c:majorTickMark val="out"/>
        <c:minorTickMark val="none"/>
        <c:tickLblPos val="nextTo"/>
        <c:crossAx val="725075480"/>
        <c:crosses val="autoZero"/>
        <c:crossBetween val="midCat"/>
      </c:valAx>
      <c:valAx>
        <c:axId val="725075480"/>
        <c:scaling>
          <c:orientation val="minMax"/>
        </c:scaling>
        <c:delete val="0"/>
        <c:axPos val="t"/>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ctr" anchorCtr="1"/>
          <a:lstStyle/>
          <a:p>
            <a:pPr>
              <a:defRPr sz="900" b="1" i="0" u="none" strike="noStrike" kern="1200" baseline="0">
                <a:solidFill>
                  <a:srgbClr val="369ADC"/>
                </a:solidFill>
                <a:latin typeface="Arial Narrow" panose="020B0606020202030204" pitchFamily="34" charset="0"/>
                <a:ea typeface="+mn-ea"/>
                <a:cs typeface="+mn-cs"/>
              </a:defRPr>
            </a:pPr>
            <a:endParaRPr lang="sk-SK"/>
          </a:p>
        </c:txPr>
        <c:crossAx val="725075088"/>
        <c:crosses val="max"/>
        <c:crossBetween val="midCat"/>
      </c:valAx>
      <c:spPr>
        <a:noFill/>
        <a:ln>
          <a:noFill/>
        </a:ln>
        <a:effectLst/>
      </c:spPr>
    </c:plotArea>
    <c:legend>
      <c:legendPos val="b"/>
      <c:layout>
        <c:manualLayout>
          <c:xMode val="edge"/>
          <c:yMode val="edge"/>
          <c:x val="1.984978440194974E-2"/>
          <c:y val="0.86565487006431885"/>
          <c:w val="0.96922900262467204"/>
          <c:h val="0.112367107957659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'Graf 16'!$B$2</c:f>
              <c:strCache>
                <c:ptCount val="1"/>
                <c:pt idx="0">
                  <c:v>Post-financial crisis consolidation (2009)</c:v>
                </c:pt>
              </c:strCache>
            </c:strRef>
          </c:tx>
          <c:spPr>
            <a:ln w="19050" cap="rnd">
              <a:solidFill>
                <a:schemeClr val="bg1">
                  <a:lumMod val="75000"/>
                </a:schemeClr>
              </a:solidFill>
              <a:round/>
            </a:ln>
            <a:effectLst/>
          </c:spPr>
          <c:marker>
            <c:symbol val="circle"/>
            <c:size val="5"/>
            <c:spPr>
              <a:solidFill>
                <a:schemeClr val="bg1">
                  <a:lumMod val="75000"/>
                </a:schemeClr>
              </a:solidFill>
              <a:ln w="9525">
                <a:solidFill>
                  <a:schemeClr val="bg1">
                    <a:lumMod val="75000"/>
                  </a:schemeClr>
                </a:solidFill>
              </a:ln>
              <a:effectLst/>
            </c:spPr>
          </c:marker>
          <c:xVal>
            <c:numRef>
              <c:f>'Graf 16'!$A$3:$A$12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xVal>
          <c:yVal>
            <c:numRef>
              <c:f>'Graf 16'!$B$3:$B$12</c:f>
              <c:numCache>
                <c:formatCode>0.0</c:formatCode>
                <c:ptCount val="10"/>
                <c:pt idx="0">
                  <c:v>-3.2867220496359555</c:v>
                </c:pt>
                <c:pt idx="1">
                  <c:v>-6.019725333472727</c:v>
                </c:pt>
                <c:pt idx="2">
                  <c:v>-6.4905306727007082</c:v>
                </c:pt>
                <c:pt idx="3">
                  <c:v>-4.6493281016907915</c:v>
                </c:pt>
                <c:pt idx="4">
                  <c:v>-3.9262400649824447</c:v>
                </c:pt>
                <c:pt idx="5">
                  <c:v>-1.9390687289293687</c:v>
                </c:pt>
                <c:pt idx="6">
                  <c:v>-2.7721573084311095</c:v>
                </c:pt>
                <c:pt idx="7">
                  <c:v>-2.6967179752436596</c:v>
                </c:pt>
                <c:pt idx="8">
                  <c:v>-2.3983007698494316</c:v>
                </c:pt>
                <c:pt idx="9">
                  <c:v>-1.1224023608779117</c:v>
                </c:pt>
              </c:numCache>
            </c:numRef>
          </c:yVal>
          <c:smooth val="0"/>
          <c:extLst>
            <c:ext xmlns:c16="http://schemas.microsoft.com/office/drawing/2014/chart" uri="{C3380CC4-5D6E-409C-BE32-E72D297353CC}">
              <c16:uniqueId val="{00000000-1B44-450C-8634-1511D5182578}"/>
            </c:ext>
          </c:extLst>
        </c:ser>
        <c:dLbls>
          <c:showLegendKey val="0"/>
          <c:showVal val="0"/>
          <c:showCatName val="0"/>
          <c:showSerName val="0"/>
          <c:showPercent val="0"/>
          <c:showBubbleSize val="0"/>
        </c:dLbls>
        <c:axId val="725076264"/>
        <c:axId val="725076656"/>
      </c:scatterChart>
      <c:scatterChart>
        <c:scatterStyle val="lineMarker"/>
        <c:varyColors val="0"/>
        <c:ser>
          <c:idx val="1"/>
          <c:order val="1"/>
          <c:tx>
            <c:strRef>
              <c:f>'Graf 16'!$D$2</c:f>
              <c:strCache>
                <c:ptCount val="1"/>
                <c:pt idx="0">
                  <c:v>Expected post-COVID-19 consolidation</c:v>
                </c:pt>
              </c:strCache>
            </c:strRef>
          </c:tx>
          <c:spPr>
            <a:ln w="19050" cap="rnd">
              <a:solidFill>
                <a:srgbClr val="369ADC"/>
              </a:solidFill>
              <a:round/>
            </a:ln>
            <a:effectLst/>
          </c:spPr>
          <c:marker>
            <c:symbol val="circle"/>
            <c:size val="5"/>
            <c:spPr>
              <a:solidFill>
                <a:srgbClr val="369ADC"/>
              </a:solidFill>
              <a:ln w="9525">
                <a:solidFill>
                  <a:srgbClr val="369ADC"/>
                </a:solidFill>
              </a:ln>
              <a:effectLst/>
            </c:spPr>
          </c:marker>
          <c:dLbls>
            <c:dLbl>
              <c:idx val="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44-450C-8634-1511D5182578}"/>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44-450C-8634-1511D518257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369ADC"/>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'Graf 16'!$C$3:$C$12</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xVal>
          <c:yVal>
            <c:numRef>
              <c:f>'Graf 16'!$D$3:$D$12</c:f>
              <c:numCache>
                <c:formatCode>0.0</c:formatCode>
                <c:ptCount val="10"/>
                <c:pt idx="0">
                  <c:v>-2.0174141147984557</c:v>
                </c:pt>
                <c:pt idx="1">
                  <c:v>-2.8765312654153354</c:v>
                </c:pt>
                <c:pt idx="2">
                  <c:v>-5.4604224327850348</c:v>
                </c:pt>
                <c:pt idx="3">
                  <c:v>-5.4601159379719659</c:v>
                </c:pt>
                <c:pt idx="4">
                  <c:v>-4.4588017916707408</c:v>
                </c:pt>
                <c:pt idx="5">
                  <c:v>-3.4553151033681386</c:v>
                </c:pt>
                <c:pt idx="6">
                  <c:v>-2.4553151033681386</c:v>
                </c:pt>
                <c:pt idx="7">
                  <c:v>-1.4553151033681386</c:v>
                </c:pt>
                <c:pt idx="8">
                  <c:v>-0.45531510336813863</c:v>
                </c:pt>
                <c:pt idx="9">
                  <c:v>0.5</c:v>
                </c:pt>
              </c:numCache>
            </c:numRef>
          </c:yVal>
          <c:smooth val="0"/>
          <c:extLst>
            <c:ext xmlns:c16="http://schemas.microsoft.com/office/drawing/2014/chart" uri="{C3380CC4-5D6E-409C-BE32-E72D297353CC}">
              <c16:uniqueId val="{00000003-1B44-450C-8634-1511D5182578}"/>
            </c:ext>
          </c:extLst>
        </c:ser>
        <c:dLbls>
          <c:showLegendKey val="0"/>
          <c:showVal val="0"/>
          <c:showCatName val="0"/>
          <c:showSerName val="0"/>
          <c:showPercent val="0"/>
          <c:showBubbleSize val="0"/>
        </c:dLbls>
        <c:axId val="725077440"/>
        <c:axId val="725077048"/>
      </c:scatterChart>
      <c:valAx>
        <c:axId val="725076264"/>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bg1">
                    <a:lumMod val="65000"/>
                  </a:schemeClr>
                </a:solidFill>
                <a:latin typeface="Arial Narrow" panose="020B0606020202030204" pitchFamily="34" charset="0"/>
                <a:ea typeface="+mn-ea"/>
                <a:cs typeface="+mn-cs"/>
              </a:defRPr>
            </a:pPr>
            <a:endParaRPr lang="sk-SK"/>
          </a:p>
        </c:txPr>
        <c:crossAx val="725076656"/>
        <c:crossesAt val="0"/>
        <c:crossBetween val="midCat"/>
      </c:valAx>
      <c:valAx>
        <c:axId val="725076656"/>
        <c:scaling>
          <c:orientation val="minMax"/>
          <c:max val="1"/>
          <c:min val="-7"/>
        </c:scaling>
        <c:delete val="0"/>
        <c:axPos val="l"/>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725076264"/>
        <c:crossesAt val="2007"/>
        <c:crossBetween val="midCat"/>
      </c:valAx>
      <c:valAx>
        <c:axId val="725077048"/>
        <c:scaling>
          <c:orientation val="minMax"/>
          <c:min val="-7"/>
        </c:scaling>
        <c:delete val="1"/>
        <c:axPos val="l"/>
        <c:numFmt formatCode="#,##0.0" sourceLinked="0"/>
        <c:majorTickMark val="out"/>
        <c:minorTickMark val="none"/>
        <c:tickLblPos val="nextTo"/>
        <c:crossAx val="725077440"/>
        <c:crosses val="autoZero"/>
        <c:crossBetween val="midCat"/>
      </c:valAx>
      <c:valAx>
        <c:axId val="725077440"/>
        <c:scaling>
          <c:orientation val="minMax"/>
        </c:scaling>
        <c:delete val="0"/>
        <c:axPos val="t"/>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ctr" anchorCtr="1"/>
          <a:lstStyle/>
          <a:p>
            <a:pPr>
              <a:defRPr sz="900" b="1" i="0" u="none" strike="noStrike" kern="1200" baseline="0">
                <a:solidFill>
                  <a:srgbClr val="369ADC"/>
                </a:solidFill>
                <a:latin typeface="Arial Narrow" panose="020B0606020202030204" pitchFamily="34" charset="0"/>
                <a:ea typeface="+mn-ea"/>
                <a:cs typeface="+mn-cs"/>
              </a:defRPr>
            </a:pPr>
            <a:endParaRPr lang="sk-SK"/>
          </a:p>
        </c:txPr>
        <c:crossAx val="725077048"/>
        <c:crosses val="max"/>
        <c:crossBetween val="midCat"/>
      </c:valAx>
      <c:spPr>
        <a:noFill/>
        <a:ln>
          <a:noFill/>
        </a:ln>
        <a:effectLst/>
      </c:spPr>
    </c:plotArea>
    <c:legend>
      <c:legendPos val="b"/>
      <c:layout>
        <c:manualLayout>
          <c:xMode val="edge"/>
          <c:yMode val="edge"/>
          <c:x val="1.984978440194974E-2"/>
          <c:y val="0.86565487006431885"/>
          <c:w val="0.96922900262467204"/>
          <c:h val="0.112367107957659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918061351975819E-2"/>
          <c:y val="0.1541340920171238"/>
          <c:w val="0.90529598609091066"/>
          <c:h val="0.71048519698396484"/>
        </c:manualLayout>
      </c:layout>
      <c:barChart>
        <c:barDir val="col"/>
        <c:grouping val="clustered"/>
        <c:varyColors val="0"/>
        <c:ser>
          <c:idx val="0"/>
          <c:order val="0"/>
          <c:tx>
            <c:strRef>
              <c:f>'Graf 17'!$H$1</c:f>
              <c:strCache>
                <c:ptCount val="1"/>
                <c:pt idx="0">
                  <c:v>Distribúcia rozvinutých krajín s dlhom nad 60 % HDP (vertikálna os)</c:v>
                </c:pt>
              </c:strCache>
            </c:strRef>
          </c:tx>
          <c:spPr>
            <a:solidFill>
              <a:srgbClr val="2C9ADC"/>
            </a:solidFill>
            <a:ln w="19050">
              <a:noFill/>
            </a:ln>
          </c:spPr>
          <c:invertIfNegative val="0"/>
          <c:dPt>
            <c:idx val="7"/>
            <c:invertIfNegative val="0"/>
            <c:bubble3D val="0"/>
            <c:extLst>
              <c:ext xmlns:c16="http://schemas.microsoft.com/office/drawing/2014/chart" uri="{C3380CC4-5D6E-409C-BE32-E72D297353CC}">
                <c16:uniqueId val="{00000000-56BC-4F73-8048-6CB5A6447A8A}"/>
              </c:ext>
            </c:extLst>
          </c:dPt>
          <c:dPt>
            <c:idx val="11"/>
            <c:invertIfNegative val="0"/>
            <c:bubble3D val="0"/>
            <c:extLst>
              <c:ext xmlns:c16="http://schemas.microsoft.com/office/drawing/2014/chart" uri="{C3380CC4-5D6E-409C-BE32-E72D297353CC}">
                <c16:uniqueId val="{00000001-56BC-4F73-8048-6CB5A6447A8A}"/>
              </c:ext>
            </c:extLst>
          </c:dPt>
          <c:dPt>
            <c:idx val="13"/>
            <c:invertIfNegative val="0"/>
            <c:bubble3D val="0"/>
            <c:spPr>
              <a:solidFill>
                <a:schemeClr val="tx2">
                  <a:lumMod val="50000"/>
                </a:schemeClr>
              </a:solidFill>
              <a:ln w="19050">
                <a:noFill/>
              </a:ln>
            </c:spPr>
            <c:extLst>
              <c:ext xmlns:c16="http://schemas.microsoft.com/office/drawing/2014/chart" uri="{C3380CC4-5D6E-409C-BE32-E72D297353CC}">
                <c16:uniqueId val="{00000003-56BC-4F73-8048-6CB5A6447A8A}"/>
              </c:ext>
            </c:extLst>
          </c:dPt>
          <c:cat>
            <c:strRef>
              <c:f>'Graf 17'!$H$5:$H$18</c:f>
              <c:strCache>
                <c:ptCount val="14"/>
                <c:pt idx="0">
                  <c:v>pod -6 p.b.</c:v>
                </c:pt>
                <c:pt idx="1">
                  <c:v>-6 až -5 p.b.</c:v>
                </c:pt>
                <c:pt idx="2">
                  <c:v>-5 až -4 p.b.</c:v>
                </c:pt>
                <c:pt idx="3">
                  <c:v>-4 až -3 p.b.</c:v>
                </c:pt>
                <c:pt idx="4">
                  <c:v>-3 až -2 p.b.</c:v>
                </c:pt>
                <c:pt idx="5">
                  <c:v>-2 až -1 p.b.</c:v>
                </c:pt>
                <c:pt idx="6">
                  <c:v>-1 až 0 p.b.</c:v>
                </c:pt>
                <c:pt idx="7">
                  <c:v>0 až 1 p.b.</c:v>
                </c:pt>
                <c:pt idx="8">
                  <c:v>1 až 2 p.b.</c:v>
                </c:pt>
                <c:pt idx="9">
                  <c:v>2 až 3 p.b.</c:v>
                </c:pt>
                <c:pt idx="10">
                  <c:v>3 až 4 p.b.</c:v>
                </c:pt>
                <c:pt idx="11">
                  <c:v>4 až 5 p.b.</c:v>
                </c:pt>
                <c:pt idx="12">
                  <c:v>5 až 6 p.b.</c:v>
                </c:pt>
                <c:pt idx="13">
                  <c:v>6 a viac p.b.</c:v>
                </c:pt>
              </c:strCache>
            </c:strRef>
          </c:cat>
          <c:val>
            <c:numRef>
              <c:f>'Graf 17'!$L$5:$L$18</c:f>
              <c:numCache>
                <c:formatCode>0.0</c:formatCode>
                <c:ptCount val="14"/>
                <c:pt idx="0">
                  <c:v>5.1851851851851851</c:v>
                </c:pt>
                <c:pt idx="1">
                  <c:v>3.7037037037037033</c:v>
                </c:pt>
                <c:pt idx="2">
                  <c:v>6.2962962962962958</c:v>
                </c:pt>
                <c:pt idx="3">
                  <c:v>4.8148148148148149</c:v>
                </c:pt>
                <c:pt idx="4">
                  <c:v>8.1481481481481488</c:v>
                </c:pt>
                <c:pt idx="5">
                  <c:v>10.74074074074074</c:v>
                </c:pt>
                <c:pt idx="6">
                  <c:v>6.2962962962962958</c:v>
                </c:pt>
                <c:pt idx="7">
                  <c:v>10.74074074074074</c:v>
                </c:pt>
                <c:pt idx="8">
                  <c:v>11.111111111111111</c:v>
                </c:pt>
                <c:pt idx="9">
                  <c:v>8.1481481481481488</c:v>
                </c:pt>
                <c:pt idx="10">
                  <c:v>7.4074074074074066</c:v>
                </c:pt>
                <c:pt idx="11">
                  <c:v>4.4444444444444446</c:v>
                </c:pt>
                <c:pt idx="12">
                  <c:v>2.2222222222222223</c:v>
                </c:pt>
                <c:pt idx="13">
                  <c:v>10.74074074074074</c:v>
                </c:pt>
              </c:numCache>
            </c:numRef>
          </c:val>
          <c:extLst>
            <c:ext xmlns:c16="http://schemas.microsoft.com/office/drawing/2014/chart" uri="{C3380CC4-5D6E-409C-BE32-E72D297353CC}">
              <c16:uniqueId val="{0000000E-905D-47D3-90D9-DFDC54E20CF6}"/>
            </c:ext>
          </c:extLst>
        </c:ser>
        <c:dLbls>
          <c:showLegendKey val="0"/>
          <c:showVal val="0"/>
          <c:showCatName val="0"/>
          <c:showSerName val="0"/>
          <c:showPercent val="0"/>
          <c:showBubbleSize val="0"/>
        </c:dLbls>
        <c:gapWidth val="50"/>
        <c:axId val="753740808"/>
        <c:axId val="753741200"/>
      </c:barChart>
      <c:scatterChart>
        <c:scatterStyle val="lineMarker"/>
        <c:varyColors val="0"/>
        <c:ser>
          <c:idx val="1"/>
          <c:order val="1"/>
          <c:tx>
            <c:strRef>
              <c:f>'Graf 17'!$N$5</c:f>
              <c:strCache>
                <c:ptCount val="1"/>
                <c:pt idx="0">
                  <c:v>Slovensko</c:v>
                </c:pt>
              </c:strCache>
            </c:strRef>
          </c:tx>
          <c:spPr>
            <a:ln w="19050">
              <a:noFill/>
            </a:ln>
          </c:spPr>
          <c:marker>
            <c:symbol val="diamond"/>
            <c:size val="10"/>
            <c:spPr>
              <a:solidFill>
                <a:srgbClr val="7F7F7F"/>
              </a:solidFill>
              <a:ln>
                <a:noFill/>
              </a:ln>
            </c:spPr>
          </c:marker>
          <c:xVal>
            <c:numRef>
              <c:f>'Graf 17'!$O$7</c:f>
              <c:numCache>
                <c:formatCode>General</c:formatCode>
                <c:ptCount val="1"/>
                <c:pt idx="0">
                  <c:v>14</c:v>
                </c:pt>
              </c:numCache>
            </c:numRef>
          </c:xVal>
          <c:yVal>
            <c:numRef>
              <c:f>'Graf 17'!$O$8</c:f>
              <c:numCache>
                <c:formatCode>0.0</c:formatCode>
                <c:ptCount val="1"/>
                <c:pt idx="0">
                  <c:v>10.74074074074074</c:v>
                </c:pt>
              </c:numCache>
            </c:numRef>
          </c:yVal>
          <c:smooth val="0"/>
          <c:extLst>
            <c:ext xmlns:c16="http://schemas.microsoft.com/office/drawing/2014/chart" uri="{C3380CC4-5D6E-409C-BE32-E72D297353CC}">
              <c16:uniqueId val="{0000000F-905D-47D3-90D9-DFDC54E20CF6}"/>
            </c:ext>
          </c:extLst>
        </c:ser>
        <c:dLbls>
          <c:showLegendKey val="0"/>
          <c:showVal val="0"/>
          <c:showCatName val="0"/>
          <c:showSerName val="0"/>
          <c:showPercent val="0"/>
          <c:showBubbleSize val="0"/>
        </c:dLbls>
        <c:axId val="753740808"/>
        <c:axId val="753741200"/>
      </c:scatterChart>
      <c:catAx>
        <c:axId val="753740808"/>
        <c:scaling>
          <c:orientation val="minMax"/>
        </c:scaling>
        <c:delete val="0"/>
        <c:axPos val="b"/>
        <c:numFmt formatCode="General" sourceLinked="1"/>
        <c:majorTickMark val="out"/>
        <c:minorTickMark val="none"/>
        <c:tickLblPos val="nextTo"/>
        <c:txPr>
          <a:bodyPr rot="0" vert="horz"/>
          <a:lstStyle/>
          <a:p>
            <a:pPr>
              <a:defRPr sz="800"/>
            </a:pPr>
            <a:endParaRPr lang="sk-SK"/>
          </a:p>
        </c:txPr>
        <c:crossAx val="753741200"/>
        <c:crosses val="autoZero"/>
        <c:auto val="1"/>
        <c:lblAlgn val="ctr"/>
        <c:lblOffset val="100"/>
        <c:noMultiLvlLbl val="0"/>
      </c:catAx>
      <c:valAx>
        <c:axId val="753741200"/>
        <c:scaling>
          <c:orientation val="minMax"/>
          <c:max val="16"/>
        </c:scaling>
        <c:delete val="0"/>
        <c:axPos val="l"/>
        <c:numFmt formatCode="0" sourceLinked="0"/>
        <c:majorTickMark val="out"/>
        <c:minorTickMark val="none"/>
        <c:tickLblPos val="nextTo"/>
        <c:crossAx val="753740808"/>
        <c:crosses val="autoZero"/>
        <c:crossBetween val="between"/>
      </c:valAx>
      <c:spPr>
        <a:ln>
          <a:noFill/>
        </a:ln>
      </c:spPr>
    </c:plotArea>
    <c:legend>
      <c:legendPos val="l"/>
      <c:layout>
        <c:manualLayout>
          <c:xMode val="edge"/>
          <c:yMode val="edge"/>
          <c:x val="6.7940552016985137E-2"/>
          <c:y val="2.9201311668102553E-2"/>
          <c:w val="0.86087385638855696"/>
          <c:h val="0.11458038492614676"/>
        </c:manualLayout>
      </c:layout>
      <c:overlay val="1"/>
    </c:legend>
    <c:plotVisOnly val="1"/>
    <c:dispBlanksAs val="gap"/>
    <c:showDLblsOverMax val="0"/>
  </c:chart>
  <c:spPr>
    <a:noFill/>
    <a:ln>
      <a:no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918061351975819E-2"/>
          <c:y val="0.1541340920171238"/>
          <c:w val="0.90529598609091066"/>
          <c:h val="0.71048519698396484"/>
        </c:manualLayout>
      </c:layout>
      <c:barChart>
        <c:barDir val="col"/>
        <c:grouping val="clustered"/>
        <c:varyColors val="0"/>
        <c:ser>
          <c:idx val="0"/>
          <c:order val="0"/>
          <c:tx>
            <c:strRef>
              <c:f>'Graf 17'!$H$2</c:f>
              <c:strCache>
                <c:ptCount val="1"/>
                <c:pt idx="0">
                  <c:v>Distribution of countries with debt level above 60 pp. of GDP(vertical axis)</c:v>
                </c:pt>
              </c:strCache>
            </c:strRef>
          </c:tx>
          <c:spPr>
            <a:solidFill>
              <a:srgbClr val="2C9ADC"/>
            </a:solidFill>
            <a:ln w="19050">
              <a:noFill/>
            </a:ln>
          </c:spPr>
          <c:invertIfNegative val="0"/>
          <c:dPt>
            <c:idx val="7"/>
            <c:invertIfNegative val="0"/>
            <c:bubble3D val="0"/>
            <c:extLst>
              <c:ext xmlns:c16="http://schemas.microsoft.com/office/drawing/2014/chart" uri="{C3380CC4-5D6E-409C-BE32-E72D297353CC}">
                <c16:uniqueId val="{00000000-C8E5-4C98-A415-3FC4FC784EE8}"/>
              </c:ext>
            </c:extLst>
          </c:dPt>
          <c:dPt>
            <c:idx val="11"/>
            <c:invertIfNegative val="0"/>
            <c:bubble3D val="0"/>
            <c:extLst>
              <c:ext xmlns:c16="http://schemas.microsoft.com/office/drawing/2014/chart" uri="{C3380CC4-5D6E-409C-BE32-E72D297353CC}">
                <c16:uniqueId val="{00000001-C8E5-4C98-A415-3FC4FC784EE8}"/>
              </c:ext>
            </c:extLst>
          </c:dPt>
          <c:dPt>
            <c:idx val="13"/>
            <c:invertIfNegative val="0"/>
            <c:bubble3D val="0"/>
            <c:spPr>
              <a:solidFill>
                <a:schemeClr val="tx2">
                  <a:lumMod val="50000"/>
                </a:schemeClr>
              </a:solidFill>
              <a:ln w="19050">
                <a:noFill/>
              </a:ln>
            </c:spPr>
            <c:extLst>
              <c:ext xmlns:c16="http://schemas.microsoft.com/office/drawing/2014/chart" uri="{C3380CC4-5D6E-409C-BE32-E72D297353CC}">
                <c16:uniqueId val="{00000003-C8E5-4C98-A415-3FC4FC784EE8}"/>
              </c:ext>
            </c:extLst>
          </c:dPt>
          <c:cat>
            <c:strRef>
              <c:f>'Graf 17'!$I$5:$I$18</c:f>
              <c:strCache>
                <c:ptCount val="14"/>
                <c:pt idx="0">
                  <c:v>below -6 pp.</c:v>
                </c:pt>
                <c:pt idx="1">
                  <c:v>-6 to -5 pp.</c:v>
                </c:pt>
                <c:pt idx="2">
                  <c:v>-5 to -4 pp.</c:v>
                </c:pt>
                <c:pt idx="3">
                  <c:v>-4 to -3 pp.</c:v>
                </c:pt>
                <c:pt idx="4">
                  <c:v>-3 to -2 pp.</c:v>
                </c:pt>
                <c:pt idx="5">
                  <c:v>-2 to -1 pp.</c:v>
                </c:pt>
                <c:pt idx="6">
                  <c:v>-1 to 0 pp.</c:v>
                </c:pt>
                <c:pt idx="7">
                  <c:v>0 to 1 pp.</c:v>
                </c:pt>
                <c:pt idx="8">
                  <c:v>1 to 2 pp.</c:v>
                </c:pt>
                <c:pt idx="9">
                  <c:v>2 to 3 pp.</c:v>
                </c:pt>
                <c:pt idx="10">
                  <c:v>3 to 4 pp.</c:v>
                </c:pt>
                <c:pt idx="11">
                  <c:v>4 to 5 pp.</c:v>
                </c:pt>
                <c:pt idx="12">
                  <c:v>5 to 6 pp.</c:v>
                </c:pt>
                <c:pt idx="13">
                  <c:v>above 6 pp.</c:v>
                </c:pt>
              </c:strCache>
            </c:strRef>
          </c:cat>
          <c:val>
            <c:numRef>
              <c:f>'Graf 17'!$L$5:$L$18</c:f>
              <c:numCache>
                <c:formatCode>0.0</c:formatCode>
                <c:ptCount val="14"/>
                <c:pt idx="0">
                  <c:v>5.1851851851851851</c:v>
                </c:pt>
                <c:pt idx="1">
                  <c:v>3.7037037037037033</c:v>
                </c:pt>
                <c:pt idx="2">
                  <c:v>6.2962962962962958</c:v>
                </c:pt>
                <c:pt idx="3">
                  <c:v>4.8148148148148149</c:v>
                </c:pt>
                <c:pt idx="4">
                  <c:v>8.1481481481481488</c:v>
                </c:pt>
                <c:pt idx="5">
                  <c:v>10.74074074074074</c:v>
                </c:pt>
                <c:pt idx="6">
                  <c:v>6.2962962962962958</c:v>
                </c:pt>
                <c:pt idx="7">
                  <c:v>10.74074074074074</c:v>
                </c:pt>
                <c:pt idx="8">
                  <c:v>11.111111111111111</c:v>
                </c:pt>
                <c:pt idx="9">
                  <c:v>8.1481481481481488</c:v>
                </c:pt>
                <c:pt idx="10">
                  <c:v>7.4074074074074066</c:v>
                </c:pt>
                <c:pt idx="11">
                  <c:v>4.4444444444444446</c:v>
                </c:pt>
                <c:pt idx="12">
                  <c:v>2.2222222222222223</c:v>
                </c:pt>
                <c:pt idx="13">
                  <c:v>10.74074074074074</c:v>
                </c:pt>
              </c:numCache>
            </c:numRef>
          </c:val>
          <c:extLst>
            <c:ext xmlns:c16="http://schemas.microsoft.com/office/drawing/2014/chart" uri="{C3380CC4-5D6E-409C-BE32-E72D297353CC}">
              <c16:uniqueId val="{0000000E-905D-47D3-90D9-DFDC54E20CF6}"/>
            </c:ext>
          </c:extLst>
        </c:ser>
        <c:dLbls>
          <c:showLegendKey val="0"/>
          <c:showVal val="0"/>
          <c:showCatName val="0"/>
          <c:showSerName val="0"/>
          <c:showPercent val="0"/>
          <c:showBubbleSize val="0"/>
        </c:dLbls>
        <c:gapWidth val="50"/>
        <c:axId val="753741984"/>
        <c:axId val="753742376"/>
      </c:barChart>
      <c:scatterChart>
        <c:scatterStyle val="lineMarker"/>
        <c:varyColors val="0"/>
        <c:ser>
          <c:idx val="1"/>
          <c:order val="1"/>
          <c:tx>
            <c:strRef>
              <c:f>'Graf 17'!$N$6</c:f>
              <c:strCache>
                <c:ptCount val="1"/>
                <c:pt idx="0">
                  <c:v>Slovakia</c:v>
                </c:pt>
              </c:strCache>
            </c:strRef>
          </c:tx>
          <c:spPr>
            <a:ln w="19050">
              <a:noFill/>
            </a:ln>
          </c:spPr>
          <c:marker>
            <c:symbol val="diamond"/>
            <c:size val="10"/>
            <c:spPr>
              <a:solidFill>
                <a:srgbClr val="7F7F7F"/>
              </a:solidFill>
              <a:ln>
                <a:noFill/>
              </a:ln>
            </c:spPr>
          </c:marker>
          <c:xVal>
            <c:numRef>
              <c:f>'Graf 17'!$O$7</c:f>
              <c:numCache>
                <c:formatCode>General</c:formatCode>
                <c:ptCount val="1"/>
                <c:pt idx="0">
                  <c:v>14</c:v>
                </c:pt>
              </c:numCache>
            </c:numRef>
          </c:xVal>
          <c:yVal>
            <c:numRef>
              <c:f>'Graf 17'!$O$8</c:f>
              <c:numCache>
                <c:formatCode>0.0</c:formatCode>
                <c:ptCount val="1"/>
                <c:pt idx="0">
                  <c:v>10.74074074074074</c:v>
                </c:pt>
              </c:numCache>
            </c:numRef>
          </c:yVal>
          <c:smooth val="0"/>
          <c:extLst>
            <c:ext xmlns:c16="http://schemas.microsoft.com/office/drawing/2014/chart" uri="{C3380CC4-5D6E-409C-BE32-E72D297353CC}">
              <c16:uniqueId val="{0000000F-905D-47D3-90D9-DFDC54E20CF6}"/>
            </c:ext>
          </c:extLst>
        </c:ser>
        <c:dLbls>
          <c:showLegendKey val="0"/>
          <c:showVal val="0"/>
          <c:showCatName val="0"/>
          <c:showSerName val="0"/>
          <c:showPercent val="0"/>
          <c:showBubbleSize val="0"/>
        </c:dLbls>
        <c:axId val="753741984"/>
        <c:axId val="753742376"/>
      </c:scatterChart>
      <c:catAx>
        <c:axId val="753741984"/>
        <c:scaling>
          <c:orientation val="minMax"/>
        </c:scaling>
        <c:delete val="0"/>
        <c:axPos val="b"/>
        <c:numFmt formatCode="General" sourceLinked="1"/>
        <c:majorTickMark val="out"/>
        <c:minorTickMark val="none"/>
        <c:tickLblPos val="nextTo"/>
        <c:txPr>
          <a:bodyPr rot="0" vert="horz"/>
          <a:lstStyle/>
          <a:p>
            <a:pPr>
              <a:defRPr sz="800"/>
            </a:pPr>
            <a:endParaRPr lang="sk-SK"/>
          </a:p>
        </c:txPr>
        <c:crossAx val="753742376"/>
        <c:crosses val="autoZero"/>
        <c:auto val="1"/>
        <c:lblAlgn val="ctr"/>
        <c:lblOffset val="100"/>
        <c:noMultiLvlLbl val="0"/>
      </c:catAx>
      <c:valAx>
        <c:axId val="753742376"/>
        <c:scaling>
          <c:orientation val="minMax"/>
          <c:max val="16"/>
        </c:scaling>
        <c:delete val="0"/>
        <c:axPos val="l"/>
        <c:numFmt formatCode="0" sourceLinked="0"/>
        <c:majorTickMark val="out"/>
        <c:minorTickMark val="none"/>
        <c:tickLblPos val="nextTo"/>
        <c:crossAx val="753741984"/>
        <c:crosses val="autoZero"/>
        <c:crossBetween val="between"/>
      </c:valAx>
      <c:spPr>
        <a:ln>
          <a:noFill/>
        </a:ln>
      </c:spPr>
    </c:plotArea>
    <c:legend>
      <c:legendPos val="l"/>
      <c:layout>
        <c:manualLayout>
          <c:xMode val="edge"/>
          <c:yMode val="edge"/>
          <c:x val="6.7940552016985137E-2"/>
          <c:y val="2.9201311668102553E-2"/>
          <c:w val="0.86087385638855696"/>
          <c:h val="0.11458038492614676"/>
        </c:manualLayout>
      </c:layout>
      <c:overlay val="1"/>
    </c:legend>
    <c:plotVisOnly val="1"/>
    <c:dispBlanksAs val="gap"/>
    <c:showDLblsOverMax val="0"/>
  </c:chart>
  <c:spPr>
    <a:noFill/>
    <a:ln>
      <a:no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1539126675313"/>
          <c:y val="0.22366712707182315"/>
          <c:w val="0.8408531488687131"/>
          <c:h val="0.65867480049109883"/>
        </c:manualLayout>
      </c:layout>
      <c:areaChart>
        <c:grouping val="stacked"/>
        <c:varyColors val="0"/>
        <c:ser>
          <c:idx val="6"/>
          <c:order val="1"/>
          <c:tx>
            <c:strRef>
              <c:f>'Zhrnutie '!$J$51</c:f>
              <c:strCache>
                <c:ptCount val="1"/>
                <c:pt idx="0">
                  <c:v>Net debt</c:v>
                </c:pt>
              </c:strCache>
            </c:strRef>
          </c:tx>
          <c:spPr>
            <a:solidFill>
              <a:schemeClr val="accent1"/>
            </a:solidFill>
            <a:ln>
              <a:noFill/>
            </a:ln>
            <a:effectLst/>
          </c:spPr>
          <c:cat>
            <c:numRef>
              <c:f>'Zhrnutie '!$K$20:$P$20</c:f>
              <c:numCache>
                <c:formatCode>General</c:formatCode>
                <c:ptCount val="6"/>
                <c:pt idx="0">
                  <c:v>2019</c:v>
                </c:pt>
                <c:pt idx="1">
                  <c:v>2020</c:v>
                </c:pt>
                <c:pt idx="2">
                  <c:v>2021</c:v>
                </c:pt>
                <c:pt idx="3">
                  <c:v>2022</c:v>
                </c:pt>
                <c:pt idx="4">
                  <c:v>2023</c:v>
                </c:pt>
                <c:pt idx="5">
                  <c:v>2024</c:v>
                </c:pt>
              </c:numCache>
            </c:numRef>
          </c:cat>
          <c:val>
            <c:numRef>
              <c:f>'Zhrnutie '!$K$51:$P$51</c:f>
              <c:numCache>
                <c:formatCode>0.0</c:formatCode>
                <c:ptCount val="6"/>
                <c:pt idx="0">
                  <c:v>43.332748416380227</c:v>
                </c:pt>
                <c:pt idx="1">
                  <c:v>50.380373880482054</c:v>
                </c:pt>
                <c:pt idx="2">
                  <c:v>59.016540055317002</c:v>
                </c:pt>
                <c:pt idx="3">
                  <c:v>59.537883058511042</c:v>
                </c:pt>
                <c:pt idx="4">
                  <c:v>60.079497228553201</c:v>
                </c:pt>
                <c:pt idx="5">
                  <c:v>61.894755656222024</c:v>
                </c:pt>
              </c:numCache>
            </c:numRef>
          </c:val>
          <c:extLst>
            <c:ext xmlns:c16="http://schemas.microsoft.com/office/drawing/2014/chart" uri="{C3380CC4-5D6E-409C-BE32-E72D297353CC}">
              <c16:uniqueId val="{0000000D-EEA2-42D3-B7F2-13DBEDD63672}"/>
            </c:ext>
          </c:extLst>
        </c:ser>
        <c:ser>
          <c:idx val="8"/>
          <c:order val="7"/>
          <c:tx>
            <c:strRef>
              <c:f>'Zhrnutie '!$J$50</c:f>
              <c:strCache>
                <c:ptCount val="1"/>
                <c:pt idx="0">
                  <c:v>LFA</c:v>
                </c:pt>
              </c:strCache>
            </c:strRef>
          </c:tx>
          <c:spPr>
            <a:solidFill>
              <a:schemeClr val="bg1">
                <a:lumMod val="85000"/>
              </a:schemeClr>
            </a:solidFill>
            <a:ln w="25400">
              <a:noFill/>
            </a:ln>
            <a:effectLst/>
          </c:spPr>
          <c:cat>
            <c:numRef>
              <c:f>'Zhrnutie '!$K$20:$P$20</c:f>
              <c:numCache>
                <c:formatCode>General</c:formatCode>
                <c:ptCount val="6"/>
                <c:pt idx="0">
                  <c:v>2019</c:v>
                </c:pt>
                <c:pt idx="1">
                  <c:v>2020</c:v>
                </c:pt>
                <c:pt idx="2">
                  <c:v>2021</c:v>
                </c:pt>
                <c:pt idx="3">
                  <c:v>2022</c:v>
                </c:pt>
                <c:pt idx="4">
                  <c:v>2023</c:v>
                </c:pt>
                <c:pt idx="5">
                  <c:v>2024</c:v>
                </c:pt>
              </c:numCache>
            </c:numRef>
          </c:cat>
          <c:val>
            <c:numRef>
              <c:f>'Zhrnutie '!$K$50:$P$50</c:f>
              <c:numCache>
                <c:formatCode>0.0</c:formatCode>
                <c:ptCount val="6"/>
                <c:pt idx="0">
                  <c:v>4.9013917056801617</c:v>
                </c:pt>
                <c:pt idx="1">
                  <c:v>10.187823618934999</c:v>
                </c:pt>
                <c:pt idx="2">
                  <c:v>5.0740813044232382</c:v>
                </c:pt>
                <c:pt idx="3">
                  <c:v>5.9278978339275739</c:v>
                </c:pt>
                <c:pt idx="4">
                  <c:v>4.5446430041527535</c:v>
                </c:pt>
                <c:pt idx="5">
                  <c:v>3.9488688277474111</c:v>
                </c:pt>
              </c:numCache>
            </c:numRef>
          </c:val>
          <c:extLst>
            <c:ext xmlns:c16="http://schemas.microsoft.com/office/drawing/2014/chart" uri="{C3380CC4-5D6E-409C-BE32-E72D297353CC}">
              <c16:uniqueId val="{00000000-BF42-44F4-BA2A-D6D4F961DD44}"/>
            </c:ext>
          </c:extLst>
        </c:ser>
        <c:dLbls>
          <c:showLegendKey val="0"/>
          <c:showVal val="0"/>
          <c:showCatName val="0"/>
          <c:showSerName val="0"/>
          <c:showPercent val="0"/>
          <c:showBubbleSize val="0"/>
        </c:dLbls>
        <c:axId val="794567928"/>
        <c:axId val="794568320"/>
      </c:areaChart>
      <c:lineChart>
        <c:grouping val="standard"/>
        <c:varyColors val="0"/>
        <c:ser>
          <c:idx val="0"/>
          <c:order val="0"/>
          <c:tx>
            <c:strRef>
              <c:f>'Zhrnutie '!$J$49</c:f>
              <c:strCache>
                <c:ptCount val="1"/>
                <c:pt idx="0">
                  <c:v>General government gross debt</c:v>
                </c:pt>
              </c:strCache>
            </c:strRef>
          </c:tx>
          <c:spPr>
            <a:ln w="28575" cap="rnd">
              <a:noFill/>
              <a:round/>
            </a:ln>
            <a:effectLst/>
          </c:spPr>
          <c:marker>
            <c:symbol val="circle"/>
            <c:size val="5"/>
            <c:spPr>
              <a:solidFill>
                <a:schemeClr val="tx1"/>
              </a:solidFill>
              <a:ln w="9525">
                <a:noFill/>
              </a:ln>
              <a:effectLst/>
            </c:spPr>
          </c:marker>
          <c:dPt>
            <c:idx val="1"/>
            <c:marker>
              <c:symbol val="circle"/>
              <c:size val="5"/>
              <c:spPr>
                <a:solidFill>
                  <a:schemeClr val="tx1"/>
                </a:solidFill>
                <a:ln w="9525">
                  <a:noFill/>
                  <a:prstDash val="sysDot"/>
                </a:ln>
                <a:effectLst/>
              </c:spPr>
            </c:marker>
            <c:bubble3D val="0"/>
            <c:spPr>
              <a:ln w="28575" cap="rnd">
                <a:noFill/>
                <a:prstDash val="sysDot"/>
                <a:round/>
              </a:ln>
              <a:effectLst/>
            </c:spPr>
            <c:extLst>
              <c:ext xmlns:c16="http://schemas.microsoft.com/office/drawing/2014/chart" uri="{C3380CC4-5D6E-409C-BE32-E72D297353CC}">
                <c16:uniqueId val="{00000003-EEA2-42D3-B7F2-13DBEDD63672}"/>
              </c:ext>
            </c:extLst>
          </c:dPt>
          <c:dPt>
            <c:idx val="2"/>
            <c:marker>
              <c:symbol val="circle"/>
              <c:size val="5"/>
              <c:spPr>
                <a:solidFill>
                  <a:schemeClr val="tx1"/>
                </a:solidFill>
                <a:ln w="9525">
                  <a:noFill/>
                </a:ln>
                <a:effectLst/>
              </c:spPr>
            </c:marker>
            <c:bubble3D val="0"/>
            <c:spPr>
              <a:ln w="28575" cap="rnd">
                <a:noFill/>
                <a:round/>
              </a:ln>
              <a:effectLst/>
            </c:spPr>
            <c:extLst>
              <c:ext xmlns:c16="http://schemas.microsoft.com/office/drawing/2014/chart" uri="{C3380CC4-5D6E-409C-BE32-E72D297353CC}">
                <c16:uniqueId val="{00000005-EEA2-42D3-B7F2-13DBEDD63672}"/>
              </c:ext>
            </c:extLst>
          </c:dPt>
          <c:dPt>
            <c:idx val="3"/>
            <c:marker>
              <c:symbol val="circle"/>
              <c:size val="5"/>
              <c:spPr>
                <a:solidFill>
                  <a:schemeClr val="tx1"/>
                </a:solidFill>
                <a:ln w="9525">
                  <a:noFill/>
                </a:ln>
                <a:effectLst/>
              </c:spPr>
            </c:marker>
            <c:bubble3D val="0"/>
            <c:spPr>
              <a:ln w="28575" cap="rnd">
                <a:noFill/>
                <a:round/>
              </a:ln>
              <a:effectLst/>
            </c:spPr>
            <c:extLst>
              <c:ext xmlns:c16="http://schemas.microsoft.com/office/drawing/2014/chart" uri="{C3380CC4-5D6E-409C-BE32-E72D297353CC}">
                <c16:uniqueId val="{00000007-EEA2-42D3-B7F2-13DBEDD63672}"/>
              </c:ext>
            </c:extLst>
          </c:dPt>
          <c:dPt>
            <c:idx val="4"/>
            <c:marker>
              <c:symbol val="circle"/>
              <c:size val="5"/>
              <c:spPr>
                <a:solidFill>
                  <a:schemeClr val="tx1"/>
                </a:solidFill>
                <a:ln w="9525">
                  <a:noFill/>
                </a:ln>
                <a:effectLst/>
              </c:spPr>
            </c:marker>
            <c:bubble3D val="0"/>
            <c:spPr>
              <a:ln w="28575" cap="rnd">
                <a:noFill/>
                <a:round/>
              </a:ln>
              <a:effectLst/>
            </c:spPr>
            <c:extLst>
              <c:ext xmlns:c16="http://schemas.microsoft.com/office/drawing/2014/chart" uri="{C3380CC4-5D6E-409C-BE32-E72D297353CC}">
                <c16:uniqueId val="{00000009-EEA2-42D3-B7F2-13DBEDD63672}"/>
              </c:ext>
            </c:extLst>
          </c:dPt>
          <c:dPt>
            <c:idx val="5"/>
            <c:marker>
              <c:symbol val="circle"/>
              <c:size val="5"/>
              <c:spPr>
                <a:solidFill>
                  <a:schemeClr val="tx1"/>
                </a:solidFill>
                <a:ln w="9525">
                  <a:noFill/>
                </a:ln>
                <a:effectLst/>
              </c:spPr>
            </c:marker>
            <c:bubble3D val="0"/>
            <c:spPr>
              <a:ln w="28575" cap="rnd">
                <a:noFill/>
                <a:round/>
              </a:ln>
              <a:effectLst/>
            </c:spPr>
            <c:extLst>
              <c:ext xmlns:c16="http://schemas.microsoft.com/office/drawing/2014/chart" uri="{C3380CC4-5D6E-409C-BE32-E72D297353CC}">
                <c16:uniqueId val="{0000000B-EEA2-42D3-B7F2-13DBEDD63672}"/>
              </c:ext>
            </c:extLst>
          </c:dPt>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'Zhrnutie '!$K$20:$P$20</c:f>
              <c:numCache>
                <c:formatCode>General</c:formatCode>
                <c:ptCount val="6"/>
                <c:pt idx="0">
                  <c:v>2019</c:v>
                </c:pt>
                <c:pt idx="1">
                  <c:v>2020</c:v>
                </c:pt>
                <c:pt idx="2">
                  <c:v>2021</c:v>
                </c:pt>
                <c:pt idx="3">
                  <c:v>2022</c:v>
                </c:pt>
                <c:pt idx="4">
                  <c:v>2023</c:v>
                </c:pt>
                <c:pt idx="5">
                  <c:v>2024</c:v>
                </c:pt>
              </c:numCache>
            </c:numRef>
          </c:cat>
          <c:val>
            <c:numRef>
              <c:f>'Zhrnutie '!$K$49:$P$49</c:f>
              <c:numCache>
                <c:formatCode>0.0</c:formatCode>
                <c:ptCount val="6"/>
                <c:pt idx="0">
                  <c:v>48.234140122060388</c:v>
                </c:pt>
                <c:pt idx="1">
                  <c:v>60.568197499417053</c:v>
                </c:pt>
                <c:pt idx="2">
                  <c:v>64.09062135974024</c:v>
                </c:pt>
                <c:pt idx="3">
                  <c:v>65.465780892438616</c:v>
                </c:pt>
                <c:pt idx="4">
                  <c:v>64.624140232705955</c:v>
                </c:pt>
                <c:pt idx="5">
                  <c:v>65.843624483969435</c:v>
                </c:pt>
              </c:numCache>
            </c:numRef>
          </c:val>
          <c:smooth val="0"/>
          <c:extLst>
            <c:ext xmlns:c16="http://schemas.microsoft.com/office/drawing/2014/chart" uri="{C3380CC4-5D6E-409C-BE32-E72D297353CC}">
              <c16:uniqueId val="{0000000C-EEA2-42D3-B7F2-13DBEDD63672}"/>
            </c:ext>
          </c:extLst>
        </c:ser>
        <c:ser>
          <c:idx val="1"/>
          <c:order val="2"/>
          <c:tx>
            <c:strRef>
              <c:f>'Zhrnutie '!$J$25</c:f>
              <c:strCache>
                <c:ptCount val="1"/>
                <c:pt idx="0">
                  <c:v>4. sankčné pásmo</c:v>
                </c:pt>
              </c:strCache>
            </c:strRef>
          </c:tx>
          <c:spPr>
            <a:ln w="19050" cap="rnd">
              <a:solidFill>
                <a:srgbClr val="FF0000"/>
              </a:solidFill>
              <a:prstDash val="sysDot"/>
              <a:round/>
            </a:ln>
            <a:effectLst/>
          </c:spPr>
          <c:marker>
            <c:symbol val="none"/>
          </c:marker>
          <c:cat>
            <c:numRef>
              <c:f>'Zhrnutie '!$K$20:$P$20</c:f>
              <c:numCache>
                <c:formatCode>General</c:formatCode>
                <c:ptCount val="6"/>
                <c:pt idx="0">
                  <c:v>2019</c:v>
                </c:pt>
                <c:pt idx="1">
                  <c:v>2020</c:v>
                </c:pt>
                <c:pt idx="2">
                  <c:v>2021</c:v>
                </c:pt>
                <c:pt idx="3">
                  <c:v>2022</c:v>
                </c:pt>
                <c:pt idx="4">
                  <c:v>2023</c:v>
                </c:pt>
                <c:pt idx="5">
                  <c:v>2024</c:v>
                </c:pt>
              </c:numCache>
            </c:numRef>
          </c:cat>
          <c:val>
            <c:numRef>
              <c:f>'Zhrnutie '!$K$25:$P$25</c:f>
              <c:numCache>
                <c:formatCode>0</c:formatCode>
                <c:ptCount val="6"/>
                <c:pt idx="0">
                  <c:v>55</c:v>
                </c:pt>
                <c:pt idx="1">
                  <c:v>54</c:v>
                </c:pt>
                <c:pt idx="2">
                  <c:v>53</c:v>
                </c:pt>
                <c:pt idx="3">
                  <c:v>52</c:v>
                </c:pt>
                <c:pt idx="4">
                  <c:v>51</c:v>
                </c:pt>
                <c:pt idx="5">
                  <c:v>50</c:v>
                </c:pt>
              </c:numCache>
            </c:numRef>
          </c:val>
          <c:smooth val="0"/>
          <c:extLst>
            <c:ext xmlns:c16="http://schemas.microsoft.com/office/drawing/2014/chart" uri="{C3380CC4-5D6E-409C-BE32-E72D297353CC}">
              <c16:uniqueId val="{0000000A-BCEE-4134-B586-B92116C02DA7}"/>
            </c:ext>
          </c:extLst>
        </c:ser>
        <c:ser>
          <c:idx val="2"/>
          <c:order val="3"/>
          <c:tx>
            <c:strRef>
              <c:f>'Zhrnutie '!$J$57</c:f>
              <c:strCache>
                <c:ptCount val="1"/>
                <c:pt idx="0">
                  <c:v>Lowest sanction threshold</c:v>
                </c:pt>
              </c:strCache>
            </c:strRef>
          </c:tx>
          <c:spPr>
            <a:ln w="19050" cap="rnd">
              <a:solidFill>
                <a:srgbClr val="FF0000"/>
              </a:solidFill>
              <a:prstDash val="sysDot"/>
              <a:round/>
            </a:ln>
            <a:effectLst/>
          </c:spPr>
          <c:marker>
            <c:symbol val="none"/>
          </c:marker>
          <c:cat>
            <c:numRef>
              <c:f>'Zhrnutie '!$K$20:$P$20</c:f>
              <c:numCache>
                <c:formatCode>General</c:formatCode>
                <c:ptCount val="6"/>
                <c:pt idx="0">
                  <c:v>2019</c:v>
                </c:pt>
                <c:pt idx="1">
                  <c:v>2020</c:v>
                </c:pt>
                <c:pt idx="2">
                  <c:v>2021</c:v>
                </c:pt>
                <c:pt idx="3">
                  <c:v>2022</c:v>
                </c:pt>
                <c:pt idx="4">
                  <c:v>2023</c:v>
                </c:pt>
                <c:pt idx="5">
                  <c:v>2024</c:v>
                </c:pt>
              </c:numCache>
            </c:numRef>
          </c:cat>
          <c:val>
            <c:numRef>
              <c:f>'Zhrnutie '!$K$57:$P$57</c:f>
              <c:numCache>
                <c:formatCode>0</c:formatCode>
                <c:ptCount val="6"/>
                <c:pt idx="0">
                  <c:v>48</c:v>
                </c:pt>
                <c:pt idx="1">
                  <c:v>47</c:v>
                </c:pt>
                <c:pt idx="2">
                  <c:v>46</c:v>
                </c:pt>
                <c:pt idx="3">
                  <c:v>45</c:v>
                </c:pt>
                <c:pt idx="4">
                  <c:v>44</c:v>
                </c:pt>
                <c:pt idx="5">
                  <c:v>43</c:v>
                </c:pt>
              </c:numCache>
            </c:numRef>
          </c:val>
          <c:smooth val="0"/>
          <c:extLst>
            <c:ext xmlns:c16="http://schemas.microsoft.com/office/drawing/2014/chart" uri="{C3380CC4-5D6E-409C-BE32-E72D297353CC}">
              <c16:uniqueId val="{0000000B-BCEE-4134-B586-B92116C02DA7}"/>
            </c:ext>
          </c:extLst>
        </c:ser>
        <c:ser>
          <c:idx val="3"/>
          <c:order val="4"/>
          <c:tx>
            <c:strRef>
              <c:f>'Zhrnutie '!$J$55</c:f>
              <c:strCache>
                <c:ptCount val="1"/>
                <c:pt idx="0">
                  <c:v>3. sanction threshold</c:v>
                </c:pt>
              </c:strCache>
            </c:strRef>
          </c:tx>
          <c:spPr>
            <a:ln w="19050" cap="rnd">
              <a:solidFill>
                <a:srgbClr val="FF0000"/>
              </a:solidFill>
              <a:prstDash val="sysDot"/>
              <a:round/>
            </a:ln>
            <a:effectLst/>
          </c:spPr>
          <c:marker>
            <c:symbol val="none"/>
          </c:marker>
          <c:cat>
            <c:numRef>
              <c:f>'Zhrnutie '!$K$20:$P$20</c:f>
              <c:numCache>
                <c:formatCode>General</c:formatCode>
                <c:ptCount val="6"/>
                <c:pt idx="0">
                  <c:v>2019</c:v>
                </c:pt>
                <c:pt idx="1">
                  <c:v>2020</c:v>
                </c:pt>
                <c:pt idx="2">
                  <c:v>2021</c:v>
                </c:pt>
                <c:pt idx="3">
                  <c:v>2022</c:v>
                </c:pt>
                <c:pt idx="4">
                  <c:v>2023</c:v>
                </c:pt>
                <c:pt idx="5">
                  <c:v>2024</c:v>
                </c:pt>
              </c:numCache>
            </c:numRef>
          </c:cat>
          <c:val>
            <c:numRef>
              <c:f>'Zhrnutie '!$K$55:$P$55</c:f>
              <c:numCache>
                <c:formatCode>0</c:formatCode>
                <c:ptCount val="6"/>
                <c:pt idx="0">
                  <c:v>53</c:v>
                </c:pt>
                <c:pt idx="1">
                  <c:v>52</c:v>
                </c:pt>
                <c:pt idx="2">
                  <c:v>51</c:v>
                </c:pt>
                <c:pt idx="3">
                  <c:v>50</c:v>
                </c:pt>
                <c:pt idx="4">
                  <c:v>49</c:v>
                </c:pt>
                <c:pt idx="5">
                  <c:v>48</c:v>
                </c:pt>
              </c:numCache>
            </c:numRef>
          </c:val>
          <c:smooth val="0"/>
          <c:extLst>
            <c:ext xmlns:c16="http://schemas.microsoft.com/office/drawing/2014/chart" uri="{C3380CC4-5D6E-409C-BE32-E72D297353CC}">
              <c16:uniqueId val="{0000000B-BF42-44F4-BA2A-D6D4F961DD44}"/>
            </c:ext>
          </c:extLst>
        </c:ser>
        <c:ser>
          <c:idx val="4"/>
          <c:order val="5"/>
          <c:tx>
            <c:strRef>
              <c:f>'Zhrnutie '!$J$56</c:f>
              <c:strCache>
                <c:ptCount val="1"/>
                <c:pt idx="0">
                  <c:v>2. sanction threshold</c:v>
                </c:pt>
              </c:strCache>
            </c:strRef>
          </c:tx>
          <c:spPr>
            <a:ln w="19050" cap="rnd">
              <a:solidFill>
                <a:srgbClr val="FF0000"/>
              </a:solidFill>
              <a:prstDash val="sysDot"/>
              <a:round/>
            </a:ln>
            <a:effectLst/>
          </c:spPr>
          <c:marker>
            <c:symbol val="none"/>
          </c:marker>
          <c:cat>
            <c:numRef>
              <c:f>'Zhrnutie '!$K$20:$P$20</c:f>
              <c:numCache>
                <c:formatCode>General</c:formatCode>
                <c:ptCount val="6"/>
                <c:pt idx="0">
                  <c:v>2019</c:v>
                </c:pt>
                <c:pt idx="1">
                  <c:v>2020</c:v>
                </c:pt>
                <c:pt idx="2">
                  <c:v>2021</c:v>
                </c:pt>
                <c:pt idx="3">
                  <c:v>2022</c:v>
                </c:pt>
                <c:pt idx="4">
                  <c:v>2023</c:v>
                </c:pt>
                <c:pt idx="5">
                  <c:v>2024</c:v>
                </c:pt>
              </c:numCache>
            </c:numRef>
          </c:cat>
          <c:val>
            <c:numRef>
              <c:f>'Zhrnutie '!$K$56:$P$56</c:f>
              <c:numCache>
                <c:formatCode>0</c:formatCode>
                <c:ptCount val="6"/>
                <c:pt idx="0">
                  <c:v>51</c:v>
                </c:pt>
                <c:pt idx="1">
                  <c:v>50</c:v>
                </c:pt>
                <c:pt idx="2">
                  <c:v>49</c:v>
                </c:pt>
                <c:pt idx="3">
                  <c:v>48</c:v>
                </c:pt>
                <c:pt idx="4">
                  <c:v>47</c:v>
                </c:pt>
                <c:pt idx="5">
                  <c:v>46</c:v>
                </c:pt>
              </c:numCache>
            </c:numRef>
          </c:val>
          <c:smooth val="0"/>
          <c:extLst>
            <c:ext xmlns:c16="http://schemas.microsoft.com/office/drawing/2014/chart" uri="{C3380CC4-5D6E-409C-BE32-E72D297353CC}">
              <c16:uniqueId val="{0000000C-BF42-44F4-BA2A-D6D4F961DD44}"/>
            </c:ext>
          </c:extLst>
        </c:ser>
        <c:ser>
          <c:idx val="5"/>
          <c:order val="6"/>
          <c:tx>
            <c:strRef>
              <c:f>'Zhrnutie '!$J$53</c:f>
              <c:strCache>
                <c:ptCount val="1"/>
                <c:pt idx="0">
                  <c:v>Debt break rule (gross debt)</c:v>
                </c:pt>
              </c:strCache>
            </c:strRef>
          </c:tx>
          <c:spPr>
            <a:ln w="19050" cap="rnd">
              <a:solidFill>
                <a:srgbClr val="FF0000"/>
              </a:solidFill>
              <a:prstDash val="sysDot"/>
              <a:round/>
            </a:ln>
            <a:effectLst/>
          </c:spPr>
          <c:marker>
            <c:symbol val="none"/>
          </c:marker>
          <c:cat>
            <c:numRef>
              <c:f>'Zhrnutie '!$K$20:$P$20</c:f>
              <c:numCache>
                <c:formatCode>General</c:formatCode>
                <c:ptCount val="6"/>
                <c:pt idx="0">
                  <c:v>2019</c:v>
                </c:pt>
                <c:pt idx="1">
                  <c:v>2020</c:v>
                </c:pt>
                <c:pt idx="2">
                  <c:v>2021</c:v>
                </c:pt>
                <c:pt idx="3">
                  <c:v>2022</c:v>
                </c:pt>
                <c:pt idx="4">
                  <c:v>2023</c:v>
                </c:pt>
                <c:pt idx="5">
                  <c:v>2024</c:v>
                </c:pt>
              </c:numCache>
            </c:numRef>
          </c:cat>
          <c:val>
            <c:numRef>
              <c:f>'Zhrnutie '!$K$53:$P$53</c:f>
              <c:numCache>
                <c:formatCode>0</c:formatCode>
                <c:ptCount val="6"/>
                <c:pt idx="0">
                  <c:v>58</c:v>
                </c:pt>
                <c:pt idx="1">
                  <c:v>57</c:v>
                </c:pt>
                <c:pt idx="2">
                  <c:v>56</c:v>
                </c:pt>
                <c:pt idx="3">
                  <c:v>55</c:v>
                </c:pt>
                <c:pt idx="4">
                  <c:v>54</c:v>
                </c:pt>
                <c:pt idx="5">
                  <c:v>53</c:v>
                </c:pt>
              </c:numCache>
            </c:numRef>
          </c:val>
          <c:smooth val="0"/>
          <c:extLst>
            <c:ext xmlns:c16="http://schemas.microsoft.com/office/drawing/2014/chart" uri="{C3380CC4-5D6E-409C-BE32-E72D297353CC}">
              <c16:uniqueId val="{0000000D-BF42-44F4-BA2A-D6D4F961DD44}"/>
            </c:ext>
          </c:extLst>
        </c:ser>
        <c:ser>
          <c:idx val="7"/>
          <c:order val="8"/>
          <c:tx>
            <c:strRef>
              <c:f>'Zhrnutie '!$J$51</c:f>
              <c:strCache>
                <c:ptCount val="1"/>
                <c:pt idx="0">
                  <c:v>Net debt</c:v>
                </c:pt>
              </c:strCache>
            </c:strRef>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'Zhrnutie '!$K$20:$P$20</c:f>
              <c:numCache>
                <c:formatCode>General</c:formatCode>
                <c:ptCount val="6"/>
                <c:pt idx="0">
                  <c:v>2019</c:v>
                </c:pt>
                <c:pt idx="1">
                  <c:v>2020</c:v>
                </c:pt>
                <c:pt idx="2">
                  <c:v>2021</c:v>
                </c:pt>
                <c:pt idx="3">
                  <c:v>2022</c:v>
                </c:pt>
                <c:pt idx="4">
                  <c:v>2023</c:v>
                </c:pt>
                <c:pt idx="5">
                  <c:v>2024</c:v>
                </c:pt>
              </c:numCache>
            </c:numRef>
          </c:cat>
          <c:val>
            <c:numRef>
              <c:f>'Zhrnutie '!$K$51:$P$51</c:f>
              <c:numCache>
                <c:formatCode>0.0</c:formatCode>
                <c:ptCount val="6"/>
                <c:pt idx="0">
                  <c:v>43.332748416380227</c:v>
                </c:pt>
                <c:pt idx="1">
                  <c:v>50.380373880482054</c:v>
                </c:pt>
                <c:pt idx="2">
                  <c:v>59.016540055317002</c:v>
                </c:pt>
                <c:pt idx="3">
                  <c:v>59.537883058511042</c:v>
                </c:pt>
                <c:pt idx="4">
                  <c:v>60.079497228553201</c:v>
                </c:pt>
                <c:pt idx="5">
                  <c:v>61.894755656222024</c:v>
                </c:pt>
              </c:numCache>
            </c:numRef>
          </c:val>
          <c:smooth val="0"/>
          <c:extLst>
            <c:ext xmlns:c16="http://schemas.microsoft.com/office/drawing/2014/chart" uri="{C3380CC4-5D6E-409C-BE32-E72D297353CC}">
              <c16:uniqueId val="{0000000E-BF42-44F4-BA2A-D6D4F961DD44}"/>
            </c:ext>
          </c:extLst>
        </c:ser>
        <c:dLbls>
          <c:showLegendKey val="0"/>
          <c:showVal val="0"/>
          <c:showCatName val="0"/>
          <c:showSerName val="0"/>
          <c:showPercent val="0"/>
          <c:showBubbleSize val="0"/>
        </c:dLbls>
        <c:marker val="1"/>
        <c:smooth val="0"/>
        <c:axId val="794567928"/>
        <c:axId val="794568320"/>
      </c:lineChart>
      <c:catAx>
        <c:axId val="79456792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94568320"/>
        <c:crosses val="autoZero"/>
        <c:auto val="1"/>
        <c:lblAlgn val="ctr"/>
        <c:lblOffset val="100"/>
        <c:noMultiLvlLbl val="0"/>
      </c:catAx>
      <c:valAx>
        <c:axId val="794568320"/>
        <c:scaling>
          <c:orientation val="minMax"/>
          <c:max val="70"/>
          <c:min val="30"/>
        </c:scaling>
        <c:delete val="0"/>
        <c:axPos val="l"/>
        <c:majorGridlines>
          <c:spPr>
            <a:ln w="9525" cap="flat" cmpd="sng" algn="ctr">
              <a:solidFill>
                <a:schemeClr val="tx1">
                  <a:lumMod val="15000"/>
                  <a:lumOff val="85000"/>
                </a:schemeClr>
              </a:solidFill>
              <a:prstDash val="sysDot"/>
              <a:round/>
            </a:ln>
            <a:effectLst/>
          </c:spPr>
        </c:majorGridlines>
        <c:numFmt formatCode="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94567928"/>
        <c:crosses val="autoZero"/>
        <c:crossBetween val="between"/>
        <c:majorUnit val="5"/>
      </c:valAx>
      <c:spPr>
        <a:noFill/>
        <a:ln>
          <a:noFill/>
        </a:ln>
        <a:effectLst/>
      </c:spPr>
    </c:plotArea>
    <c:legend>
      <c:legendPos val="t"/>
      <c:legendEntry>
        <c:idx val="3"/>
        <c:delete val="1"/>
      </c:legendEntry>
      <c:legendEntry>
        <c:idx val="4"/>
        <c:delete val="1"/>
      </c:legendEntry>
      <c:legendEntry>
        <c:idx val="5"/>
        <c:delete val="1"/>
      </c:legendEntry>
      <c:legendEntry>
        <c:idx val="6"/>
        <c:delete val="1"/>
      </c:legendEntry>
      <c:legendEntry>
        <c:idx val="8"/>
        <c:delete val="1"/>
      </c:legendEntry>
      <c:layout>
        <c:manualLayout>
          <c:xMode val="edge"/>
          <c:yMode val="edge"/>
          <c:x val="3.9716728317815579E-2"/>
          <c:y val="0"/>
          <c:w val="0.87007698308874071"/>
          <c:h val="0.1820897680329089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000">
          <a:latin typeface="Arial Narrow" panose="020B0606020202030204" pitchFamily="34" charset="0"/>
        </a:defRPr>
      </a:pPr>
      <a:endParaRPr lang="sk-SK"/>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207851447218386"/>
          <c:y val="7.1136986201140173E-2"/>
          <c:w val="0.67153464250703598"/>
          <c:h val="0.92886313672978171"/>
        </c:manualLayout>
      </c:layout>
      <c:barChart>
        <c:barDir val="bar"/>
        <c:grouping val="stacked"/>
        <c:varyColors val="0"/>
        <c:ser>
          <c:idx val="0"/>
          <c:order val="0"/>
          <c:invertIfNegative val="0"/>
          <c:cat>
            <c:strRef>
              <c:f>'Graf 18'!$C$5:$C$12</c:f>
              <c:strCache>
                <c:ptCount val="8"/>
                <c:pt idx="0">
                  <c:v>Štrukturálny deficit v roku 2020</c:v>
                </c:pt>
                <c:pt idx="1">
                  <c:v>Opatrenia vlády</c:v>
                </c:pt>
                <c:pt idx="2">
                  <c:v>Externé vplyvy</c:v>
                </c:pt>
                <c:pt idx="3">
                  <c:v>Vyššie výdavky  VZP</c:v>
                </c:pt>
                <c:pt idx="4">
                  <c:v>Vyšie kapitálové výdavky ťahané ŠR</c:v>
                </c:pt>
                <c:pt idx="5">
                  <c:v>Bežné výdavky samospráv</c:v>
                </c:pt>
                <c:pt idx="6">
                  <c:v>Ostatné</c:v>
                </c:pt>
                <c:pt idx="7">
                  <c:v>Štrukturálny deficit v roku 2021</c:v>
                </c:pt>
              </c:strCache>
            </c:strRef>
          </c:cat>
          <c:val>
            <c:numRef>
              <c:f>'Graf 18'!$G$6:$G$12</c:f>
              <c:numCache>
                <c:formatCode>#\ ##0.0</c:formatCode>
                <c:ptCount val="7"/>
                <c:pt idx="0">
                  <c:v>0</c:v>
                </c:pt>
                <c:pt idx="1">
                  <c:v>0</c:v>
                </c:pt>
                <c:pt idx="2">
                  <c:v>0</c:v>
                </c:pt>
                <c:pt idx="3">
                  <c:v>0</c:v>
                </c:pt>
                <c:pt idx="4">
                  <c:v>0</c:v>
                </c:pt>
                <c:pt idx="5">
                  <c:v>0</c:v>
                </c:pt>
              </c:numCache>
            </c:numRef>
          </c:val>
          <c:extLst>
            <c:ext xmlns:c16="http://schemas.microsoft.com/office/drawing/2014/chart" uri="{C3380CC4-5D6E-409C-BE32-E72D297353CC}">
              <c16:uniqueId val="{00000000-9E24-4B90-A419-8B2A9E7665BA}"/>
            </c:ext>
          </c:extLst>
        </c:ser>
        <c:ser>
          <c:idx val="1"/>
          <c:order val="1"/>
          <c:spPr>
            <a:noFill/>
          </c:spPr>
          <c:invertIfNegative val="0"/>
          <c:cat>
            <c:strRef>
              <c:f>'Graf 18'!$C$5:$C$12</c:f>
              <c:strCache>
                <c:ptCount val="8"/>
                <c:pt idx="0">
                  <c:v>Štrukturálny deficit v roku 2020</c:v>
                </c:pt>
                <c:pt idx="1">
                  <c:v>Opatrenia vlády</c:v>
                </c:pt>
                <c:pt idx="2">
                  <c:v>Externé vplyvy</c:v>
                </c:pt>
                <c:pt idx="3">
                  <c:v>Vyššie výdavky  VZP</c:v>
                </c:pt>
                <c:pt idx="4">
                  <c:v>Vyšie kapitálové výdavky ťahané ŠR</c:v>
                </c:pt>
                <c:pt idx="5">
                  <c:v>Bežné výdavky samospráv</c:v>
                </c:pt>
                <c:pt idx="6">
                  <c:v>Ostatné</c:v>
                </c:pt>
                <c:pt idx="7">
                  <c:v>Štrukturálny deficit v roku 2021</c:v>
                </c:pt>
              </c:strCache>
            </c:strRef>
          </c:cat>
          <c:val>
            <c:numRef>
              <c:f>'Graf 18'!$H$5:$H$12</c:f>
              <c:numCache>
                <c:formatCode>#\ ##0.0</c:formatCode>
                <c:ptCount val="8"/>
                <c:pt idx="1">
                  <c:v>-2.7</c:v>
                </c:pt>
                <c:pt idx="2">
                  <c:v>-3.3000000000000003</c:v>
                </c:pt>
                <c:pt idx="3">
                  <c:v>-3.96235084468913</c:v>
                </c:pt>
                <c:pt idx="4">
                  <c:v>-4.3385001517456079</c:v>
                </c:pt>
                <c:pt idx="5">
                  <c:v>-4.6630261645761308</c:v>
                </c:pt>
                <c:pt idx="6">
                  <c:v>-4.8927333751857027</c:v>
                </c:pt>
              </c:numCache>
            </c:numRef>
          </c:val>
          <c:extLst>
            <c:ext xmlns:c16="http://schemas.microsoft.com/office/drawing/2014/chart" uri="{C3380CC4-5D6E-409C-BE32-E72D297353CC}">
              <c16:uniqueId val="{00000001-9E24-4B90-A419-8B2A9E7665BA}"/>
            </c:ext>
          </c:extLst>
        </c:ser>
        <c:ser>
          <c:idx val="2"/>
          <c:order val="2"/>
          <c:spPr>
            <a:solidFill>
              <a:schemeClr val="accent2">
                <a:lumMod val="40000"/>
                <a:lumOff val="6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3-9E24-4B90-A419-8B2A9E7665BA}"/>
              </c:ext>
            </c:extLst>
          </c:dPt>
          <c:dPt>
            <c:idx val="7"/>
            <c:invertIfNegative val="0"/>
            <c:bubble3D val="0"/>
            <c:spPr>
              <a:solidFill>
                <a:schemeClr val="bg1">
                  <a:lumMod val="85000"/>
                </a:schemeClr>
              </a:solidFill>
            </c:spPr>
            <c:extLst>
              <c:ext xmlns:c16="http://schemas.microsoft.com/office/drawing/2014/chart" uri="{C3380CC4-5D6E-409C-BE32-E72D297353CC}">
                <c16:uniqueId val="{00000005-9E24-4B90-A419-8B2A9E7665BA}"/>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18'!$C$5:$C$12</c:f>
              <c:strCache>
                <c:ptCount val="8"/>
                <c:pt idx="0">
                  <c:v>Štrukturálny deficit v roku 2020</c:v>
                </c:pt>
                <c:pt idx="1">
                  <c:v>Opatrenia vlády</c:v>
                </c:pt>
                <c:pt idx="2">
                  <c:v>Externé vplyvy</c:v>
                </c:pt>
                <c:pt idx="3">
                  <c:v>Vyššie výdavky  VZP</c:v>
                </c:pt>
                <c:pt idx="4">
                  <c:v>Vyšie kapitálové výdavky ťahané ŠR</c:v>
                </c:pt>
                <c:pt idx="5">
                  <c:v>Bežné výdavky samospráv</c:v>
                </c:pt>
                <c:pt idx="6">
                  <c:v>Ostatné</c:v>
                </c:pt>
                <c:pt idx="7">
                  <c:v>Štrukturálny deficit v roku 2021</c:v>
                </c:pt>
              </c:strCache>
            </c:strRef>
          </c:cat>
          <c:val>
            <c:numRef>
              <c:f>'Graf 18'!$I$5:$I$12</c:f>
              <c:numCache>
                <c:formatCode>#\ ##0.0</c:formatCode>
                <c:ptCount val="8"/>
                <c:pt idx="0">
                  <c:v>-2.7</c:v>
                </c:pt>
                <c:pt idx="1">
                  <c:v>-0.6</c:v>
                </c:pt>
                <c:pt idx="2">
                  <c:v>-0.66235084468912997</c:v>
                </c:pt>
                <c:pt idx="3">
                  <c:v>-0.37614930705647759</c:v>
                </c:pt>
                <c:pt idx="4">
                  <c:v>-0.32452601283052324</c:v>
                </c:pt>
                <c:pt idx="5">
                  <c:v>-0.22970721060957189</c:v>
                </c:pt>
                <c:pt idx="6">
                  <c:v>-0.50482773534628578</c:v>
                </c:pt>
                <c:pt idx="7">
                  <c:v>-5.3975611105319885</c:v>
                </c:pt>
              </c:numCache>
            </c:numRef>
          </c:val>
          <c:extLst>
            <c:ext xmlns:c16="http://schemas.microsoft.com/office/drawing/2014/chart" uri="{C3380CC4-5D6E-409C-BE32-E72D297353CC}">
              <c16:uniqueId val="{00000006-9E24-4B90-A419-8B2A9E7665BA}"/>
            </c:ext>
          </c:extLst>
        </c:ser>
        <c:dLbls>
          <c:showLegendKey val="0"/>
          <c:showVal val="0"/>
          <c:showCatName val="0"/>
          <c:showSerName val="0"/>
          <c:showPercent val="0"/>
          <c:showBubbleSize val="0"/>
        </c:dLbls>
        <c:gapWidth val="60"/>
        <c:overlap val="100"/>
        <c:axId val="753743160"/>
        <c:axId val="753743552"/>
      </c:barChart>
      <c:catAx>
        <c:axId val="753743160"/>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a:pPr>
            <a:endParaRPr lang="sk-SK"/>
          </a:p>
        </c:txPr>
        <c:crossAx val="753743552"/>
        <c:crosses val="autoZero"/>
        <c:auto val="1"/>
        <c:lblAlgn val="ctr"/>
        <c:lblOffset val="100"/>
        <c:noMultiLvlLbl val="0"/>
      </c:catAx>
      <c:valAx>
        <c:axId val="753743552"/>
        <c:scaling>
          <c:orientation val="minMax"/>
        </c:scaling>
        <c:delete val="0"/>
        <c:axPos val="t"/>
        <c:numFmt formatCode="#\ ##0.0" sourceLinked="1"/>
        <c:majorTickMark val="out"/>
        <c:minorTickMark val="none"/>
        <c:tickLblPos val="low"/>
        <c:spPr>
          <a:ln>
            <a:solidFill>
              <a:schemeClr val="tx1"/>
            </a:solidFill>
          </a:ln>
        </c:spPr>
        <c:crossAx val="753743160"/>
        <c:crosses val="autoZero"/>
        <c:crossBetween val="between"/>
      </c:valAx>
    </c:plotArea>
    <c:plotVisOnly val="1"/>
    <c:dispBlanksAs val="gap"/>
    <c:showDLblsOverMax val="0"/>
  </c:chart>
  <c:spPr>
    <a:noFill/>
    <a:ln>
      <a:solidFill>
        <a:schemeClr val="bg1"/>
      </a:solidFill>
    </a:ln>
  </c:spPr>
  <c:txPr>
    <a:bodyPr/>
    <a:lstStyle/>
    <a:p>
      <a:pPr>
        <a:defRPr sz="900">
          <a:latin typeface="Arial Narrow" panose="020B0606020202030204" pitchFamily="34" charset="0"/>
        </a:defRPr>
      </a:pPr>
      <a:endParaRPr lang="sk-SK"/>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207851447218386"/>
          <c:y val="7.1136986201140173E-2"/>
          <c:w val="0.67153464250703598"/>
          <c:h val="0.92886313672978171"/>
        </c:manualLayout>
      </c:layout>
      <c:barChart>
        <c:barDir val="bar"/>
        <c:grouping val="stacked"/>
        <c:varyColors val="0"/>
        <c:ser>
          <c:idx val="0"/>
          <c:order val="0"/>
          <c:invertIfNegative val="0"/>
          <c:cat>
            <c:strRef>
              <c:f>'Graf 18'!$D$5:$D$12</c:f>
              <c:strCache>
                <c:ptCount val="8"/>
                <c:pt idx="0">
                  <c:v>Structural deficit in 2020</c:v>
                </c:pt>
                <c:pt idx="1">
                  <c:v>Government measures</c:v>
                </c:pt>
                <c:pt idx="2">
                  <c:v>External influences</c:v>
                </c:pt>
                <c:pt idx="3">
                  <c:v>Higher VZP expenditures</c:v>
                </c:pt>
                <c:pt idx="4">
                  <c:v>Higher capital expenditures drawn by the central government budget</c:v>
                </c:pt>
                <c:pt idx="5">
                  <c:v>Current expenditures of local governments</c:v>
                </c:pt>
                <c:pt idx="6">
                  <c:v>Others</c:v>
                </c:pt>
                <c:pt idx="7">
                  <c:v>Structural deficit in 2021</c:v>
                </c:pt>
              </c:strCache>
            </c:strRef>
          </c:cat>
          <c:val>
            <c:numRef>
              <c:f>'Graf 18'!$G$6:$G$12</c:f>
              <c:numCache>
                <c:formatCode>#\ ##0.0</c:formatCode>
                <c:ptCount val="7"/>
                <c:pt idx="0">
                  <c:v>0</c:v>
                </c:pt>
                <c:pt idx="1">
                  <c:v>0</c:v>
                </c:pt>
                <c:pt idx="2">
                  <c:v>0</c:v>
                </c:pt>
                <c:pt idx="3">
                  <c:v>0</c:v>
                </c:pt>
                <c:pt idx="4">
                  <c:v>0</c:v>
                </c:pt>
                <c:pt idx="5">
                  <c:v>0</c:v>
                </c:pt>
              </c:numCache>
            </c:numRef>
          </c:val>
          <c:extLst>
            <c:ext xmlns:c16="http://schemas.microsoft.com/office/drawing/2014/chart" uri="{C3380CC4-5D6E-409C-BE32-E72D297353CC}">
              <c16:uniqueId val="{00000000-A5E8-49E3-B978-DA7D85C88E9F}"/>
            </c:ext>
          </c:extLst>
        </c:ser>
        <c:ser>
          <c:idx val="1"/>
          <c:order val="1"/>
          <c:spPr>
            <a:noFill/>
          </c:spPr>
          <c:invertIfNegative val="0"/>
          <c:cat>
            <c:strRef>
              <c:f>'Graf 18'!$D$5:$D$12</c:f>
              <c:strCache>
                <c:ptCount val="8"/>
                <c:pt idx="0">
                  <c:v>Structural deficit in 2020</c:v>
                </c:pt>
                <c:pt idx="1">
                  <c:v>Government measures</c:v>
                </c:pt>
                <c:pt idx="2">
                  <c:v>External influences</c:v>
                </c:pt>
                <c:pt idx="3">
                  <c:v>Higher VZP expenditures</c:v>
                </c:pt>
                <c:pt idx="4">
                  <c:v>Higher capital expenditures drawn by the central government budget</c:v>
                </c:pt>
                <c:pt idx="5">
                  <c:v>Current expenditures of local governments</c:v>
                </c:pt>
                <c:pt idx="6">
                  <c:v>Others</c:v>
                </c:pt>
                <c:pt idx="7">
                  <c:v>Structural deficit in 2021</c:v>
                </c:pt>
              </c:strCache>
            </c:strRef>
          </c:cat>
          <c:val>
            <c:numRef>
              <c:f>'Graf 18'!$H$5:$H$12</c:f>
              <c:numCache>
                <c:formatCode>#\ ##0.0</c:formatCode>
                <c:ptCount val="8"/>
                <c:pt idx="1">
                  <c:v>-2.7</c:v>
                </c:pt>
                <c:pt idx="2">
                  <c:v>-3.3000000000000003</c:v>
                </c:pt>
                <c:pt idx="3">
                  <c:v>-3.96235084468913</c:v>
                </c:pt>
                <c:pt idx="4">
                  <c:v>-4.3385001517456079</c:v>
                </c:pt>
                <c:pt idx="5">
                  <c:v>-4.6630261645761308</c:v>
                </c:pt>
                <c:pt idx="6">
                  <c:v>-4.8927333751857027</c:v>
                </c:pt>
              </c:numCache>
            </c:numRef>
          </c:val>
          <c:extLst>
            <c:ext xmlns:c16="http://schemas.microsoft.com/office/drawing/2014/chart" uri="{C3380CC4-5D6E-409C-BE32-E72D297353CC}">
              <c16:uniqueId val="{00000001-A5E8-49E3-B978-DA7D85C88E9F}"/>
            </c:ext>
          </c:extLst>
        </c:ser>
        <c:ser>
          <c:idx val="2"/>
          <c:order val="2"/>
          <c:spPr>
            <a:solidFill>
              <a:schemeClr val="accent2">
                <a:lumMod val="40000"/>
                <a:lumOff val="6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3-A5E8-49E3-B978-DA7D85C88E9F}"/>
              </c:ext>
            </c:extLst>
          </c:dPt>
          <c:dPt>
            <c:idx val="7"/>
            <c:invertIfNegative val="0"/>
            <c:bubble3D val="0"/>
            <c:spPr>
              <a:solidFill>
                <a:schemeClr val="bg1">
                  <a:lumMod val="85000"/>
                </a:schemeClr>
              </a:solidFill>
            </c:spPr>
            <c:extLst>
              <c:ext xmlns:c16="http://schemas.microsoft.com/office/drawing/2014/chart" uri="{C3380CC4-5D6E-409C-BE32-E72D297353CC}">
                <c16:uniqueId val="{00000005-A5E8-49E3-B978-DA7D85C88E9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18'!$D$5:$D$12</c:f>
              <c:strCache>
                <c:ptCount val="8"/>
                <c:pt idx="0">
                  <c:v>Structural deficit in 2020</c:v>
                </c:pt>
                <c:pt idx="1">
                  <c:v>Government measures</c:v>
                </c:pt>
                <c:pt idx="2">
                  <c:v>External influences</c:v>
                </c:pt>
                <c:pt idx="3">
                  <c:v>Higher VZP expenditures</c:v>
                </c:pt>
                <c:pt idx="4">
                  <c:v>Higher capital expenditures drawn by the central government budget</c:v>
                </c:pt>
                <c:pt idx="5">
                  <c:v>Current expenditures of local governments</c:v>
                </c:pt>
                <c:pt idx="6">
                  <c:v>Others</c:v>
                </c:pt>
                <c:pt idx="7">
                  <c:v>Structural deficit in 2021</c:v>
                </c:pt>
              </c:strCache>
            </c:strRef>
          </c:cat>
          <c:val>
            <c:numRef>
              <c:f>'Graf 18'!$I$5:$I$12</c:f>
              <c:numCache>
                <c:formatCode>#\ ##0.0</c:formatCode>
                <c:ptCount val="8"/>
                <c:pt idx="0">
                  <c:v>-2.7</c:v>
                </c:pt>
                <c:pt idx="1">
                  <c:v>-0.6</c:v>
                </c:pt>
                <c:pt idx="2">
                  <c:v>-0.66235084468912997</c:v>
                </c:pt>
                <c:pt idx="3">
                  <c:v>-0.37614930705647759</c:v>
                </c:pt>
                <c:pt idx="4">
                  <c:v>-0.32452601283052324</c:v>
                </c:pt>
                <c:pt idx="5">
                  <c:v>-0.22970721060957189</c:v>
                </c:pt>
                <c:pt idx="6">
                  <c:v>-0.50482773534628578</c:v>
                </c:pt>
                <c:pt idx="7">
                  <c:v>-5.3975611105319885</c:v>
                </c:pt>
              </c:numCache>
            </c:numRef>
          </c:val>
          <c:extLst>
            <c:ext xmlns:c16="http://schemas.microsoft.com/office/drawing/2014/chart" uri="{C3380CC4-5D6E-409C-BE32-E72D297353CC}">
              <c16:uniqueId val="{00000006-A5E8-49E3-B978-DA7D85C88E9F}"/>
            </c:ext>
          </c:extLst>
        </c:ser>
        <c:dLbls>
          <c:showLegendKey val="0"/>
          <c:showVal val="0"/>
          <c:showCatName val="0"/>
          <c:showSerName val="0"/>
          <c:showPercent val="0"/>
          <c:showBubbleSize val="0"/>
        </c:dLbls>
        <c:gapWidth val="60"/>
        <c:overlap val="100"/>
        <c:axId val="753744336"/>
        <c:axId val="773140984"/>
      </c:barChart>
      <c:catAx>
        <c:axId val="753744336"/>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a:pPr>
            <a:endParaRPr lang="sk-SK"/>
          </a:p>
        </c:txPr>
        <c:crossAx val="773140984"/>
        <c:crosses val="autoZero"/>
        <c:auto val="1"/>
        <c:lblAlgn val="ctr"/>
        <c:lblOffset val="100"/>
        <c:noMultiLvlLbl val="0"/>
      </c:catAx>
      <c:valAx>
        <c:axId val="773140984"/>
        <c:scaling>
          <c:orientation val="minMax"/>
        </c:scaling>
        <c:delete val="0"/>
        <c:axPos val="t"/>
        <c:numFmt formatCode="#\ ##0.0" sourceLinked="1"/>
        <c:majorTickMark val="out"/>
        <c:minorTickMark val="none"/>
        <c:tickLblPos val="low"/>
        <c:spPr>
          <a:ln>
            <a:solidFill>
              <a:schemeClr val="tx1"/>
            </a:solidFill>
          </a:ln>
        </c:spPr>
        <c:crossAx val="753744336"/>
        <c:crosses val="autoZero"/>
        <c:crossBetween val="between"/>
      </c:valAx>
    </c:plotArea>
    <c:plotVisOnly val="1"/>
    <c:dispBlanksAs val="gap"/>
    <c:showDLblsOverMax val="0"/>
  </c:chart>
  <c:spPr>
    <a:noFill/>
    <a:ln>
      <a:solidFill>
        <a:schemeClr val="bg1"/>
      </a:solidFill>
    </a:ln>
  </c:spPr>
  <c:txPr>
    <a:bodyPr/>
    <a:lstStyle/>
    <a:p>
      <a:pPr>
        <a:defRPr sz="900">
          <a:latin typeface="Arial Narrow" panose="020B0606020202030204" pitchFamily="34" charset="0"/>
        </a:defRPr>
      </a:pPr>
      <a:endParaRPr lang="sk-SK"/>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546330720175949E-3"/>
          <c:y val="0.18727080367612547"/>
          <c:w val="0.93562215289320394"/>
          <c:h val="0.67933503828393782"/>
        </c:manualLayout>
      </c:layout>
      <c:areaChart>
        <c:grouping val="stacked"/>
        <c:varyColors val="0"/>
        <c:ser>
          <c:idx val="2"/>
          <c:order val="0"/>
          <c:tx>
            <c:strRef>
              <c:f>'Graf 19'!$A$26</c:f>
              <c:strCache>
                <c:ptCount val="1"/>
                <c:pt idx="0">
                  <c:v>Čistý dlh VS</c:v>
                </c:pt>
              </c:strCache>
            </c:strRef>
          </c:tx>
          <c:spPr>
            <a:solidFill>
              <a:srgbClr val="2C9ADC"/>
            </a:solidFill>
            <a:ln>
              <a:solidFill>
                <a:srgbClr val="AAD3F2"/>
              </a:solidFill>
            </a:ln>
          </c:spP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19'!$B$26:$R$26</c:f>
              <c:numCache>
                <c:formatCode>0</c:formatCode>
                <c:ptCount val="17"/>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45.815407765782382</c:v>
                </c:pt>
                <c:pt idx="10">
                  <c:v>43.524676571293845</c:v>
                </c:pt>
                <c:pt idx="11">
                  <c:v>43.332748416380227</c:v>
                </c:pt>
                <c:pt idx="12">
                  <c:v>50.380373880482054</c:v>
                </c:pt>
                <c:pt idx="13">
                  <c:v>59.016540055317002</c:v>
                </c:pt>
                <c:pt idx="14">
                  <c:v>59.537883058511042</c:v>
                </c:pt>
                <c:pt idx="15">
                  <c:v>60.079497228553201</c:v>
                </c:pt>
                <c:pt idx="16">
                  <c:v>61.894755656222024</c:v>
                </c:pt>
              </c:numCache>
            </c:numRef>
          </c:val>
          <c:extLst>
            <c:ext xmlns:c16="http://schemas.microsoft.com/office/drawing/2014/chart" uri="{C3380CC4-5D6E-409C-BE32-E72D297353CC}">
              <c16:uniqueId val="{00000000-5218-40D9-8019-96A897D45E68}"/>
            </c:ext>
          </c:extLst>
        </c:ser>
        <c:ser>
          <c:idx val="1"/>
          <c:order val="1"/>
          <c:tx>
            <c:strRef>
              <c:f>'Graf 19'!$A$27</c:f>
              <c:strCache>
                <c:ptCount val="1"/>
                <c:pt idx="0">
                  <c:v>Likvidné finančné aktíva</c:v>
                </c:pt>
              </c:strCache>
            </c:strRef>
          </c:tx>
          <c:spPr>
            <a:solidFill>
              <a:srgbClr val="AAD3F2"/>
            </a:solidFill>
            <a:ln w="25400">
              <a:noFill/>
            </a:ln>
          </c:spP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19'!$B$27:$R$27</c:f>
              <c:numCache>
                <c:formatCode>0</c:formatCode>
                <c:ptCount val="17"/>
                <c:pt idx="0">
                  <c:v>6.0005364588647154</c:v>
                </c:pt>
                <c:pt idx="1">
                  <c:v>4.6773940624460764</c:v>
                </c:pt>
                <c:pt idx="2">
                  <c:v>3.9469569866278675</c:v>
                </c:pt>
                <c:pt idx="3">
                  <c:v>2.5746202098179936</c:v>
                </c:pt>
                <c:pt idx="4">
                  <c:v>6.7088236101818453</c:v>
                </c:pt>
                <c:pt idx="5">
                  <c:v>6.9126631896011617</c:v>
                </c:pt>
                <c:pt idx="6">
                  <c:v>4.0179209318691562</c:v>
                </c:pt>
                <c:pt idx="7">
                  <c:v>4.4396690105761962</c:v>
                </c:pt>
                <c:pt idx="8">
                  <c:v>5.3605424373459201</c:v>
                </c:pt>
                <c:pt idx="9">
                  <c:v>5.7291783670909453</c:v>
                </c:pt>
                <c:pt idx="10">
                  <c:v>6.062420338699603</c:v>
                </c:pt>
                <c:pt idx="11">
                  <c:v>4.9013917056801617</c:v>
                </c:pt>
                <c:pt idx="12">
                  <c:v>10.187823618934999</c:v>
                </c:pt>
                <c:pt idx="13">
                  <c:v>5.0740813044232382</c:v>
                </c:pt>
                <c:pt idx="14">
                  <c:v>5.9278978339275739</c:v>
                </c:pt>
                <c:pt idx="15">
                  <c:v>4.5446430041527535</c:v>
                </c:pt>
                <c:pt idx="16">
                  <c:v>3.9488688277474111</c:v>
                </c:pt>
              </c:numCache>
            </c:numRef>
          </c:val>
          <c:extLst>
            <c:ext xmlns:c16="http://schemas.microsoft.com/office/drawing/2014/chart" uri="{C3380CC4-5D6E-409C-BE32-E72D297353CC}">
              <c16:uniqueId val="{00000003-2AA4-4255-A189-000C806B559A}"/>
            </c:ext>
          </c:extLst>
        </c:ser>
        <c:dLbls>
          <c:showLegendKey val="0"/>
          <c:showVal val="0"/>
          <c:showCatName val="0"/>
          <c:showSerName val="0"/>
          <c:showPercent val="0"/>
          <c:showBubbleSize val="0"/>
        </c:dLbls>
        <c:axId val="773141768"/>
        <c:axId val="773142160"/>
      </c:areaChart>
      <c:lineChart>
        <c:grouping val="standard"/>
        <c:varyColors val="0"/>
        <c:ser>
          <c:idx val="4"/>
          <c:order val="2"/>
          <c:tx>
            <c:strRef>
              <c:f>'Graf 19'!$A$29</c:f>
              <c:strCache>
                <c:ptCount val="1"/>
                <c:pt idx="0">
                  <c:v>Sankčné pásma (hrubý dlh)</c:v>
                </c:pt>
              </c:strCache>
            </c:strRef>
          </c:tx>
          <c:spPr>
            <a:ln w="19050">
              <a:solidFill>
                <a:srgbClr val="FF0000"/>
              </a:solidFill>
              <a:prstDash val="sysDot"/>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19'!$B$29:$R$29</c:f>
              <c:numCache>
                <c:formatCode>General</c:formatCode>
                <c:ptCount val="17"/>
                <c:pt idx="4" formatCode="0">
                  <c:v>60</c:v>
                </c:pt>
                <c:pt idx="5" formatCode="0">
                  <c:v>60</c:v>
                </c:pt>
                <c:pt idx="6" formatCode="0">
                  <c:v>60</c:v>
                </c:pt>
                <c:pt idx="7" formatCode="0">
                  <c:v>60</c:v>
                </c:pt>
                <c:pt idx="8" formatCode="0">
                  <c:v>60</c:v>
                </c:pt>
                <c:pt idx="9" formatCode="0">
                  <c:v>60</c:v>
                </c:pt>
                <c:pt idx="10" formatCode="0">
                  <c:v>59</c:v>
                </c:pt>
                <c:pt idx="11" formatCode="0">
                  <c:v>58</c:v>
                </c:pt>
                <c:pt idx="12" formatCode="0">
                  <c:v>57</c:v>
                </c:pt>
                <c:pt idx="13" formatCode="0">
                  <c:v>56</c:v>
                </c:pt>
                <c:pt idx="14" formatCode="0">
                  <c:v>55</c:v>
                </c:pt>
                <c:pt idx="15" formatCode="0">
                  <c:v>54</c:v>
                </c:pt>
                <c:pt idx="16" formatCode="0">
                  <c:v>53</c:v>
                </c:pt>
              </c:numCache>
            </c:numRef>
          </c:val>
          <c:smooth val="0"/>
          <c:extLst>
            <c:ext xmlns:c16="http://schemas.microsoft.com/office/drawing/2014/chart" uri="{C3380CC4-5D6E-409C-BE32-E72D297353CC}">
              <c16:uniqueId val="{00000003-FE00-499E-BB05-62ECB20CEBE0}"/>
            </c:ext>
          </c:extLst>
        </c:ser>
        <c:ser>
          <c:idx val="5"/>
          <c:order val="3"/>
          <c:tx>
            <c:strRef>
              <c:f>'Graf 19'!$A$30</c:f>
              <c:strCache>
                <c:ptCount val="1"/>
                <c:pt idx="0">
                  <c:v>Sankčné pásma (hrubý dlh)</c:v>
                </c:pt>
              </c:strCache>
            </c:strRef>
          </c:tx>
          <c:spPr>
            <a:ln w="19050">
              <a:solidFill>
                <a:srgbClr val="FF0000"/>
              </a:solidFill>
              <a:prstDash val="sysDot"/>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19'!$B$30:$R$30</c:f>
              <c:numCache>
                <c:formatCode>General</c:formatCode>
                <c:ptCount val="17"/>
                <c:pt idx="4" formatCode="0">
                  <c:v>57</c:v>
                </c:pt>
                <c:pt idx="5" formatCode="0">
                  <c:v>57</c:v>
                </c:pt>
                <c:pt idx="6" formatCode="0">
                  <c:v>57</c:v>
                </c:pt>
                <c:pt idx="7" formatCode="0">
                  <c:v>57</c:v>
                </c:pt>
                <c:pt idx="8" formatCode="0">
                  <c:v>57</c:v>
                </c:pt>
                <c:pt idx="9" formatCode="0">
                  <c:v>57</c:v>
                </c:pt>
                <c:pt idx="10" formatCode="0">
                  <c:v>56</c:v>
                </c:pt>
                <c:pt idx="11" formatCode="0">
                  <c:v>55</c:v>
                </c:pt>
                <c:pt idx="12" formatCode="0">
                  <c:v>54</c:v>
                </c:pt>
                <c:pt idx="13" formatCode="0">
                  <c:v>53</c:v>
                </c:pt>
                <c:pt idx="14" formatCode="0">
                  <c:v>52</c:v>
                </c:pt>
                <c:pt idx="15" formatCode="0">
                  <c:v>51</c:v>
                </c:pt>
                <c:pt idx="16" formatCode="0">
                  <c:v>50</c:v>
                </c:pt>
              </c:numCache>
            </c:numRef>
          </c:val>
          <c:smooth val="0"/>
          <c:extLst>
            <c:ext xmlns:c16="http://schemas.microsoft.com/office/drawing/2014/chart" uri="{C3380CC4-5D6E-409C-BE32-E72D297353CC}">
              <c16:uniqueId val="{00000004-FE00-499E-BB05-62ECB20CEBE0}"/>
            </c:ext>
          </c:extLst>
        </c:ser>
        <c:ser>
          <c:idx val="6"/>
          <c:order val="4"/>
          <c:tx>
            <c:strRef>
              <c:f>'Graf 19'!$A$31</c:f>
              <c:strCache>
                <c:ptCount val="1"/>
                <c:pt idx="0">
                  <c:v>Sankčné pásma (hrubý dlh)</c:v>
                </c:pt>
              </c:strCache>
            </c:strRef>
          </c:tx>
          <c:spPr>
            <a:ln w="19050">
              <a:solidFill>
                <a:srgbClr val="FF0000"/>
              </a:solidFill>
              <a:prstDash val="sysDot"/>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19'!$B$31:$R$31</c:f>
              <c:numCache>
                <c:formatCode>General</c:formatCode>
                <c:ptCount val="17"/>
                <c:pt idx="4" formatCode="0">
                  <c:v>55</c:v>
                </c:pt>
                <c:pt idx="5" formatCode="0">
                  <c:v>55</c:v>
                </c:pt>
                <c:pt idx="6" formatCode="0">
                  <c:v>55</c:v>
                </c:pt>
                <c:pt idx="7" formatCode="0">
                  <c:v>55</c:v>
                </c:pt>
                <c:pt idx="8" formatCode="0">
                  <c:v>55</c:v>
                </c:pt>
                <c:pt idx="9" formatCode="0">
                  <c:v>55</c:v>
                </c:pt>
                <c:pt idx="10" formatCode="0">
                  <c:v>54</c:v>
                </c:pt>
                <c:pt idx="11" formatCode="0">
                  <c:v>53</c:v>
                </c:pt>
                <c:pt idx="12" formatCode="0">
                  <c:v>52</c:v>
                </c:pt>
                <c:pt idx="13" formatCode="0">
                  <c:v>51</c:v>
                </c:pt>
                <c:pt idx="14" formatCode="0">
                  <c:v>50</c:v>
                </c:pt>
                <c:pt idx="15" formatCode="0">
                  <c:v>49</c:v>
                </c:pt>
                <c:pt idx="16" formatCode="0">
                  <c:v>48</c:v>
                </c:pt>
              </c:numCache>
            </c:numRef>
          </c:val>
          <c:smooth val="0"/>
          <c:extLst>
            <c:ext xmlns:c16="http://schemas.microsoft.com/office/drawing/2014/chart" uri="{C3380CC4-5D6E-409C-BE32-E72D297353CC}">
              <c16:uniqueId val="{00000005-FE00-499E-BB05-62ECB20CEBE0}"/>
            </c:ext>
          </c:extLst>
        </c:ser>
        <c:ser>
          <c:idx val="7"/>
          <c:order val="5"/>
          <c:tx>
            <c:strRef>
              <c:f>'Graf 19'!$A$32</c:f>
              <c:strCache>
                <c:ptCount val="1"/>
                <c:pt idx="0">
                  <c:v>Sankčné pásma (hrubý dlh)</c:v>
                </c:pt>
              </c:strCache>
            </c:strRef>
          </c:tx>
          <c:spPr>
            <a:ln w="19050">
              <a:solidFill>
                <a:srgbClr val="FF0000"/>
              </a:solidFill>
              <a:prstDash val="sysDot"/>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19'!$B$32:$R$32</c:f>
              <c:numCache>
                <c:formatCode>General</c:formatCode>
                <c:ptCount val="17"/>
                <c:pt idx="4" formatCode="0">
                  <c:v>53</c:v>
                </c:pt>
                <c:pt idx="5" formatCode="0">
                  <c:v>53</c:v>
                </c:pt>
                <c:pt idx="6" formatCode="0">
                  <c:v>53</c:v>
                </c:pt>
                <c:pt idx="7" formatCode="0">
                  <c:v>53</c:v>
                </c:pt>
                <c:pt idx="8" formatCode="0">
                  <c:v>53</c:v>
                </c:pt>
                <c:pt idx="9" formatCode="0">
                  <c:v>53</c:v>
                </c:pt>
                <c:pt idx="10" formatCode="0">
                  <c:v>52</c:v>
                </c:pt>
                <c:pt idx="11" formatCode="0">
                  <c:v>51</c:v>
                </c:pt>
                <c:pt idx="12" formatCode="0">
                  <c:v>50</c:v>
                </c:pt>
                <c:pt idx="13" formatCode="0">
                  <c:v>49</c:v>
                </c:pt>
                <c:pt idx="14" formatCode="0">
                  <c:v>48</c:v>
                </c:pt>
                <c:pt idx="15" formatCode="0">
                  <c:v>47</c:v>
                </c:pt>
                <c:pt idx="16" formatCode="0">
                  <c:v>46</c:v>
                </c:pt>
              </c:numCache>
            </c:numRef>
          </c:val>
          <c:smooth val="0"/>
          <c:extLst>
            <c:ext xmlns:c16="http://schemas.microsoft.com/office/drawing/2014/chart" uri="{C3380CC4-5D6E-409C-BE32-E72D297353CC}">
              <c16:uniqueId val="{00000006-FE00-499E-BB05-62ECB20CEBE0}"/>
            </c:ext>
          </c:extLst>
        </c:ser>
        <c:ser>
          <c:idx val="8"/>
          <c:order val="6"/>
          <c:tx>
            <c:strRef>
              <c:f>'Graf 19'!$A$33</c:f>
              <c:strCache>
                <c:ptCount val="1"/>
                <c:pt idx="0">
                  <c:v>Sankčné pásma (hrubý dlh)</c:v>
                </c:pt>
              </c:strCache>
            </c:strRef>
          </c:tx>
          <c:spPr>
            <a:ln w="19050">
              <a:solidFill>
                <a:srgbClr val="FF0000"/>
              </a:solidFill>
              <a:prstDash val="sysDot"/>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19'!$B$33:$R$33</c:f>
              <c:numCache>
                <c:formatCode>General</c:formatCode>
                <c:ptCount val="17"/>
                <c:pt idx="4" formatCode="0">
                  <c:v>50</c:v>
                </c:pt>
                <c:pt idx="5" formatCode="0">
                  <c:v>50</c:v>
                </c:pt>
                <c:pt idx="6" formatCode="0">
                  <c:v>50</c:v>
                </c:pt>
                <c:pt idx="7" formatCode="0">
                  <c:v>50</c:v>
                </c:pt>
                <c:pt idx="8" formatCode="0">
                  <c:v>50</c:v>
                </c:pt>
                <c:pt idx="9" formatCode="0">
                  <c:v>50</c:v>
                </c:pt>
                <c:pt idx="10" formatCode="0">
                  <c:v>49</c:v>
                </c:pt>
                <c:pt idx="11" formatCode="0">
                  <c:v>48</c:v>
                </c:pt>
                <c:pt idx="12" formatCode="0">
                  <c:v>47</c:v>
                </c:pt>
                <c:pt idx="13" formatCode="0">
                  <c:v>46</c:v>
                </c:pt>
                <c:pt idx="14" formatCode="0">
                  <c:v>45</c:v>
                </c:pt>
                <c:pt idx="15" formatCode="0">
                  <c:v>44</c:v>
                </c:pt>
                <c:pt idx="16" formatCode="0">
                  <c:v>43</c:v>
                </c:pt>
              </c:numCache>
            </c:numRef>
          </c:val>
          <c:smooth val="0"/>
          <c:extLst>
            <c:ext xmlns:c16="http://schemas.microsoft.com/office/drawing/2014/chart" uri="{C3380CC4-5D6E-409C-BE32-E72D297353CC}">
              <c16:uniqueId val="{00000007-FE00-499E-BB05-62ECB20CEBE0}"/>
            </c:ext>
          </c:extLst>
        </c:ser>
        <c:ser>
          <c:idx val="0"/>
          <c:order val="7"/>
          <c:tx>
            <c:strRef>
              <c:f>'Graf 19'!$A$28</c:f>
              <c:strCache>
                <c:ptCount val="1"/>
                <c:pt idx="0">
                  <c:v>Maastrichtská hranica</c:v>
                </c:pt>
              </c:strCache>
            </c:strRef>
          </c:tx>
          <c:spPr>
            <a:ln w="19050">
              <a:solidFill>
                <a:srgbClr val="FF0000"/>
              </a:solidFill>
              <a:prstDash val="lgDash"/>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19'!$B$28:$R$28</c:f>
              <c:numCache>
                <c:formatCode>0</c:formatCode>
                <c:ptCount val="17"/>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numCache>
            </c:numRef>
          </c:val>
          <c:smooth val="0"/>
          <c:extLst>
            <c:ext xmlns:c16="http://schemas.microsoft.com/office/drawing/2014/chart" uri="{C3380CC4-5D6E-409C-BE32-E72D297353CC}">
              <c16:uniqueId val="{00000001-5218-40D9-8019-96A897D45E68}"/>
            </c:ext>
          </c:extLst>
        </c:ser>
        <c:ser>
          <c:idx val="3"/>
          <c:order val="8"/>
          <c:tx>
            <c:strRef>
              <c:f>'Graf 19'!$A$25</c:f>
              <c:strCache>
                <c:ptCount val="1"/>
                <c:pt idx="0">
                  <c:v>Hrubý dlh VS</c:v>
                </c:pt>
              </c:strCache>
            </c:strRef>
          </c:tx>
          <c:spPr>
            <a:ln>
              <a:noFill/>
            </a:ln>
          </c:spPr>
          <c:marker>
            <c:symbol val="circle"/>
            <c:size val="5"/>
            <c:spPr>
              <a:solidFill>
                <a:sysClr val="windowText" lastClr="000000"/>
              </a:solidFill>
              <a:ln>
                <a:noFill/>
              </a:ln>
            </c:spPr>
          </c:marker>
          <c:dLbls>
            <c:spPr>
              <a:noFill/>
              <a:ln>
                <a:noFill/>
              </a:ln>
              <a:effectLst/>
            </c:spPr>
            <c:txPr>
              <a:bodyPr wrap="square" lIns="38100" tIns="19050" rIns="38100" bIns="19050" anchor="ctr">
                <a:spAutoFit/>
              </a:bodyPr>
              <a:lstStyle/>
              <a:p>
                <a:pPr>
                  <a:defRPr sz="800"/>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19'!$B$25:$R$25</c:f>
              <c:numCache>
                <c:formatCode>0</c:formatCode>
                <c:ptCount val="17"/>
                <c:pt idx="0">
                  <c:v>28.598844266178187</c:v>
                </c:pt>
                <c:pt idx="1">
                  <c:v>36.360888192511553</c:v>
                </c:pt>
                <c:pt idx="2">
                  <c:v>41.015691430321638</c:v>
                </c:pt>
                <c:pt idx="3">
                  <c:v>43.502305229419441</c:v>
                </c:pt>
                <c:pt idx="4">
                  <c:v>51.845561326410049</c:v>
                </c:pt>
                <c:pt idx="5">
                  <c:v>54.794008379682587</c:v>
                </c:pt>
                <c:pt idx="6">
                  <c:v>53.561788094018638</c:v>
                </c:pt>
                <c:pt idx="7">
                  <c:v>51.923690653091235</c:v>
                </c:pt>
                <c:pt idx="8">
                  <c:v>52.412725889252222</c:v>
                </c:pt>
                <c:pt idx="9">
                  <c:v>51.544586132873327</c:v>
                </c:pt>
                <c:pt idx="10">
                  <c:v>49.587096909993448</c:v>
                </c:pt>
                <c:pt idx="11">
                  <c:v>48.234140122060388</c:v>
                </c:pt>
                <c:pt idx="12">
                  <c:v>60.568197499417053</c:v>
                </c:pt>
                <c:pt idx="13">
                  <c:v>64.09062135974024</c:v>
                </c:pt>
                <c:pt idx="14">
                  <c:v>65.465780892438616</c:v>
                </c:pt>
                <c:pt idx="15">
                  <c:v>64.624140232705955</c:v>
                </c:pt>
                <c:pt idx="16">
                  <c:v>65.843624483969435</c:v>
                </c:pt>
              </c:numCache>
            </c:numRef>
          </c:val>
          <c:smooth val="0"/>
          <c:extLst>
            <c:ext xmlns:c16="http://schemas.microsoft.com/office/drawing/2014/chart" uri="{C3380CC4-5D6E-409C-BE32-E72D297353CC}">
              <c16:uniqueId val="{00000002-5218-40D9-8019-96A897D45E68}"/>
            </c:ext>
          </c:extLst>
        </c:ser>
        <c:ser>
          <c:idx val="9"/>
          <c:order val="9"/>
          <c:tx>
            <c:strRef>
              <c:f>'Graf 19'!$A$26</c:f>
              <c:strCache>
                <c:ptCount val="1"/>
                <c:pt idx="0">
                  <c:v>Čistý dlh VS</c:v>
                </c:pt>
              </c:strCache>
            </c:strRef>
          </c:tx>
          <c:spPr>
            <a:ln>
              <a:noFill/>
            </a:ln>
          </c:spPr>
          <c:marker>
            <c:symbol val="circle"/>
            <c:size val="5"/>
            <c:spPr>
              <a:solidFill>
                <a:srgbClr val="2C9ADC"/>
              </a:solidFill>
              <a:ln>
                <a:noFill/>
              </a:ln>
            </c:spPr>
          </c:marker>
          <c:dLbls>
            <c:dLbl>
              <c:idx val="1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218-40D9-8019-96A897D45E68}"/>
                </c:ext>
              </c:extLst>
            </c:dLbl>
            <c:dLbl>
              <c:idx val="14"/>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218-40D9-8019-96A897D45E68}"/>
                </c:ext>
              </c:extLst>
            </c:dLbl>
            <c:dLbl>
              <c:idx val="15"/>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218-40D9-8019-96A897D45E68}"/>
                </c:ext>
              </c:extLst>
            </c:dLbl>
            <c:dLbl>
              <c:idx val="16"/>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218-40D9-8019-96A897D45E68}"/>
                </c:ext>
              </c:extLst>
            </c:dLbl>
            <c:dLbl>
              <c:idx val="2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18-40D9-8019-96A897D45E68}"/>
                </c:ext>
              </c:extLst>
            </c:dLbl>
            <c:dLbl>
              <c:idx val="2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18-40D9-8019-96A897D45E68}"/>
                </c:ext>
              </c:extLst>
            </c:dLbl>
            <c:dLbl>
              <c:idx val="2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218-40D9-8019-96A897D45E68}"/>
                </c:ext>
              </c:extLst>
            </c:dLbl>
            <c:dLbl>
              <c:idx val="3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218-40D9-8019-96A897D45E68}"/>
                </c:ext>
              </c:extLst>
            </c:dLbl>
            <c:spPr>
              <a:noFill/>
              <a:ln>
                <a:noFill/>
              </a:ln>
              <a:effectLst/>
            </c:spPr>
            <c:dLblPos val="b"/>
            <c:showLegendKey val="0"/>
            <c:showVal val="0"/>
            <c:showCatName val="0"/>
            <c:showSerName val="0"/>
            <c:showPercent val="0"/>
            <c:showBubbleSize val="0"/>
            <c:extLst>
              <c:ext xmlns:c15="http://schemas.microsoft.com/office/drawing/2012/chart" uri="{CE6537A1-D6FC-4f65-9D91-7224C49458BB}">
                <c15:showLeaderLines val="1"/>
              </c:ext>
            </c:extLst>
          </c:dLbls>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19'!$B$26:$R$26</c:f>
              <c:numCache>
                <c:formatCode>0</c:formatCode>
                <c:ptCount val="17"/>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45.815407765782382</c:v>
                </c:pt>
                <c:pt idx="10">
                  <c:v>43.524676571293845</c:v>
                </c:pt>
                <c:pt idx="11">
                  <c:v>43.332748416380227</c:v>
                </c:pt>
                <c:pt idx="12">
                  <c:v>50.380373880482054</c:v>
                </c:pt>
                <c:pt idx="13">
                  <c:v>59.016540055317002</c:v>
                </c:pt>
                <c:pt idx="14">
                  <c:v>59.537883058511042</c:v>
                </c:pt>
                <c:pt idx="15">
                  <c:v>60.079497228553201</c:v>
                </c:pt>
                <c:pt idx="16">
                  <c:v>61.894755656222024</c:v>
                </c:pt>
              </c:numCache>
            </c:numRef>
          </c:val>
          <c:smooth val="0"/>
          <c:extLst>
            <c:ext xmlns:c16="http://schemas.microsoft.com/office/drawing/2014/chart" uri="{C3380CC4-5D6E-409C-BE32-E72D297353CC}">
              <c16:uniqueId val="{0000000B-5218-40D9-8019-96A897D45E68}"/>
            </c:ext>
          </c:extLst>
        </c:ser>
        <c:dLbls>
          <c:showLegendKey val="0"/>
          <c:showVal val="0"/>
          <c:showCatName val="0"/>
          <c:showSerName val="0"/>
          <c:showPercent val="0"/>
          <c:showBubbleSize val="0"/>
        </c:dLbls>
        <c:marker val="1"/>
        <c:smooth val="0"/>
        <c:axId val="773141768"/>
        <c:axId val="773142160"/>
      </c:lineChart>
      <c:dateAx>
        <c:axId val="773141768"/>
        <c:scaling>
          <c:orientation val="minMax"/>
        </c:scaling>
        <c:delete val="0"/>
        <c:axPos val="b"/>
        <c:numFmt formatCode="General" sourceLinked="1"/>
        <c:majorTickMark val="out"/>
        <c:minorTickMark val="none"/>
        <c:tickLblPos val="nextTo"/>
        <c:txPr>
          <a:bodyPr rot="-5400000" vert="horz"/>
          <a:lstStyle/>
          <a:p>
            <a:pPr>
              <a:defRPr/>
            </a:pPr>
            <a:endParaRPr lang="sk-SK"/>
          </a:p>
        </c:txPr>
        <c:crossAx val="773142160"/>
        <c:crosses val="autoZero"/>
        <c:auto val="0"/>
        <c:lblOffset val="100"/>
        <c:baseTimeUnit val="days"/>
      </c:dateAx>
      <c:valAx>
        <c:axId val="773142160"/>
        <c:scaling>
          <c:orientation val="minMax"/>
          <c:max val="70"/>
          <c:min val="20"/>
        </c:scaling>
        <c:delete val="0"/>
        <c:axPos val="r"/>
        <c:majorGridlines>
          <c:spPr>
            <a:ln>
              <a:solidFill>
                <a:schemeClr val="bg1">
                  <a:lumMod val="95000"/>
                </a:schemeClr>
              </a:solidFill>
              <a:prstDash val="sysDot"/>
            </a:ln>
          </c:spPr>
        </c:majorGridlines>
        <c:numFmt formatCode="0" sourceLinked="0"/>
        <c:majorTickMark val="out"/>
        <c:minorTickMark val="none"/>
        <c:tickLblPos val="nextTo"/>
        <c:crossAx val="773141768"/>
        <c:crosses val="max"/>
        <c:crossBetween val="between"/>
      </c:valAx>
      <c:spPr>
        <a:noFill/>
      </c:spPr>
    </c:plotArea>
    <c:legend>
      <c:legendPos val="b"/>
      <c:legendEntry>
        <c:idx val="3"/>
        <c:delete val="1"/>
      </c:legendEntry>
      <c:legendEntry>
        <c:idx val="4"/>
        <c:delete val="1"/>
      </c:legendEntry>
      <c:legendEntry>
        <c:idx val="5"/>
        <c:delete val="1"/>
      </c:legendEntry>
      <c:legendEntry>
        <c:idx val="6"/>
        <c:delete val="1"/>
      </c:legendEntry>
      <c:legendEntry>
        <c:idx val="9"/>
        <c:delete val="1"/>
      </c:legendEntry>
      <c:layout>
        <c:manualLayout>
          <c:xMode val="edge"/>
          <c:yMode val="edge"/>
          <c:x val="3.3548705067009452E-2"/>
          <c:y val="2.7782779130287618E-2"/>
          <c:w val="0.89188072727272727"/>
          <c:h val="0.12287036369984096"/>
        </c:manualLayout>
      </c:layout>
      <c:overlay val="0"/>
    </c:legend>
    <c:plotVisOnly val="1"/>
    <c:dispBlanksAs val="gap"/>
    <c:showDLblsOverMax val="0"/>
  </c:chart>
  <c:spPr>
    <a:noFill/>
    <a:ln>
      <a:noFill/>
    </a:ln>
  </c:spPr>
  <c:txPr>
    <a:bodyPr/>
    <a:lstStyle/>
    <a:p>
      <a:pPr>
        <a:defRPr sz="900">
          <a:latin typeface="Arial Narrow" pitchFamily="34" charset="0"/>
        </a:defRPr>
      </a:pPr>
      <a:endParaRPr lang="sk-SK"/>
    </a:p>
  </c:txPr>
  <c:printSettings>
    <c:headerFooter/>
    <c:pageMargins b="0.75000000000000011" l="0.70000000000000007" r="0.70000000000000007" t="0.75000000000000011" header="0.30000000000000004" footer="0.30000000000000004"/>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546330720175949E-3"/>
          <c:y val="0.18727080367612547"/>
          <c:w val="0.93562215289320394"/>
          <c:h val="0.67933503828393782"/>
        </c:manualLayout>
      </c:layout>
      <c:areaChart>
        <c:grouping val="stacked"/>
        <c:varyColors val="0"/>
        <c:ser>
          <c:idx val="2"/>
          <c:order val="0"/>
          <c:tx>
            <c:strRef>
              <c:f>'Graf 19'!$S$26</c:f>
              <c:strCache>
                <c:ptCount val="1"/>
                <c:pt idx="0">
                  <c:v>Net debt</c:v>
                </c:pt>
              </c:strCache>
            </c:strRef>
          </c:tx>
          <c:spPr>
            <a:solidFill>
              <a:srgbClr val="2C9ADC"/>
            </a:solidFill>
            <a:ln>
              <a:solidFill>
                <a:srgbClr val="AAD3F2"/>
              </a:solidFill>
            </a:ln>
          </c:spP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19'!$B$26:$R$26</c:f>
              <c:numCache>
                <c:formatCode>0</c:formatCode>
                <c:ptCount val="17"/>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45.815407765782382</c:v>
                </c:pt>
                <c:pt idx="10">
                  <c:v>43.524676571293845</c:v>
                </c:pt>
                <c:pt idx="11">
                  <c:v>43.332748416380227</c:v>
                </c:pt>
                <c:pt idx="12">
                  <c:v>50.380373880482054</c:v>
                </c:pt>
                <c:pt idx="13">
                  <c:v>59.016540055317002</c:v>
                </c:pt>
                <c:pt idx="14">
                  <c:v>59.537883058511042</c:v>
                </c:pt>
                <c:pt idx="15">
                  <c:v>60.079497228553201</c:v>
                </c:pt>
                <c:pt idx="16">
                  <c:v>61.894755656222024</c:v>
                </c:pt>
              </c:numCache>
            </c:numRef>
          </c:val>
          <c:extLst>
            <c:ext xmlns:c16="http://schemas.microsoft.com/office/drawing/2014/chart" uri="{C3380CC4-5D6E-409C-BE32-E72D297353CC}">
              <c16:uniqueId val="{00000000-5368-4D85-9A41-EAF4C78A897A}"/>
            </c:ext>
          </c:extLst>
        </c:ser>
        <c:ser>
          <c:idx val="1"/>
          <c:order val="1"/>
          <c:tx>
            <c:strRef>
              <c:f>'Graf 19'!$S$27</c:f>
              <c:strCache>
                <c:ptCount val="1"/>
                <c:pt idx="0">
                  <c:v>Liquid financial assests</c:v>
                </c:pt>
              </c:strCache>
            </c:strRef>
          </c:tx>
          <c:spPr>
            <a:solidFill>
              <a:srgbClr val="AAD3F2"/>
            </a:solidFill>
            <a:ln w="25400">
              <a:noFill/>
            </a:ln>
          </c:spP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19'!$B$27:$R$27</c:f>
              <c:numCache>
                <c:formatCode>0</c:formatCode>
                <c:ptCount val="17"/>
                <c:pt idx="0">
                  <c:v>6.0005364588647154</c:v>
                </c:pt>
                <c:pt idx="1">
                  <c:v>4.6773940624460764</c:v>
                </c:pt>
                <c:pt idx="2">
                  <c:v>3.9469569866278675</c:v>
                </c:pt>
                <c:pt idx="3">
                  <c:v>2.5746202098179936</c:v>
                </c:pt>
                <c:pt idx="4">
                  <c:v>6.7088236101818453</c:v>
                </c:pt>
                <c:pt idx="5">
                  <c:v>6.9126631896011617</c:v>
                </c:pt>
                <c:pt idx="6">
                  <c:v>4.0179209318691562</c:v>
                </c:pt>
                <c:pt idx="7">
                  <c:v>4.4396690105761962</c:v>
                </c:pt>
                <c:pt idx="8">
                  <c:v>5.3605424373459201</c:v>
                </c:pt>
                <c:pt idx="9">
                  <c:v>5.7291783670909453</c:v>
                </c:pt>
                <c:pt idx="10">
                  <c:v>6.062420338699603</c:v>
                </c:pt>
                <c:pt idx="11">
                  <c:v>4.9013917056801617</c:v>
                </c:pt>
                <c:pt idx="12">
                  <c:v>10.187823618934999</c:v>
                </c:pt>
                <c:pt idx="13">
                  <c:v>5.0740813044232382</c:v>
                </c:pt>
                <c:pt idx="14">
                  <c:v>5.9278978339275739</c:v>
                </c:pt>
                <c:pt idx="15">
                  <c:v>4.5446430041527535</c:v>
                </c:pt>
                <c:pt idx="16">
                  <c:v>3.9488688277474111</c:v>
                </c:pt>
              </c:numCache>
            </c:numRef>
          </c:val>
          <c:extLst>
            <c:ext xmlns:c16="http://schemas.microsoft.com/office/drawing/2014/chart" uri="{C3380CC4-5D6E-409C-BE32-E72D297353CC}">
              <c16:uniqueId val="{00000003-2AA4-4255-A189-000C806B559A}"/>
            </c:ext>
          </c:extLst>
        </c:ser>
        <c:dLbls>
          <c:showLegendKey val="0"/>
          <c:showVal val="0"/>
          <c:showCatName val="0"/>
          <c:showSerName val="0"/>
          <c:showPercent val="0"/>
          <c:showBubbleSize val="0"/>
        </c:dLbls>
        <c:axId val="773142944"/>
        <c:axId val="773143336"/>
      </c:areaChart>
      <c:lineChart>
        <c:grouping val="standard"/>
        <c:varyColors val="0"/>
        <c:ser>
          <c:idx val="4"/>
          <c:order val="2"/>
          <c:tx>
            <c:strRef>
              <c:f>'Graf 19'!$S$29</c:f>
              <c:strCache>
                <c:ptCount val="1"/>
                <c:pt idx="0">
                  <c:v>Sanction threshold (gross debt)</c:v>
                </c:pt>
              </c:strCache>
            </c:strRef>
          </c:tx>
          <c:spPr>
            <a:ln w="19050">
              <a:solidFill>
                <a:srgbClr val="FF0000"/>
              </a:solidFill>
              <a:prstDash val="sysDot"/>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19'!$B$29:$R$29</c:f>
              <c:numCache>
                <c:formatCode>General</c:formatCode>
                <c:ptCount val="17"/>
                <c:pt idx="4" formatCode="0">
                  <c:v>60</c:v>
                </c:pt>
                <c:pt idx="5" formatCode="0">
                  <c:v>60</c:v>
                </c:pt>
                <c:pt idx="6" formatCode="0">
                  <c:v>60</c:v>
                </c:pt>
                <c:pt idx="7" formatCode="0">
                  <c:v>60</c:v>
                </c:pt>
                <c:pt idx="8" formatCode="0">
                  <c:v>60</c:v>
                </c:pt>
                <c:pt idx="9" formatCode="0">
                  <c:v>60</c:v>
                </c:pt>
                <c:pt idx="10" formatCode="0">
                  <c:v>59</c:v>
                </c:pt>
                <c:pt idx="11" formatCode="0">
                  <c:v>58</c:v>
                </c:pt>
                <c:pt idx="12" formatCode="0">
                  <c:v>57</c:v>
                </c:pt>
                <c:pt idx="13" formatCode="0">
                  <c:v>56</c:v>
                </c:pt>
                <c:pt idx="14" formatCode="0">
                  <c:v>55</c:v>
                </c:pt>
                <c:pt idx="15" formatCode="0">
                  <c:v>54</c:v>
                </c:pt>
                <c:pt idx="16" formatCode="0">
                  <c:v>53</c:v>
                </c:pt>
              </c:numCache>
            </c:numRef>
          </c:val>
          <c:smooth val="0"/>
          <c:extLst>
            <c:ext xmlns:c16="http://schemas.microsoft.com/office/drawing/2014/chart" uri="{C3380CC4-5D6E-409C-BE32-E72D297353CC}">
              <c16:uniqueId val="{00000003-FE00-499E-BB05-62ECB20CEBE0}"/>
            </c:ext>
          </c:extLst>
        </c:ser>
        <c:ser>
          <c:idx val="5"/>
          <c:order val="3"/>
          <c:tx>
            <c:strRef>
              <c:f>'Graf 19'!$S$30</c:f>
              <c:strCache>
                <c:ptCount val="1"/>
                <c:pt idx="0">
                  <c:v>Sanction threshold (gross debt)</c:v>
                </c:pt>
              </c:strCache>
            </c:strRef>
          </c:tx>
          <c:spPr>
            <a:ln w="19050">
              <a:solidFill>
                <a:srgbClr val="FF0000"/>
              </a:solidFill>
              <a:prstDash val="sysDot"/>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19'!$B$30:$R$30</c:f>
              <c:numCache>
                <c:formatCode>General</c:formatCode>
                <c:ptCount val="17"/>
                <c:pt idx="4" formatCode="0">
                  <c:v>57</c:v>
                </c:pt>
                <c:pt idx="5" formatCode="0">
                  <c:v>57</c:v>
                </c:pt>
                <c:pt idx="6" formatCode="0">
                  <c:v>57</c:v>
                </c:pt>
                <c:pt idx="7" formatCode="0">
                  <c:v>57</c:v>
                </c:pt>
                <c:pt idx="8" formatCode="0">
                  <c:v>57</c:v>
                </c:pt>
                <c:pt idx="9" formatCode="0">
                  <c:v>57</c:v>
                </c:pt>
                <c:pt idx="10" formatCode="0">
                  <c:v>56</c:v>
                </c:pt>
                <c:pt idx="11" formatCode="0">
                  <c:v>55</c:v>
                </c:pt>
                <c:pt idx="12" formatCode="0">
                  <c:v>54</c:v>
                </c:pt>
                <c:pt idx="13" formatCode="0">
                  <c:v>53</c:v>
                </c:pt>
                <c:pt idx="14" formatCode="0">
                  <c:v>52</c:v>
                </c:pt>
                <c:pt idx="15" formatCode="0">
                  <c:v>51</c:v>
                </c:pt>
                <c:pt idx="16" formatCode="0">
                  <c:v>50</c:v>
                </c:pt>
              </c:numCache>
            </c:numRef>
          </c:val>
          <c:smooth val="0"/>
          <c:extLst>
            <c:ext xmlns:c16="http://schemas.microsoft.com/office/drawing/2014/chart" uri="{C3380CC4-5D6E-409C-BE32-E72D297353CC}">
              <c16:uniqueId val="{00000004-FE00-499E-BB05-62ECB20CEBE0}"/>
            </c:ext>
          </c:extLst>
        </c:ser>
        <c:ser>
          <c:idx val="6"/>
          <c:order val="4"/>
          <c:tx>
            <c:strRef>
              <c:f>'Graf 19'!$S$31</c:f>
              <c:strCache>
                <c:ptCount val="1"/>
                <c:pt idx="0">
                  <c:v>Sanction threshold (gross debt)</c:v>
                </c:pt>
              </c:strCache>
            </c:strRef>
          </c:tx>
          <c:spPr>
            <a:ln w="19050">
              <a:solidFill>
                <a:srgbClr val="FF0000"/>
              </a:solidFill>
              <a:prstDash val="sysDot"/>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19'!$B$31:$R$31</c:f>
              <c:numCache>
                <c:formatCode>General</c:formatCode>
                <c:ptCount val="17"/>
                <c:pt idx="4" formatCode="0">
                  <c:v>55</c:v>
                </c:pt>
                <c:pt idx="5" formatCode="0">
                  <c:v>55</c:v>
                </c:pt>
                <c:pt idx="6" formatCode="0">
                  <c:v>55</c:v>
                </c:pt>
                <c:pt idx="7" formatCode="0">
                  <c:v>55</c:v>
                </c:pt>
                <c:pt idx="8" formatCode="0">
                  <c:v>55</c:v>
                </c:pt>
                <c:pt idx="9" formatCode="0">
                  <c:v>55</c:v>
                </c:pt>
                <c:pt idx="10" formatCode="0">
                  <c:v>54</c:v>
                </c:pt>
                <c:pt idx="11" formatCode="0">
                  <c:v>53</c:v>
                </c:pt>
                <c:pt idx="12" formatCode="0">
                  <c:v>52</c:v>
                </c:pt>
                <c:pt idx="13" formatCode="0">
                  <c:v>51</c:v>
                </c:pt>
                <c:pt idx="14" formatCode="0">
                  <c:v>50</c:v>
                </c:pt>
                <c:pt idx="15" formatCode="0">
                  <c:v>49</c:v>
                </c:pt>
                <c:pt idx="16" formatCode="0">
                  <c:v>48</c:v>
                </c:pt>
              </c:numCache>
            </c:numRef>
          </c:val>
          <c:smooth val="0"/>
          <c:extLst>
            <c:ext xmlns:c16="http://schemas.microsoft.com/office/drawing/2014/chart" uri="{C3380CC4-5D6E-409C-BE32-E72D297353CC}">
              <c16:uniqueId val="{00000005-FE00-499E-BB05-62ECB20CEBE0}"/>
            </c:ext>
          </c:extLst>
        </c:ser>
        <c:ser>
          <c:idx val="7"/>
          <c:order val="5"/>
          <c:tx>
            <c:strRef>
              <c:f>'Graf 19'!$S$32</c:f>
              <c:strCache>
                <c:ptCount val="1"/>
                <c:pt idx="0">
                  <c:v>Sanction threshold (gross debt)</c:v>
                </c:pt>
              </c:strCache>
            </c:strRef>
          </c:tx>
          <c:spPr>
            <a:ln w="19050">
              <a:solidFill>
                <a:srgbClr val="FF0000"/>
              </a:solidFill>
              <a:prstDash val="sysDot"/>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19'!$B$32:$R$32</c:f>
              <c:numCache>
                <c:formatCode>General</c:formatCode>
                <c:ptCount val="17"/>
                <c:pt idx="4" formatCode="0">
                  <c:v>53</c:v>
                </c:pt>
                <c:pt idx="5" formatCode="0">
                  <c:v>53</c:v>
                </c:pt>
                <c:pt idx="6" formatCode="0">
                  <c:v>53</c:v>
                </c:pt>
                <c:pt idx="7" formatCode="0">
                  <c:v>53</c:v>
                </c:pt>
                <c:pt idx="8" formatCode="0">
                  <c:v>53</c:v>
                </c:pt>
                <c:pt idx="9" formatCode="0">
                  <c:v>53</c:v>
                </c:pt>
                <c:pt idx="10" formatCode="0">
                  <c:v>52</c:v>
                </c:pt>
                <c:pt idx="11" formatCode="0">
                  <c:v>51</c:v>
                </c:pt>
                <c:pt idx="12" formatCode="0">
                  <c:v>50</c:v>
                </c:pt>
                <c:pt idx="13" formatCode="0">
                  <c:v>49</c:v>
                </c:pt>
                <c:pt idx="14" formatCode="0">
                  <c:v>48</c:v>
                </c:pt>
                <c:pt idx="15" formatCode="0">
                  <c:v>47</c:v>
                </c:pt>
                <c:pt idx="16" formatCode="0">
                  <c:v>46</c:v>
                </c:pt>
              </c:numCache>
            </c:numRef>
          </c:val>
          <c:smooth val="0"/>
          <c:extLst>
            <c:ext xmlns:c16="http://schemas.microsoft.com/office/drawing/2014/chart" uri="{C3380CC4-5D6E-409C-BE32-E72D297353CC}">
              <c16:uniqueId val="{00000006-FE00-499E-BB05-62ECB20CEBE0}"/>
            </c:ext>
          </c:extLst>
        </c:ser>
        <c:ser>
          <c:idx val="8"/>
          <c:order val="6"/>
          <c:tx>
            <c:strRef>
              <c:f>'Graf 19'!$S$33</c:f>
              <c:strCache>
                <c:ptCount val="1"/>
                <c:pt idx="0">
                  <c:v>Sanction threshold (gross debt)</c:v>
                </c:pt>
              </c:strCache>
            </c:strRef>
          </c:tx>
          <c:spPr>
            <a:ln w="19050">
              <a:solidFill>
                <a:srgbClr val="FF0000"/>
              </a:solidFill>
              <a:prstDash val="sysDot"/>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19'!$B$33:$R$33</c:f>
              <c:numCache>
                <c:formatCode>General</c:formatCode>
                <c:ptCount val="17"/>
                <c:pt idx="4" formatCode="0">
                  <c:v>50</c:v>
                </c:pt>
                <c:pt idx="5" formatCode="0">
                  <c:v>50</c:v>
                </c:pt>
                <c:pt idx="6" formatCode="0">
                  <c:v>50</c:v>
                </c:pt>
                <c:pt idx="7" formatCode="0">
                  <c:v>50</c:v>
                </c:pt>
                <c:pt idx="8" formatCode="0">
                  <c:v>50</c:v>
                </c:pt>
                <c:pt idx="9" formatCode="0">
                  <c:v>50</c:v>
                </c:pt>
                <c:pt idx="10" formatCode="0">
                  <c:v>49</c:v>
                </c:pt>
                <c:pt idx="11" formatCode="0">
                  <c:v>48</c:v>
                </c:pt>
                <c:pt idx="12" formatCode="0">
                  <c:v>47</c:v>
                </c:pt>
                <c:pt idx="13" formatCode="0">
                  <c:v>46</c:v>
                </c:pt>
                <c:pt idx="14" formatCode="0">
                  <c:v>45</c:v>
                </c:pt>
                <c:pt idx="15" formatCode="0">
                  <c:v>44</c:v>
                </c:pt>
                <c:pt idx="16" formatCode="0">
                  <c:v>43</c:v>
                </c:pt>
              </c:numCache>
            </c:numRef>
          </c:val>
          <c:smooth val="0"/>
          <c:extLst>
            <c:ext xmlns:c16="http://schemas.microsoft.com/office/drawing/2014/chart" uri="{C3380CC4-5D6E-409C-BE32-E72D297353CC}">
              <c16:uniqueId val="{00000007-FE00-499E-BB05-62ECB20CEBE0}"/>
            </c:ext>
          </c:extLst>
        </c:ser>
        <c:ser>
          <c:idx val="0"/>
          <c:order val="7"/>
          <c:tx>
            <c:strRef>
              <c:f>'Graf 19'!$S$28</c:f>
              <c:strCache>
                <c:ptCount val="1"/>
                <c:pt idx="0">
                  <c:v>Maastricht criterion</c:v>
                </c:pt>
              </c:strCache>
            </c:strRef>
          </c:tx>
          <c:spPr>
            <a:ln w="19050">
              <a:solidFill>
                <a:srgbClr val="FF0000"/>
              </a:solidFill>
              <a:prstDash val="lgDash"/>
            </a:ln>
          </c:spPr>
          <c:marker>
            <c:symbol val="none"/>
          </c:marker>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19'!$B$28:$R$28</c:f>
              <c:numCache>
                <c:formatCode>0</c:formatCode>
                <c:ptCount val="17"/>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numCache>
            </c:numRef>
          </c:val>
          <c:smooth val="0"/>
          <c:extLst>
            <c:ext xmlns:c16="http://schemas.microsoft.com/office/drawing/2014/chart" uri="{C3380CC4-5D6E-409C-BE32-E72D297353CC}">
              <c16:uniqueId val="{00000001-5368-4D85-9A41-EAF4C78A897A}"/>
            </c:ext>
          </c:extLst>
        </c:ser>
        <c:ser>
          <c:idx val="3"/>
          <c:order val="8"/>
          <c:tx>
            <c:strRef>
              <c:f>'Graf 19'!$S$25</c:f>
              <c:strCache>
                <c:ptCount val="1"/>
                <c:pt idx="0">
                  <c:v>General government gross debt</c:v>
                </c:pt>
              </c:strCache>
            </c:strRef>
          </c:tx>
          <c:spPr>
            <a:ln>
              <a:noFill/>
            </a:ln>
          </c:spPr>
          <c:marker>
            <c:symbol val="circle"/>
            <c:size val="5"/>
            <c:spPr>
              <a:solidFill>
                <a:sysClr val="windowText" lastClr="000000"/>
              </a:solidFill>
              <a:ln>
                <a:noFill/>
              </a:ln>
            </c:spPr>
          </c:marker>
          <c:dLbls>
            <c:spPr>
              <a:noFill/>
              <a:ln>
                <a:noFill/>
              </a:ln>
              <a:effectLst/>
            </c:spPr>
            <c:txPr>
              <a:bodyPr wrap="square" lIns="38100" tIns="19050" rIns="38100" bIns="19050" anchor="ctr">
                <a:spAutoFit/>
              </a:bodyPr>
              <a:lstStyle/>
              <a:p>
                <a:pPr>
                  <a:defRPr sz="800"/>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19'!$B$25:$R$25</c:f>
              <c:numCache>
                <c:formatCode>0</c:formatCode>
                <c:ptCount val="17"/>
                <c:pt idx="0">
                  <c:v>28.598844266178187</c:v>
                </c:pt>
                <c:pt idx="1">
                  <c:v>36.360888192511553</c:v>
                </c:pt>
                <c:pt idx="2">
                  <c:v>41.015691430321638</c:v>
                </c:pt>
                <c:pt idx="3">
                  <c:v>43.502305229419441</c:v>
                </c:pt>
                <c:pt idx="4">
                  <c:v>51.845561326410049</c:v>
                </c:pt>
                <c:pt idx="5">
                  <c:v>54.794008379682587</c:v>
                </c:pt>
                <c:pt idx="6">
                  <c:v>53.561788094018638</c:v>
                </c:pt>
                <c:pt idx="7">
                  <c:v>51.923690653091235</c:v>
                </c:pt>
                <c:pt idx="8">
                  <c:v>52.412725889252222</c:v>
                </c:pt>
                <c:pt idx="9">
                  <c:v>51.544586132873327</c:v>
                </c:pt>
                <c:pt idx="10">
                  <c:v>49.587096909993448</c:v>
                </c:pt>
                <c:pt idx="11">
                  <c:v>48.234140122060388</c:v>
                </c:pt>
                <c:pt idx="12">
                  <c:v>60.568197499417053</c:v>
                </c:pt>
                <c:pt idx="13">
                  <c:v>64.09062135974024</c:v>
                </c:pt>
                <c:pt idx="14">
                  <c:v>65.465780892438616</c:v>
                </c:pt>
                <c:pt idx="15">
                  <c:v>64.624140232705955</c:v>
                </c:pt>
                <c:pt idx="16">
                  <c:v>65.843624483969435</c:v>
                </c:pt>
              </c:numCache>
            </c:numRef>
          </c:val>
          <c:smooth val="0"/>
          <c:extLst>
            <c:ext xmlns:c16="http://schemas.microsoft.com/office/drawing/2014/chart" uri="{C3380CC4-5D6E-409C-BE32-E72D297353CC}">
              <c16:uniqueId val="{00000002-5368-4D85-9A41-EAF4C78A897A}"/>
            </c:ext>
          </c:extLst>
        </c:ser>
        <c:ser>
          <c:idx val="9"/>
          <c:order val="9"/>
          <c:tx>
            <c:strRef>
              <c:f>'Graf 19'!$S$26</c:f>
              <c:strCache>
                <c:ptCount val="1"/>
                <c:pt idx="0">
                  <c:v>Net debt</c:v>
                </c:pt>
              </c:strCache>
            </c:strRef>
          </c:tx>
          <c:spPr>
            <a:ln>
              <a:noFill/>
            </a:ln>
          </c:spPr>
          <c:marker>
            <c:symbol val="circle"/>
            <c:size val="5"/>
            <c:spPr>
              <a:solidFill>
                <a:srgbClr val="2C9ADC"/>
              </a:solidFill>
              <a:ln>
                <a:noFill/>
              </a:ln>
            </c:spPr>
          </c:marker>
          <c:dLbls>
            <c:dLbl>
              <c:idx val="1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368-4D85-9A41-EAF4C78A897A}"/>
                </c:ext>
              </c:extLst>
            </c:dLbl>
            <c:dLbl>
              <c:idx val="14"/>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368-4D85-9A41-EAF4C78A897A}"/>
                </c:ext>
              </c:extLst>
            </c:dLbl>
            <c:dLbl>
              <c:idx val="15"/>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368-4D85-9A41-EAF4C78A897A}"/>
                </c:ext>
              </c:extLst>
            </c:dLbl>
            <c:dLbl>
              <c:idx val="16"/>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368-4D85-9A41-EAF4C78A897A}"/>
                </c:ext>
              </c:extLst>
            </c:dLbl>
            <c:dLbl>
              <c:idx val="2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68-4D85-9A41-EAF4C78A897A}"/>
                </c:ext>
              </c:extLst>
            </c:dLbl>
            <c:dLbl>
              <c:idx val="2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368-4D85-9A41-EAF4C78A897A}"/>
                </c:ext>
              </c:extLst>
            </c:dLbl>
            <c:dLbl>
              <c:idx val="2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368-4D85-9A41-EAF4C78A897A}"/>
                </c:ext>
              </c:extLst>
            </c:dLbl>
            <c:dLbl>
              <c:idx val="3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368-4D85-9A41-EAF4C78A897A}"/>
                </c:ext>
              </c:extLst>
            </c:dLbl>
            <c:spPr>
              <a:noFill/>
              <a:ln>
                <a:noFill/>
              </a:ln>
              <a:effectLst/>
            </c:spPr>
            <c:dLblPos val="b"/>
            <c:showLegendKey val="0"/>
            <c:showVal val="0"/>
            <c:showCatName val="0"/>
            <c:showSerName val="0"/>
            <c:showPercent val="0"/>
            <c:showBubbleSize val="0"/>
            <c:extLst>
              <c:ext xmlns:c15="http://schemas.microsoft.com/office/drawing/2012/chart" uri="{CE6537A1-D6FC-4f65-9D91-7224C49458BB}">
                <c15:showLeaderLines val="1"/>
              </c:ext>
            </c:extLst>
          </c:dLbls>
          <c:cat>
            <c:numRef>
              <c:f>'Graf 19'!$B$24:$R$24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'Graf 19'!$B$26:$R$26</c:f>
              <c:numCache>
                <c:formatCode>0</c:formatCode>
                <c:ptCount val="17"/>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45.815407765782382</c:v>
                </c:pt>
                <c:pt idx="10">
                  <c:v>43.524676571293845</c:v>
                </c:pt>
                <c:pt idx="11">
                  <c:v>43.332748416380227</c:v>
                </c:pt>
                <c:pt idx="12">
                  <c:v>50.380373880482054</c:v>
                </c:pt>
                <c:pt idx="13">
                  <c:v>59.016540055317002</c:v>
                </c:pt>
                <c:pt idx="14">
                  <c:v>59.537883058511042</c:v>
                </c:pt>
                <c:pt idx="15">
                  <c:v>60.079497228553201</c:v>
                </c:pt>
                <c:pt idx="16">
                  <c:v>61.894755656222024</c:v>
                </c:pt>
              </c:numCache>
            </c:numRef>
          </c:val>
          <c:smooth val="0"/>
          <c:extLst>
            <c:ext xmlns:c16="http://schemas.microsoft.com/office/drawing/2014/chart" uri="{C3380CC4-5D6E-409C-BE32-E72D297353CC}">
              <c16:uniqueId val="{0000000B-5368-4D85-9A41-EAF4C78A897A}"/>
            </c:ext>
          </c:extLst>
        </c:ser>
        <c:dLbls>
          <c:showLegendKey val="0"/>
          <c:showVal val="0"/>
          <c:showCatName val="0"/>
          <c:showSerName val="0"/>
          <c:showPercent val="0"/>
          <c:showBubbleSize val="0"/>
        </c:dLbls>
        <c:marker val="1"/>
        <c:smooth val="0"/>
        <c:axId val="773142944"/>
        <c:axId val="773143336"/>
      </c:lineChart>
      <c:dateAx>
        <c:axId val="773142944"/>
        <c:scaling>
          <c:orientation val="minMax"/>
        </c:scaling>
        <c:delete val="0"/>
        <c:axPos val="b"/>
        <c:numFmt formatCode="General" sourceLinked="1"/>
        <c:majorTickMark val="out"/>
        <c:minorTickMark val="none"/>
        <c:tickLblPos val="nextTo"/>
        <c:txPr>
          <a:bodyPr rot="-5400000" vert="horz"/>
          <a:lstStyle/>
          <a:p>
            <a:pPr>
              <a:defRPr/>
            </a:pPr>
            <a:endParaRPr lang="sk-SK"/>
          </a:p>
        </c:txPr>
        <c:crossAx val="773143336"/>
        <c:crosses val="autoZero"/>
        <c:auto val="0"/>
        <c:lblOffset val="100"/>
        <c:baseTimeUnit val="days"/>
      </c:dateAx>
      <c:valAx>
        <c:axId val="773143336"/>
        <c:scaling>
          <c:orientation val="minMax"/>
          <c:max val="70"/>
          <c:min val="20"/>
        </c:scaling>
        <c:delete val="0"/>
        <c:axPos val="r"/>
        <c:majorGridlines>
          <c:spPr>
            <a:ln>
              <a:solidFill>
                <a:schemeClr val="bg1">
                  <a:lumMod val="95000"/>
                </a:schemeClr>
              </a:solidFill>
              <a:prstDash val="sysDot"/>
            </a:ln>
          </c:spPr>
        </c:majorGridlines>
        <c:numFmt formatCode="0" sourceLinked="0"/>
        <c:majorTickMark val="out"/>
        <c:minorTickMark val="none"/>
        <c:tickLblPos val="nextTo"/>
        <c:crossAx val="773142944"/>
        <c:crosses val="max"/>
        <c:crossBetween val="between"/>
      </c:valAx>
      <c:spPr>
        <a:noFill/>
      </c:spPr>
    </c:plotArea>
    <c:legend>
      <c:legendPos val="b"/>
      <c:legendEntry>
        <c:idx val="3"/>
        <c:delete val="1"/>
      </c:legendEntry>
      <c:legendEntry>
        <c:idx val="4"/>
        <c:delete val="1"/>
      </c:legendEntry>
      <c:legendEntry>
        <c:idx val="5"/>
        <c:delete val="1"/>
      </c:legendEntry>
      <c:legendEntry>
        <c:idx val="6"/>
        <c:delete val="1"/>
      </c:legendEntry>
      <c:legendEntry>
        <c:idx val="9"/>
        <c:delete val="1"/>
      </c:legendEntry>
      <c:layout>
        <c:manualLayout>
          <c:xMode val="edge"/>
          <c:yMode val="edge"/>
          <c:x val="3.3548705067009452E-2"/>
          <c:y val="2.7782779130287618E-2"/>
          <c:w val="0.89188072727272727"/>
          <c:h val="0.12287036369984096"/>
        </c:manualLayout>
      </c:layout>
      <c:overlay val="0"/>
    </c:legend>
    <c:plotVisOnly val="1"/>
    <c:dispBlanksAs val="gap"/>
    <c:showDLblsOverMax val="0"/>
  </c:chart>
  <c:spPr>
    <a:noFill/>
    <a:ln>
      <a:noFill/>
    </a:ln>
  </c:spPr>
  <c:txPr>
    <a:bodyPr/>
    <a:lstStyle/>
    <a:p>
      <a:pPr>
        <a:defRPr sz="900">
          <a:latin typeface="Arial Narrow" pitchFamily="34" charset="0"/>
        </a:defRPr>
      </a:pPr>
      <a:endParaRPr lang="sk-SK"/>
    </a:p>
  </c:txPr>
  <c:printSettings>
    <c:headerFooter/>
    <c:pageMargins b="0.75000000000000011" l="0.70000000000000007" r="0.70000000000000007" t="0.75000000000000011" header="0.30000000000000004" footer="0.30000000000000004"/>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47334918140248"/>
          <c:y val="6.7353603876438517E-2"/>
          <c:w val="0.83237018141037289"/>
          <c:h val="0.61214633555420961"/>
        </c:manualLayout>
      </c:layout>
      <c:barChart>
        <c:barDir val="col"/>
        <c:grouping val="stacked"/>
        <c:varyColors val="0"/>
        <c:ser>
          <c:idx val="2"/>
          <c:order val="1"/>
          <c:tx>
            <c:strRef>
              <c:f>'Graf 20+21'!$A$23</c:f>
              <c:strCache>
                <c:ptCount val="1"/>
                <c:pt idx="0">
                  <c:v>Primárne saldo</c:v>
                </c:pt>
              </c:strCache>
            </c:strRef>
          </c:tx>
          <c:spPr>
            <a:solidFill>
              <a:srgbClr val="2C9ADC"/>
            </a:solidFill>
            <a:ln w="12700">
              <a:noFill/>
              <a:prstDash val="solid"/>
            </a:ln>
          </c:spPr>
          <c:invertIfNegative val="0"/>
          <c:cat>
            <c:strRef>
              <c:f>'Graf 20+21'!$B$21:$G$21</c:f>
              <c:strCache>
                <c:ptCount val="6"/>
                <c:pt idx="0">
                  <c:v>2013-2019</c:v>
                </c:pt>
                <c:pt idx="1">
                  <c:v>2020</c:v>
                </c:pt>
                <c:pt idx="2">
                  <c:v>2021</c:v>
                </c:pt>
                <c:pt idx="3">
                  <c:v>2022</c:v>
                </c:pt>
                <c:pt idx="4">
                  <c:v>2023</c:v>
                </c:pt>
                <c:pt idx="5">
                  <c:v>2024</c:v>
                </c:pt>
              </c:strCache>
            </c:strRef>
          </c:cat>
          <c:val>
            <c:numRef>
              <c:f>'Graf 20+21'!$B$23:$G$23</c:f>
              <c:numCache>
                <c:formatCode>#\ ##0.0</c:formatCode>
                <c:ptCount val="6"/>
                <c:pt idx="0">
                  <c:v>0.45775466458480063</c:v>
                </c:pt>
                <c:pt idx="1">
                  <c:v>4.9111465389169782</c:v>
                </c:pt>
                <c:pt idx="2">
                  <c:v>8.9484762108684244</c:v>
                </c:pt>
                <c:pt idx="3">
                  <c:v>4.1841425886023069</c:v>
                </c:pt>
                <c:pt idx="4">
                  <c:v>3.1735166329569653</c:v>
                </c:pt>
                <c:pt idx="5">
                  <c:v>2.7772922746103381</c:v>
                </c:pt>
              </c:numCache>
            </c:numRef>
          </c:val>
          <c:extLst>
            <c:ext xmlns:c16="http://schemas.microsoft.com/office/drawing/2014/chart" uri="{C3380CC4-5D6E-409C-BE32-E72D297353CC}">
              <c16:uniqueId val="{00000000-BFDC-48D8-915B-B0C3705EC2CF}"/>
            </c:ext>
          </c:extLst>
        </c:ser>
        <c:ser>
          <c:idx val="4"/>
          <c:order val="2"/>
          <c:tx>
            <c:strRef>
              <c:f>'Graf 20+21'!$A$24</c:f>
              <c:strCache>
                <c:ptCount val="1"/>
                <c:pt idx="0">
                  <c:v>Úrokové náklady</c:v>
                </c:pt>
              </c:strCache>
            </c:strRef>
          </c:tx>
          <c:spPr>
            <a:solidFill>
              <a:srgbClr val="AAD3F2">
                <a:lumMod val="10000"/>
              </a:srgbClr>
            </a:solidFill>
            <a:ln w="12700">
              <a:noFill/>
              <a:prstDash val="solid"/>
            </a:ln>
          </c:spPr>
          <c:invertIfNegative val="0"/>
          <c:cat>
            <c:strRef>
              <c:f>'Graf 20+21'!$B$21:$G$21</c:f>
              <c:strCache>
                <c:ptCount val="6"/>
                <c:pt idx="0">
                  <c:v>2013-2019</c:v>
                </c:pt>
                <c:pt idx="1">
                  <c:v>2020</c:v>
                </c:pt>
                <c:pt idx="2">
                  <c:v>2021</c:v>
                </c:pt>
                <c:pt idx="3">
                  <c:v>2022</c:v>
                </c:pt>
                <c:pt idx="4">
                  <c:v>2023</c:v>
                </c:pt>
                <c:pt idx="5">
                  <c:v>2024</c:v>
                </c:pt>
              </c:strCache>
            </c:strRef>
          </c:cat>
          <c:val>
            <c:numRef>
              <c:f>'Graf 20+21'!$B$24:$G$24</c:f>
              <c:numCache>
                <c:formatCode>#\ ##0.0</c:formatCode>
                <c:ptCount val="6"/>
                <c:pt idx="0">
                  <c:v>1.620804412071821</c:v>
                </c:pt>
                <c:pt idx="1">
                  <c:v>1.2452401538816227</c:v>
                </c:pt>
                <c:pt idx="2">
                  <c:v>0.98098753787053283</c:v>
                </c:pt>
                <c:pt idx="3">
                  <c:v>0.93585740245411053</c:v>
                </c:pt>
                <c:pt idx="4">
                  <c:v>0.93648327479653204</c:v>
                </c:pt>
                <c:pt idx="5">
                  <c:v>1.0627073497133803</c:v>
                </c:pt>
              </c:numCache>
            </c:numRef>
          </c:val>
          <c:extLst>
            <c:ext xmlns:c16="http://schemas.microsoft.com/office/drawing/2014/chart" uri="{C3380CC4-5D6E-409C-BE32-E72D297353CC}">
              <c16:uniqueId val="{00000001-BFDC-48D8-915B-B0C3705EC2CF}"/>
            </c:ext>
          </c:extLst>
        </c:ser>
        <c:ser>
          <c:idx val="6"/>
          <c:order val="3"/>
          <c:tx>
            <c:strRef>
              <c:f>'Graf 20+21'!$A$25</c:f>
              <c:strCache>
                <c:ptCount val="1"/>
                <c:pt idx="0">
                  <c:v>Zosúladenie dlh a deficitu (bez hotovosti VS)</c:v>
                </c:pt>
              </c:strCache>
            </c:strRef>
          </c:tx>
          <c:spPr>
            <a:solidFill>
              <a:sysClr val="window" lastClr="FFFFFF">
                <a:lumMod val="85000"/>
              </a:sysClr>
            </a:solidFill>
            <a:ln w="12700">
              <a:noFill/>
              <a:prstDash val="solid"/>
            </a:ln>
          </c:spPr>
          <c:invertIfNegative val="0"/>
          <c:cat>
            <c:strRef>
              <c:f>'Graf 20+21'!$B$21:$G$21</c:f>
              <c:strCache>
                <c:ptCount val="6"/>
                <c:pt idx="0">
                  <c:v>2013-2019</c:v>
                </c:pt>
                <c:pt idx="1">
                  <c:v>2020</c:v>
                </c:pt>
                <c:pt idx="2">
                  <c:v>2021</c:v>
                </c:pt>
                <c:pt idx="3">
                  <c:v>2022</c:v>
                </c:pt>
                <c:pt idx="4">
                  <c:v>2023</c:v>
                </c:pt>
                <c:pt idx="5">
                  <c:v>2024</c:v>
                </c:pt>
              </c:strCache>
            </c:strRef>
          </c:cat>
          <c:val>
            <c:numRef>
              <c:f>'Graf 20+21'!$B$25:$G$25</c:f>
              <c:numCache>
                <c:formatCode>#\ ##0.0</c:formatCode>
                <c:ptCount val="6"/>
                <c:pt idx="0">
                  <c:v>-0.73573213697891804</c:v>
                </c:pt>
                <c:pt idx="1">
                  <c:v>-0.47496929800739007</c:v>
                </c:pt>
                <c:pt idx="2">
                  <c:v>0.97356824345211557</c:v>
                </c:pt>
                <c:pt idx="3">
                  <c:v>2.5905404324777725E-2</c:v>
                </c:pt>
                <c:pt idx="4">
                  <c:v>-0.3932166312616916</c:v>
                </c:pt>
                <c:pt idx="5">
                  <c:v>-0.36945864867334632</c:v>
                </c:pt>
              </c:numCache>
            </c:numRef>
          </c:val>
          <c:extLst>
            <c:ext xmlns:c16="http://schemas.microsoft.com/office/drawing/2014/chart" uri="{C3380CC4-5D6E-409C-BE32-E72D297353CC}">
              <c16:uniqueId val="{00000002-BFDC-48D8-915B-B0C3705EC2CF}"/>
            </c:ext>
          </c:extLst>
        </c:ser>
        <c:ser>
          <c:idx val="1"/>
          <c:order val="4"/>
          <c:tx>
            <c:strRef>
              <c:f>'Graf 20+21'!$A$26</c:f>
              <c:strCache>
                <c:ptCount val="1"/>
                <c:pt idx="0">
                  <c:v>Nominálny rast HDP</c:v>
                </c:pt>
              </c:strCache>
            </c:strRef>
          </c:tx>
          <c:spPr>
            <a:solidFill>
              <a:srgbClr val="AAD3F2"/>
            </a:solidFill>
          </c:spPr>
          <c:invertIfNegative val="0"/>
          <c:cat>
            <c:strRef>
              <c:f>'Graf 20+21'!$B$21:$G$21</c:f>
              <c:strCache>
                <c:ptCount val="6"/>
                <c:pt idx="0">
                  <c:v>2013-2019</c:v>
                </c:pt>
                <c:pt idx="1">
                  <c:v>2020</c:v>
                </c:pt>
                <c:pt idx="2">
                  <c:v>2021</c:v>
                </c:pt>
                <c:pt idx="3">
                  <c:v>2022</c:v>
                </c:pt>
                <c:pt idx="4">
                  <c:v>2023</c:v>
                </c:pt>
                <c:pt idx="5">
                  <c:v>2024</c:v>
                </c:pt>
              </c:strCache>
            </c:strRef>
          </c:cat>
          <c:val>
            <c:numRef>
              <c:f>'Graf 20+21'!$B$26:$G$26</c:f>
              <c:numCache>
                <c:formatCode>#\ ##0.0</c:formatCode>
                <c:ptCount val="6"/>
                <c:pt idx="0">
                  <c:v>-1.7827370383362542</c:v>
                </c:pt>
                <c:pt idx="1">
                  <c:v>1.4614226908730557</c:v>
                </c:pt>
                <c:pt idx="2">
                  <c:v>-2.7252671219951816</c:v>
                </c:pt>
                <c:pt idx="3">
                  <c:v>-5.0221696655607184</c:v>
                </c:pt>
                <c:pt idx="4">
                  <c:v>-3.4913052722246132</c:v>
                </c:pt>
                <c:pt idx="5">
                  <c:v>-1.7795377747871841</c:v>
                </c:pt>
              </c:numCache>
            </c:numRef>
          </c:val>
          <c:extLst>
            <c:ext xmlns:c16="http://schemas.microsoft.com/office/drawing/2014/chart" uri="{C3380CC4-5D6E-409C-BE32-E72D297353CC}">
              <c16:uniqueId val="{00000003-BFDC-48D8-915B-B0C3705EC2CF}"/>
            </c:ext>
          </c:extLst>
        </c:ser>
        <c:ser>
          <c:idx val="3"/>
          <c:order val="5"/>
          <c:tx>
            <c:strRef>
              <c:f>'[74]Súhrnná tabuľka'!$AR$110</c:f>
              <c:strCache>
                <c:ptCount val="1"/>
                <c:pt idx="0">
                  <c:v>#ODKAZ!</c:v>
                </c:pt>
              </c:strCache>
            </c:strRef>
          </c:tx>
          <c:spPr>
            <a:solidFill>
              <a:srgbClr val="1F497D"/>
            </a:solidFill>
          </c:spPr>
          <c:invertIfNegative val="0"/>
          <c:cat>
            <c:strRef>
              <c:f>'Graf 20+21'!$B$21:$G$21</c:f>
              <c:strCache>
                <c:ptCount val="6"/>
                <c:pt idx="0">
                  <c:v>2013-2019</c:v>
                </c:pt>
                <c:pt idx="1">
                  <c:v>2020</c:v>
                </c:pt>
                <c:pt idx="2">
                  <c:v>2021</c:v>
                </c:pt>
                <c:pt idx="3">
                  <c:v>2022</c:v>
                </c:pt>
                <c:pt idx="4">
                  <c:v>2023</c:v>
                </c:pt>
                <c:pt idx="5">
                  <c:v>2024</c:v>
                </c:pt>
              </c:strCache>
            </c:strRef>
          </c:cat>
          <c:val>
            <c:numRef>
              <c:f>'[74]Súhrnná tabuľka'!$AS$110:$AX$110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BFDC-48D8-915B-B0C3705EC2CF}"/>
            </c:ext>
          </c:extLst>
        </c:ser>
        <c:ser>
          <c:idx val="5"/>
          <c:order val="6"/>
          <c:tx>
            <c:strRef>
              <c:f>'Graf 20+21'!$A$27</c:f>
              <c:strCache>
                <c:ptCount val="1"/>
                <c:pt idx="0">
                  <c:v>Zmena hotovosti VS</c:v>
                </c:pt>
              </c:strCache>
            </c:strRef>
          </c:tx>
          <c:spPr>
            <a:solidFill>
              <a:sysClr val="window" lastClr="FFFFFF">
                <a:lumMod val="50000"/>
              </a:sysClr>
            </a:solidFill>
          </c:spPr>
          <c:invertIfNegative val="0"/>
          <c:cat>
            <c:strRef>
              <c:f>'Graf 20+21'!$B$21:$G$21</c:f>
              <c:strCache>
                <c:ptCount val="6"/>
                <c:pt idx="0">
                  <c:v>2013-2019</c:v>
                </c:pt>
                <c:pt idx="1">
                  <c:v>2020</c:v>
                </c:pt>
                <c:pt idx="2">
                  <c:v>2021</c:v>
                </c:pt>
                <c:pt idx="3">
                  <c:v>2022</c:v>
                </c:pt>
                <c:pt idx="4">
                  <c:v>2023</c:v>
                </c:pt>
                <c:pt idx="5">
                  <c:v>2024</c:v>
                </c:pt>
              </c:strCache>
            </c:strRef>
          </c:cat>
          <c:val>
            <c:numRef>
              <c:f>'Graf 20+21'!$B$27:$G$27</c:f>
              <c:numCache>
                <c:formatCode>#\ ##0.0</c:formatCode>
                <c:ptCount val="6"/>
                <c:pt idx="0">
                  <c:v>-7.6007216248543605E-2</c:v>
                </c:pt>
                <c:pt idx="1">
                  <c:v>5.1912172916923982</c:v>
                </c:pt>
                <c:pt idx="2">
                  <c:v>-4.6553410098727044</c:v>
                </c:pt>
                <c:pt idx="3">
                  <c:v>1.2514238028778994</c:v>
                </c:pt>
                <c:pt idx="4">
                  <c:v>-1.067118663999854</c:v>
                </c:pt>
                <c:pt idx="5">
                  <c:v>-0.4715189495997073</c:v>
                </c:pt>
              </c:numCache>
            </c:numRef>
          </c:val>
          <c:extLst>
            <c:ext xmlns:c16="http://schemas.microsoft.com/office/drawing/2014/chart" uri="{C3380CC4-5D6E-409C-BE32-E72D297353CC}">
              <c16:uniqueId val="{00000000-445D-4F5C-A4B1-800819888C0E}"/>
            </c:ext>
          </c:extLst>
        </c:ser>
        <c:dLbls>
          <c:showLegendKey val="0"/>
          <c:showVal val="0"/>
          <c:showCatName val="0"/>
          <c:showSerName val="0"/>
          <c:showPercent val="0"/>
          <c:showBubbleSize val="0"/>
        </c:dLbls>
        <c:gapWidth val="150"/>
        <c:overlap val="100"/>
        <c:axId val="773144120"/>
        <c:axId val="773144512"/>
      </c:barChart>
      <c:lineChart>
        <c:grouping val="standard"/>
        <c:varyColors val="0"/>
        <c:ser>
          <c:idx val="0"/>
          <c:order val="0"/>
          <c:tx>
            <c:strRef>
              <c:f>'Graf 20+21'!$A$22</c:f>
              <c:strCache>
                <c:ptCount val="1"/>
                <c:pt idx="0">
                  <c:v>Zmena hrubého dlhu VS</c:v>
                </c:pt>
              </c:strCache>
            </c:strRef>
          </c:tx>
          <c:spPr>
            <a:ln w="25400" cmpd="sng">
              <a:solidFill>
                <a:sysClr val="windowText" lastClr="000000"/>
              </a:solidFill>
              <a:prstDash val="solid"/>
            </a:ln>
          </c:spPr>
          <c:marker>
            <c:symbol val="circle"/>
            <c:size val="5"/>
            <c:spPr>
              <a:solidFill>
                <a:sysClr val="windowText" lastClr="000000"/>
              </a:solidFill>
              <a:ln w="15875">
                <a:solidFill>
                  <a:sysClr val="windowText" lastClr="000000"/>
                </a:solidFill>
              </a:ln>
            </c:spPr>
          </c:marker>
          <c:dPt>
            <c:idx val="1"/>
            <c:marker>
              <c:spPr>
                <a:solidFill>
                  <a:sysClr val="windowText" lastClr="000000"/>
                </a:solidFill>
                <a:ln w="15875">
                  <a:noFill/>
                </a:ln>
              </c:spPr>
            </c:marker>
            <c:bubble3D val="0"/>
            <c:spPr>
              <a:ln w="25400" cmpd="sng">
                <a:noFill/>
                <a:prstDash val="solid"/>
              </a:ln>
            </c:spPr>
            <c:extLst>
              <c:ext xmlns:c16="http://schemas.microsoft.com/office/drawing/2014/chart" uri="{C3380CC4-5D6E-409C-BE32-E72D297353CC}">
                <c16:uniqueId val="{00000002-445D-4F5C-A4B1-800819888C0E}"/>
              </c:ext>
            </c:extLst>
          </c:dPt>
          <c:dPt>
            <c:idx val="12"/>
            <c:bubble3D val="0"/>
            <c:extLst>
              <c:ext xmlns:c16="http://schemas.microsoft.com/office/drawing/2014/chart" uri="{C3380CC4-5D6E-409C-BE32-E72D297353CC}">
                <c16:uniqueId val="{00000004-445D-4F5C-A4B1-800819888C0E}"/>
              </c:ext>
            </c:extLst>
          </c:dPt>
          <c:dLbls>
            <c:dLbl>
              <c:idx val="0"/>
              <c:layout>
                <c:manualLayout>
                  <c:x val="-1.6920473773265651E-2"/>
                  <c:y val="2.2369362915335751E-7"/>
                </c:manualLayout>
              </c:layout>
              <c:spPr>
                <a:noFill/>
                <a:ln>
                  <a:noFill/>
                </a:ln>
                <a:effectLst/>
              </c:spPr>
              <c:txPr>
                <a:bodyPr wrap="square" lIns="38100" tIns="19050" rIns="38100" bIns="19050" anchor="ctr">
                  <a:noAutofit/>
                </a:bodyPr>
                <a:lstStyle/>
                <a:p>
                  <a:pPr>
                    <a:defRPr b="1"/>
                  </a:pPr>
                  <a:endParaRPr lang="sk-SK"/>
                </a:p>
              </c:txPr>
              <c:dLblPos val="r"/>
              <c:showLegendKey val="0"/>
              <c:showVal val="1"/>
              <c:showCatName val="0"/>
              <c:showSerName val="0"/>
              <c:showPercent val="0"/>
              <c:showBubbleSize val="0"/>
              <c:extLst>
                <c:ext xmlns:c15="http://schemas.microsoft.com/office/drawing/2012/chart" uri="{CE6537A1-D6FC-4f65-9D91-7224C49458BB}">
                  <c15:layout>
                    <c:manualLayout>
                      <c:w val="7.39424703891709E-2"/>
                      <c:h val="8.7123278294369666E-2"/>
                    </c:manualLayout>
                  </c15:layout>
                </c:ext>
                <c:ext xmlns:c16="http://schemas.microsoft.com/office/drawing/2014/chart" uri="{C3380CC4-5D6E-409C-BE32-E72D297353CC}">
                  <c16:uniqueId val="{00000005-445D-4F5C-A4B1-800819888C0E}"/>
                </c:ext>
              </c:extLst>
            </c:dLbl>
            <c:spPr>
              <a:noFill/>
              <a:ln>
                <a:noFill/>
              </a:ln>
              <a:effectLst/>
            </c:spPr>
            <c:txPr>
              <a:bodyPr wrap="square" lIns="38100" tIns="19050" rIns="38100" bIns="19050" anchor="ctr">
                <a:spAutoFit/>
              </a:bodyPr>
              <a:lstStyle/>
              <a:p>
                <a:pPr>
                  <a:defRPr b="1"/>
                </a:pPr>
                <a:endParaRPr lang="sk-SK"/>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20+21'!$B$21:$G$21</c:f>
              <c:strCache>
                <c:ptCount val="6"/>
                <c:pt idx="0">
                  <c:v>2013-2019</c:v>
                </c:pt>
                <c:pt idx="1">
                  <c:v>2020</c:v>
                </c:pt>
                <c:pt idx="2">
                  <c:v>2021</c:v>
                </c:pt>
                <c:pt idx="3">
                  <c:v>2022</c:v>
                </c:pt>
                <c:pt idx="4">
                  <c:v>2023</c:v>
                </c:pt>
                <c:pt idx="5">
                  <c:v>2024</c:v>
                </c:pt>
              </c:strCache>
            </c:strRef>
          </c:cat>
          <c:val>
            <c:numRef>
              <c:f>'Graf 20+21'!$B$22:$G$22</c:f>
              <c:numCache>
                <c:formatCode>#\ ##0.0</c:formatCode>
                <c:ptCount val="6"/>
                <c:pt idx="0">
                  <c:v>-0.51591731490709436</c:v>
                </c:pt>
                <c:pt idx="1">
                  <c:v>12.334057377356665</c:v>
                </c:pt>
                <c:pt idx="2">
                  <c:v>3.5224238603231868</c:v>
                </c:pt>
                <c:pt idx="3">
                  <c:v>1.3751595326983761</c:v>
                </c:pt>
                <c:pt idx="4">
                  <c:v>-0.84164065973266133</c:v>
                </c:pt>
                <c:pt idx="5">
                  <c:v>1.2194842512634807</c:v>
                </c:pt>
              </c:numCache>
            </c:numRef>
          </c:val>
          <c:smooth val="0"/>
          <c:extLst>
            <c:ext xmlns:c16="http://schemas.microsoft.com/office/drawing/2014/chart" uri="{C3380CC4-5D6E-409C-BE32-E72D297353CC}">
              <c16:uniqueId val="{00000005-BFDC-48D8-915B-B0C3705EC2CF}"/>
            </c:ext>
          </c:extLst>
        </c:ser>
        <c:dLbls>
          <c:showLegendKey val="0"/>
          <c:showVal val="0"/>
          <c:showCatName val="0"/>
          <c:showSerName val="0"/>
          <c:showPercent val="0"/>
          <c:showBubbleSize val="0"/>
        </c:dLbls>
        <c:marker val="1"/>
        <c:smooth val="0"/>
        <c:axId val="773144120"/>
        <c:axId val="773144512"/>
      </c:lineChart>
      <c:catAx>
        <c:axId val="773144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sk-SK"/>
          </a:p>
        </c:txPr>
        <c:crossAx val="773144512"/>
        <c:crosses val="autoZero"/>
        <c:auto val="1"/>
        <c:lblAlgn val="ctr"/>
        <c:lblOffset val="100"/>
        <c:tickLblSkip val="1"/>
        <c:tickMarkSkip val="1"/>
        <c:noMultiLvlLbl val="0"/>
      </c:catAx>
      <c:valAx>
        <c:axId val="773144512"/>
        <c:scaling>
          <c:orientation val="minMax"/>
          <c:max val="16"/>
          <c:min val="-8"/>
        </c:scaling>
        <c:delete val="0"/>
        <c:axPos val="l"/>
        <c:majorGridlines>
          <c:spPr>
            <a:ln>
              <a:solidFill>
                <a:sysClr val="window" lastClr="FFFFFF">
                  <a:lumMod val="75000"/>
                </a:sysClr>
              </a:solidFill>
              <a:prstDash val="sysDot"/>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sk-SK"/>
          </a:p>
        </c:txPr>
        <c:crossAx val="773144120"/>
        <c:crosses val="autoZero"/>
        <c:crossBetween val="between"/>
        <c:majorUnit val="2"/>
      </c:valAx>
      <c:spPr>
        <a:noFill/>
        <a:ln w="25400">
          <a:noFill/>
        </a:ln>
      </c:spPr>
    </c:plotArea>
    <c:legend>
      <c:legendPos val="r"/>
      <c:legendEntry>
        <c:idx val="0"/>
        <c:txPr>
          <a:bodyPr/>
          <a:lstStyle/>
          <a:p>
            <a:pPr>
              <a:defRPr sz="800"/>
            </a:pPr>
            <a:endParaRPr lang="sk-SK"/>
          </a:p>
        </c:txPr>
      </c:legendEntry>
      <c:legendEntry>
        <c:idx val="1"/>
        <c:delete val="1"/>
      </c:legendEntry>
      <c:layout>
        <c:manualLayout>
          <c:xMode val="edge"/>
          <c:yMode val="edge"/>
          <c:x val="4.7675405604974234E-3"/>
          <c:y val="0.75626426584945039"/>
          <c:w val="0.97277564102843228"/>
          <c:h val="0.24373559883961873"/>
        </c:manualLayout>
      </c:layout>
      <c:overlay val="0"/>
      <c:spPr>
        <a:solidFill>
          <a:srgbClr val="FFFFFF"/>
        </a:solidFill>
        <a:ln w="25400">
          <a:noFill/>
        </a:ln>
      </c:spPr>
      <c:txPr>
        <a:bodyPr/>
        <a:lstStyle/>
        <a:p>
          <a:pPr>
            <a:defRPr sz="800"/>
          </a:pPr>
          <a:endParaRPr lang="sk-SK"/>
        </a:p>
      </c:txPr>
    </c:legend>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Narrow" panose="020B0606020202030204" pitchFamily="34" charset="0"/>
          <a:ea typeface="Arial"/>
          <a:cs typeface="Arial"/>
        </a:defRPr>
      </a:pPr>
      <a:endParaRPr lang="sk-SK"/>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47334918140248"/>
          <c:y val="6.7353603876438517E-2"/>
          <c:w val="0.83237018141037289"/>
          <c:h val="0.61214633555420961"/>
        </c:manualLayout>
      </c:layout>
      <c:barChart>
        <c:barDir val="col"/>
        <c:grouping val="stacked"/>
        <c:varyColors val="0"/>
        <c:ser>
          <c:idx val="2"/>
          <c:order val="1"/>
          <c:tx>
            <c:strRef>
              <c:f>'Graf 20+21'!$H$23</c:f>
              <c:strCache>
                <c:ptCount val="1"/>
                <c:pt idx="0">
                  <c:v>Primary balance</c:v>
                </c:pt>
              </c:strCache>
            </c:strRef>
          </c:tx>
          <c:spPr>
            <a:solidFill>
              <a:srgbClr val="2C9ADC"/>
            </a:solidFill>
            <a:ln w="12700">
              <a:noFill/>
              <a:prstDash val="solid"/>
            </a:ln>
          </c:spPr>
          <c:invertIfNegative val="0"/>
          <c:cat>
            <c:strRef>
              <c:f>'Graf 20+21'!$B$21:$G$21</c:f>
              <c:strCache>
                <c:ptCount val="6"/>
                <c:pt idx="0">
                  <c:v>2013-2019</c:v>
                </c:pt>
                <c:pt idx="1">
                  <c:v>2020</c:v>
                </c:pt>
                <c:pt idx="2">
                  <c:v>2021</c:v>
                </c:pt>
                <c:pt idx="3">
                  <c:v>2022</c:v>
                </c:pt>
                <c:pt idx="4">
                  <c:v>2023</c:v>
                </c:pt>
                <c:pt idx="5">
                  <c:v>2024</c:v>
                </c:pt>
              </c:strCache>
            </c:strRef>
          </c:cat>
          <c:val>
            <c:numRef>
              <c:f>'Graf 20+21'!$B$23:$G$23</c:f>
              <c:numCache>
                <c:formatCode>#\ ##0.0</c:formatCode>
                <c:ptCount val="6"/>
                <c:pt idx="0">
                  <c:v>0.45775466458480063</c:v>
                </c:pt>
                <c:pt idx="1">
                  <c:v>4.9111465389169782</c:v>
                </c:pt>
                <c:pt idx="2">
                  <c:v>8.9484762108684244</c:v>
                </c:pt>
                <c:pt idx="3">
                  <c:v>4.1841425886023069</c:v>
                </c:pt>
                <c:pt idx="4">
                  <c:v>3.1735166329569653</c:v>
                </c:pt>
                <c:pt idx="5">
                  <c:v>2.7772922746103381</c:v>
                </c:pt>
              </c:numCache>
            </c:numRef>
          </c:val>
          <c:extLst>
            <c:ext xmlns:c16="http://schemas.microsoft.com/office/drawing/2014/chart" uri="{C3380CC4-5D6E-409C-BE32-E72D297353CC}">
              <c16:uniqueId val="{00000000-BFDC-48D8-915B-B0C3705EC2CF}"/>
            </c:ext>
          </c:extLst>
        </c:ser>
        <c:ser>
          <c:idx val="4"/>
          <c:order val="2"/>
          <c:tx>
            <c:strRef>
              <c:f>'Graf 20+21'!$H$24</c:f>
              <c:strCache>
                <c:ptCount val="1"/>
                <c:pt idx="0">
                  <c:v>Interest</c:v>
                </c:pt>
              </c:strCache>
            </c:strRef>
          </c:tx>
          <c:spPr>
            <a:solidFill>
              <a:srgbClr val="AAD3F2">
                <a:lumMod val="10000"/>
              </a:srgbClr>
            </a:solidFill>
            <a:ln w="12700">
              <a:noFill/>
              <a:prstDash val="solid"/>
            </a:ln>
          </c:spPr>
          <c:invertIfNegative val="0"/>
          <c:cat>
            <c:strRef>
              <c:f>'Graf 20+21'!$B$21:$G$21</c:f>
              <c:strCache>
                <c:ptCount val="6"/>
                <c:pt idx="0">
                  <c:v>2013-2019</c:v>
                </c:pt>
                <c:pt idx="1">
                  <c:v>2020</c:v>
                </c:pt>
                <c:pt idx="2">
                  <c:v>2021</c:v>
                </c:pt>
                <c:pt idx="3">
                  <c:v>2022</c:v>
                </c:pt>
                <c:pt idx="4">
                  <c:v>2023</c:v>
                </c:pt>
                <c:pt idx="5">
                  <c:v>2024</c:v>
                </c:pt>
              </c:strCache>
            </c:strRef>
          </c:cat>
          <c:val>
            <c:numRef>
              <c:f>'Graf 20+21'!$B$24:$G$24</c:f>
              <c:numCache>
                <c:formatCode>#\ ##0.0</c:formatCode>
                <c:ptCount val="6"/>
                <c:pt idx="0">
                  <c:v>1.620804412071821</c:v>
                </c:pt>
                <c:pt idx="1">
                  <c:v>1.2452401538816227</c:v>
                </c:pt>
                <c:pt idx="2">
                  <c:v>0.98098753787053283</c:v>
                </c:pt>
                <c:pt idx="3">
                  <c:v>0.93585740245411053</c:v>
                </c:pt>
                <c:pt idx="4">
                  <c:v>0.93648327479653204</c:v>
                </c:pt>
                <c:pt idx="5">
                  <c:v>1.0627073497133803</c:v>
                </c:pt>
              </c:numCache>
            </c:numRef>
          </c:val>
          <c:extLst>
            <c:ext xmlns:c16="http://schemas.microsoft.com/office/drawing/2014/chart" uri="{C3380CC4-5D6E-409C-BE32-E72D297353CC}">
              <c16:uniqueId val="{00000001-BFDC-48D8-915B-B0C3705EC2CF}"/>
            </c:ext>
          </c:extLst>
        </c:ser>
        <c:ser>
          <c:idx val="6"/>
          <c:order val="3"/>
          <c:tx>
            <c:strRef>
              <c:f>'Graf 20+21'!$H$25</c:f>
              <c:strCache>
                <c:ptCount val="1"/>
                <c:pt idx="0">
                  <c:v>Stock-flow adjustment</c:v>
                </c:pt>
              </c:strCache>
            </c:strRef>
          </c:tx>
          <c:spPr>
            <a:solidFill>
              <a:sysClr val="window" lastClr="FFFFFF">
                <a:lumMod val="85000"/>
              </a:sysClr>
            </a:solidFill>
            <a:ln w="12700">
              <a:noFill/>
              <a:prstDash val="solid"/>
            </a:ln>
          </c:spPr>
          <c:invertIfNegative val="0"/>
          <c:cat>
            <c:strRef>
              <c:f>'Graf 20+21'!$B$21:$G$21</c:f>
              <c:strCache>
                <c:ptCount val="6"/>
                <c:pt idx="0">
                  <c:v>2013-2019</c:v>
                </c:pt>
                <c:pt idx="1">
                  <c:v>2020</c:v>
                </c:pt>
                <c:pt idx="2">
                  <c:v>2021</c:v>
                </c:pt>
                <c:pt idx="3">
                  <c:v>2022</c:v>
                </c:pt>
                <c:pt idx="4">
                  <c:v>2023</c:v>
                </c:pt>
                <c:pt idx="5">
                  <c:v>2024</c:v>
                </c:pt>
              </c:strCache>
            </c:strRef>
          </c:cat>
          <c:val>
            <c:numRef>
              <c:f>'Graf 20+21'!$B$25:$G$25</c:f>
              <c:numCache>
                <c:formatCode>#\ ##0.0</c:formatCode>
                <c:ptCount val="6"/>
                <c:pt idx="0">
                  <c:v>-0.73573213697891804</c:v>
                </c:pt>
                <c:pt idx="1">
                  <c:v>-0.47496929800739007</c:v>
                </c:pt>
                <c:pt idx="2">
                  <c:v>0.97356824345211557</c:v>
                </c:pt>
                <c:pt idx="3">
                  <c:v>2.5905404324777725E-2</c:v>
                </c:pt>
                <c:pt idx="4">
                  <c:v>-0.3932166312616916</c:v>
                </c:pt>
                <c:pt idx="5">
                  <c:v>-0.36945864867334632</c:v>
                </c:pt>
              </c:numCache>
            </c:numRef>
          </c:val>
          <c:extLst>
            <c:ext xmlns:c16="http://schemas.microsoft.com/office/drawing/2014/chart" uri="{C3380CC4-5D6E-409C-BE32-E72D297353CC}">
              <c16:uniqueId val="{00000002-BFDC-48D8-915B-B0C3705EC2CF}"/>
            </c:ext>
          </c:extLst>
        </c:ser>
        <c:ser>
          <c:idx val="1"/>
          <c:order val="4"/>
          <c:tx>
            <c:strRef>
              <c:f>'Graf 20+21'!$H$26</c:f>
              <c:strCache>
                <c:ptCount val="1"/>
                <c:pt idx="0">
                  <c:v>Nominal GDP growth</c:v>
                </c:pt>
              </c:strCache>
            </c:strRef>
          </c:tx>
          <c:spPr>
            <a:solidFill>
              <a:srgbClr val="AAD3F2"/>
            </a:solidFill>
          </c:spPr>
          <c:invertIfNegative val="0"/>
          <c:cat>
            <c:strRef>
              <c:f>'Graf 20+21'!$B$21:$G$21</c:f>
              <c:strCache>
                <c:ptCount val="6"/>
                <c:pt idx="0">
                  <c:v>2013-2019</c:v>
                </c:pt>
                <c:pt idx="1">
                  <c:v>2020</c:v>
                </c:pt>
                <c:pt idx="2">
                  <c:v>2021</c:v>
                </c:pt>
                <c:pt idx="3">
                  <c:v>2022</c:v>
                </c:pt>
                <c:pt idx="4">
                  <c:v>2023</c:v>
                </c:pt>
                <c:pt idx="5">
                  <c:v>2024</c:v>
                </c:pt>
              </c:strCache>
            </c:strRef>
          </c:cat>
          <c:val>
            <c:numRef>
              <c:f>'Graf 20+21'!$B$26:$G$26</c:f>
              <c:numCache>
                <c:formatCode>#\ ##0.0</c:formatCode>
                <c:ptCount val="6"/>
                <c:pt idx="0">
                  <c:v>-1.7827370383362542</c:v>
                </c:pt>
                <c:pt idx="1">
                  <c:v>1.4614226908730557</c:v>
                </c:pt>
                <c:pt idx="2">
                  <c:v>-2.7252671219951816</c:v>
                </c:pt>
                <c:pt idx="3">
                  <c:v>-5.0221696655607184</c:v>
                </c:pt>
                <c:pt idx="4">
                  <c:v>-3.4913052722246132</c:v>
                </c:pt>
                <c:pt idx="5">
                  <c:v>-1.7795377747871841</c:v>
                </c:pt>
              </c:numCache>
            </c:numRef>
          </c:val>
          <c:extLst>
            <c:ext xmlns:c16="http://schemas.microsoft.com/office/drawing/2014/chart" uri="{C3380CC4-5D6E-409C-BE32-E72D297353CC}">
              <c16:uniqueId val="{00000003-BFDC-48D8-915B-B0C3705EC2CF}"/>
            </c:ext>
          </c:extLst>
        </c:ser>
        <c:ser>
          <c:idx val="3"/>
          <c:order val="5"/>
          <c:tx>
            <c:strRef>
              <c:f>'[74]Súhrnná tabuľka'!$AR$110</c:f>
              <c:strCache>
                <c:ptCount val="1"/>
                <c:pt idx="0">
                  <c:v>#ODKAZ!</c:v>
                </c:pt>
              </c:strCache>
            </c:strRef>
          </c:tx>
          <c:spPr>
            <a:solidFill>
              <a:srgbClr val="1F497D"/>
            </a:solidFill>
          </c:spPr>
          <c:invertIfNegative val="0"/>
          <c:cat>
            <c:strRef>
              <c:f>'Graf 20+21'!$B$21:$G$21</c:f>
              <c:strCache>
                <c:ptCount val="6"/>
                <c:pt idx="0">
                  <c:v>2013-2019</c:v>
                </c:pt>
                <c:pt idx="1">
                  <c:v>2020</c:v>
                </c:pt>
                <c:pt idx="2">
                  <c:v>2021</c:v>
                </c:pt>
                <c:pt idx="3">
                  <c:v>2022</c:v>
                </c:pt>
                <c:pt idx="4">
                  <c:v>2023</c:v>
                </c:pt>
                <c:pt idx="5">
                  <c:v>2024</c:v>
                </c:pt>
              </c:strCache>
            </c:strRef>
          </c:cat>
          <c:val>
            <c:numRef>
              <c:f>'[74]Súhrnná tabuľka'!$AS$110:$AX$110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BFDC-48D8-915B-B0C3705EC2CF}"/>
            </c:ext>
          </c:extLst>
        </c:ser>
        <c:ser>
          <c:idx val="5"/>
          <c:order val="6"/>
          <c:tx>
            <c:strRef>
              <c:f>'Graf 20+21'!$H$27</c:f>
              <c:strCache>
                <c:ptCount val="1"/>
                <c:pt idx="0">
                  <c:v>Currency and deposits</c:v>
                </c:pt>
              </c:strCache>
            </c:strRef>
          </c:tx>
          <c:spPr>
            <a:solidFill>
              <a:sysClr val="window" lastClr="FFFFFF">
                <a:lumMod val="50000"/>
              </a:sysClr>
            </a:solidFill>
          </c:spPr>
          <c:invertIfNegative val="0"/>
          <c:cat>
            <c:strRef>
              <c:f>'Graf 20+21'!$B$21:$G$21</c:f>
              <c:strCache>
                <c:ptCount val="6"/>
                <c:pt idx="0">
                  <c:v>2013-2019</c:v>
                </c:pt>
                <c:pt idx="1">
                  <c:v>2020</c:v>
                </c:pt>
                <c:pt idx="2">
                  <c:v>2021</c:v>
                </c:pt>
                <c:pt idx="3">
                  <c:v>2022</c:v>
                </c:pt>
                <c:pt idx="4">
                  <c:v>2023</c:v>
                </c:pt>
                <c:pt idx="5">
                  <c:v>2024</c:v>
                </c:pt>
              </c:strCache>
            </c:strRef>
          </c:cat>
          <c:val>
            <c:numRef>
              <c:f>'Graf 20+21'!$B$27:$G$27</c:f>
              <c:numCache>
                <c:formatCode>#\ ##0.0</c:formatCode>
                <c:ptCount val="6"/>
                <c:pt idx="0">
                  <c:v>-7.6007216248543605E-2</c:v>
                </c:pt>
                <c:pt idx="1">
                  <c:v>5.1912172916923982</c:v>
                </c:pt>
                <c:pt idx="2">
                  <c:v>-4.6553410098727044</c:v>
                </c:pt>
                <c:pt idx="3">
                  <c:v>1.2514238028778994</c:v>
                </c:pt>
                <c:pt idx="4">
                  <c:v>-1.067118663999854</c:v>
                </c:pt>
                <c:pt idx="5">
                  <c:v>-0.4715189495997073</c:v>
                </c:pt>
              </c:numCache>
            </c:numRef>
          </c:val>
          <c:extLst>
            <c:ext xmlns:c16="http://schemas.microsoft.com/office/drawing/2014/chart" uri="{C3380CC4-5D6E-409C-BE32-E72D297353CC}">
              <c16:uniqueId val="{00000000-445D-4F5C-A4B1-800819888C0E}"/>
            </c:ext>
          </c:extLst>
        </c:ser>
        <c:dLbls>
          <c:showLegendKey val="0"/>
          <c:showVal val="0"/>
          <c:showCatName val="0"/>
          <c:showSerName val="0"/>
          <c:showPercent val="0"/>
          <c:showBubbleSize val="0"/>
        </c:dLbls>
        <c:gapWidth val="150"/>
        <c:overlap val="100"/>
        <c:axId val="517017720"/>
        <c:axId val="517018112"/>
      </c:barChart>
      <c:lineChart>
        <c:grouping val="standard"/>
        <c:varyColors val="0"/>
        <c:ser>
          <c:idx val="0"/>
          <c:order val="0"/>
          <c:tx>
            <c:strRef>
              <c:f>'Graf 20+21'!$H$22</c:f>
              <c:strCache>
                <c:ptCount val="1"/>
                <c:pt idx="0">
                  <c:v>Y-o-y change of gross debt</c:v>
                </c:pt>
              </c:strCache>
            </c:strRef>
          </c:tx>
          <c:spPr>
            <a:ln w="25400" cmpd="sng">
              <a:solidFill>
                <a:sysClr val="windowText" lastClr="000000"/>
              </a:solidFill>
              <a:prstDash val="solid"/>
            </a:ln>
          </c:spPr>
          <c:marker>
            <c:symbol val="circle"/>
            <c:size val="5"/>
            <c:spPr>
              <a:solidFill>
                <a:sysClr val="windowText" lastClr="000000"/>
              </a:solidFill>
              <a:ln w="15875">
                <a:solidFill>
                  <a:sysClr val="windowText" lastClr="000000"/>
                </a:solidFill>
              </a:ln>
            </c:spPr>
          </c:marker>
          <c:dPt>
            <c:idx val="1"/>
            <c:marker>
              <c:spPr>
                <a:solidFill>
                  <a:sysClr val="windowText" lastClr="000000"/>
                </a:solidFill>
                <a:ln w="15875">
                  <a:noFill/>
                </a:ln>
              </c:spPr>
            </c:marker>
            <c:bubble3D val="0"/>
            <c:spPr>
              <a:ln w="25400" cmpd="sng">
                <a:noFill/>
                <a:prstDash val="solid"/>
              </a:ln>
            </c:spPr>
            <c:extLst>
              <c:ext xmlns:c16="http://schemas.microsoft.com/office/drawing/2014/chart" uri="{C3380CC4-5D6E-409C-BE32-E72D297353CC}">
                <c16:uniqueId val="{00000002-445D-4F5C-A4B1-800819888C0E}"/>
              </c:ext>
            </c:extLst>
          </c:dPt>
          <c:dPt>
            <c:idx val="12"/>
            <c:bubble3D val="0"/>
            <c:extLst>
              <c:ext xmlns:c16="http://schemas.microsoft.com/office/drawing/2014/chart" uri="{C3380CC4-5D6E-409C-BE32-E72D297353CC}">
                <c16:uniqueId val="{00000004-445D-4F5C-A4B1-800819888C0E}"/>
              </c:ext>
            </c:extLst>
          </c:dPt>
          <c:dLbls>
            <c:dLbl>
              <c:idx val="0"/>
              <c:layout>
                <c:manualLayout>
                  <c:x val="-1.6920473773265651E-2"/>
                  <c:y val="2.2369362915335751E-7"/>
                </c:manualLayout>
              </c:layout>
              <c:spPr>
                <a:noFill/>
                <a:ln>
                  <a:noFill/>
                </a:ln>
                <a:effectLst/>
              </c:spPr>
              <c:txPr>
                <a:bodyPr wrap="square" lIns="38100" tIns="19050" rIns="38100" bIns="19050" anchor="ctr">
                  <a:noAutofit/>
                </a:bodyPr>
                <a:lstStyle/>
                <a:p>
                  <a:pPr>
                    <a:defRPr b="1"/>
                  </a:pPr>
                  <a:endParaRPr lang="sk-SK"/>
                </a:p>
              </c:txPr>
              <c:dLblPos val="r"/>
              <c:showLegendKey val="0"/>
              <c:showVal val="1"/>
              <c:showCatName val="0"/>
              <c:showSerName val="0"/>
              <c:showPercent val="0"/>
              <c:showBubbleSize val="0"/>
              <c:extLst>
                <c:ext xmlns:c15="http://schemas.microsoft.com/office/drawing/2012/chart" uri="{CE6537A1-D6FC-4f65-9D91-7224C49458BB}">
                  <c15:layout>
                    <c:manualLayout>
                      <c:w val="7.39424703891709E-2"/>
                      <c:h val="8.7123278294369666E-2"/>
                    </c:manualLayout>
                  </c15:layout>
                </c:ext>
                <c:ext xmlns:c16="http://schemas.microsoft.com/office/drawing/2014/chart" uri="{C3380CC4-5D6E-409C-BE32-E72D297353CC}">
                  <c16:uniqueId val="{00000005-445D-4F5C-A4B1-800819888C0E}"/>
                </c:ext>
              </c:extLst>
            </c:dLbl>
            <c:spPr>
              <a:noFill/>
              <a:ln>
                <a:noFill/>
              </a:ln>
              <a:effectLst/>
            </c:spPr>
            <c:txPr>
              <a:bodyPr wrap="square" lIns="38100" tIns="19050" rIns="38100" bIns="19050" anchor="ctr">
                <a:spAutoFit/>
              </a:bodyPr>
              <a:lstStyle/>
              <a:p>
                <a:pPr>
                  <a:defRPr b="1"/>
                </a:pPr>
                <a:endParaRPr lang="sk-SK"/>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20+21'!$B$21:$G$21</c:f>
              <c:strCache>
                <c:ptCount val="6"/>
                <c:pt idx="0">
                  <c:v>2013-2019</c:v>
                </c:pt>
                <c:pt idx="1">
                  <c:v>2020</c:v>
                </c:pt>
                <c:pt idx="2">
                  <c:v>2021</c:v>
                </c:pt>
                <c:pt idx="3">
                  <c:v>2022</c:v>
                </c:pt>
                <c:pt idx="4">
                  <c:v>2023</c:v>
                </c:pt>
                <c:pt idx="5">
                  <c:v>2024</c:v>
                </c:pt>
              </c:strCache>
            </c:strRef>
          </c:cat>
          <c:val>
            <c:numRef>
              <c:f>'Graf 20+21'!$B$22:$G$22</c:f>
              <c:numCache>
                <c:formatCode>#\ ##0.0</c:formatCode>
                <c:ptCount val="6"/>
                <c:pt idx="0">
                  <c:v>-0.51591731490709436</c:v>
                </c:pt>
                <c:pt idx="1">
                  <c:v>12.334057377356665</c:v>
                </c:pt>
                <c:pt idx="2">
                  <c:v>3.5224238603231868</c:v>
                </c:pt>
                <c:pt idx="3">
                  <c:v>1.3751595326983761</c:v>
                </c:pt>
                <c:pt idx="4">
                  <c:v>-0.84164065973266133</c:v>
                </c:pt>
                <c:pt idx="5">
                  <c:v>1.2194842512634807</c:v>
                </c:pt>
              </c:numCache>
            </c:numRef>
          </c:val>
          <c:smooth val="0"/>
          <c:extLst>
            <c:ext xmlns:c16="http://schemas.microsoft.com/office/drawing/2014/chart" uri="{C3380CC4-5D6E-409C-BE32-E72D297353CC}">
              <c16:uniqueId val="{00000005-BFDC-48D8-915B-B0C3705EC2CF}"/>
            </c:ext>
          </c:extLst>
        </c:ser>
        <c:dLbls>
          <c:showLegendKey val="0"/>
          <c:showVal val="0"/>
          <c:showCatName val="0"/>
          <c:showSerName val="0"/>
          <c:showPercent val="0"/>
          <c:showBubbleSize val="0"/>
        </c:dLbls>
        <c:marker val="1"/>
        <c:smooth val="0"/>
        <c:axId val="517017720"/>
        <c:axId val="517018112"/>
      </c:lineChart>
      <c:catAx>
        <c:axId val="517017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sk-SK"/>
          </a:p>
        </c:txPr>
        <c:crossAx val="517018112"/>
        <c:crosses val="autoZero"/>
        <c:auto val="1"/>
        <c:lblAlgn val="ctr"/>
        <c:lblOffset val="100"/>
        <c:tickLblSkip val="1"/>
        <c:tickMarkSkip val="1"/>
        <c:noMultiLvlLbl val="0"/>
      </c:catAx>
      <c:valAx>
        <c:axId val="517018112"/>
        <c:scaling>
          <c:orientation val="minMax"/>
          <c:max val="16"/>
          <c:min val="-8"/>
        </c:scaling>
        <c:delete val="0"/>
        <c:axPos val="l"/>
        <c:majorGridlines>
          <c:spPr>
            <a:ln>
              <a:solidFill>
                <a:sysClr val="window" lastClr="FFFFFF">
                  <a:lumMod val="75000"/>
                </a:sysClr>
              </a:solidFill>
              <a:prstDash val="sysDot"/>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sk-SK"/>
          </a:p>
        </c:txPr>
        <c:crossAx val="517017720"/>
        <c:crosses val="autoZero"/>
        <c:crossBetween val="between"/>
        <c:majorUnit val="2"/>
      </c:valAx>
      <c:spPr>
        <a:noFill/>
        <a:ln w="25400">
          <a:noFill/>
        </a:ln>
      </c:spPr>
    </c:plotArea>
    <c:legend>
      <c:legendPos val="r"/>
      <c:legendEntry>
        <c:idx val="0"/>
        <c:txPr>
          <a:bodyPr/>
          <a:lstStyle/>
          <a:p>
            <a:pPr>
              <a:defRPr sz="800"/>
            </a:pPr>
            <a:endParaRPr lang="sk-SK"/>
          </a:p>
        </c:txPr>
      </c:legendEntry>
      <c:legendEntry>
        <c:idx val="1"/>
        <c:delete val="1"/>
      </c:legendEntry>
      <c:layout>
        <c:manualLayout>
          <c:xMode val="edge"/>
          <c:yMode val="edge"/>
          <c:x val="4.7675405604974234E-3"/>
          <c:y val="0.75626426584945039"/>
          <c:w val="0.97277564102843228"/>
          <c:h val="0.24373559883961873"/>
        </c:manualLayout>
      </c:layout>
      <c:overlay val="0"/>
      <c:spPr>
        <a:solidFill>
          <a:srgbClr val="FFFFFF"/>
        </a:solidFill>
        <a:ln w="25400">
          <a:noFill/>
        </a:ln>
      </c:spPr>
      <c:txPr>
        <a:bodyPr/>
        <a:lstStyle/>
        <a:p>
          <a:pPr>
            <a:defRPr sz="800"/>
          </a:pPr>
          <a:endParaRPr lang="sk-SK"/>
        </a:p>
      </c:txPr>
    </c:legend>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Narrow" panose="020B0606020202030204" pitchFamily="34" charset="0"/>
          <a:ea typeface="Arial"/>
          <a:cs typeface="Arial"/>
        </a:defRPr>
      </a:pPr>
      <a:endParaRPr lang="sk-SK"/>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0576443145125"/>
          <c:y val="5.7894736842105263E-2"/>
          <c:w val="0.84702101435250732"/>
          <c:h val="0.7204902610857854"/>
        </c:manualLayout>
      </c:layout>
      <c:areaChart>
        <c:grouping val="standard"/>
        <c:varyColors val="0"/>
        <c:ser>
          <c:idx val="0"/>
          <c:order val="2"/>
          <c:tx>
            <c:strRef>
              <c:f>'Graf 20+21'!$K$22</c:f>
              <c:strCache>
                <c:ptCount val="1"/>
                <c:pt idx="0">
                  <c:v>Základný scenár</c:v>
                </c:pt>
              </c:strCache>
            </c:strRef>
          </c:tx>
          <c:spPr>
            <a:solidFill>
              <a:schemeClr val="accent1"/>
            </a:solidFill>
            <a:ln>
              <a:noFill/>
            </a:ln>
            <a:effectLst/>
          </c:spPr>
          <c:dLbls>
            <c:dLbl>
              <c:idx val="0"/>
              <c:layout>
                <c:manualLayout>
                  <c:x val="-5.1801448492935796E-2"/>
                  <c:y val="-1.4605719585165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15-49ED-B6D2-40063589CD7C}"/>
                </c:ext>
              </c:extLst>
            </c:dLbl>
            <c:numFmt formatCode="#,##0.0" sourceLinked="0"/>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20+21'!$L$21:$P$21</c:f>
              <c:strCache>
                <c:ptCount val="5"/>
                <c:pt idx="0">
                  <c:v>2020</c:v>
                </c:pt>
                <c:pt idx="1">
                  <c:v>2021</c:v>
                </c:pt>
                <c:pt idx="2">
                  <c:v>2022</c:v>
                </c:pt>
                <c:pt idx="3">
                  <c:v>2023</c:v>
                </c:pt>
                <c:pt idx="4">
                  <c:v>2024</c:v>
                </c:pt>
              </c:strCache>
            </c:strRef>
          </c:cat>
          <c:val>
            <c:numRef>
              <c:f>'Graf 20+21'!$L$22:$P$22</c:f>
              <c:numCache>
                <c:formatCode>0.0</c:formatCode>
                <c:ptCount val="5"/>
                <c:pt idx="0">
                  <c:v>60.568197499417053</c:v>
                </c:pt>
                <c:pt idx="1">
                  <c:v>64.09062135974024</c:v>
                </c:pt>
                <c:pt idx="2">
                  <c:v>65.465780892438616</c:v>
                </c:pt>
                <c:pt idx="3">
                  <c:v>64.624140232705955</c:v>
                </c:pt>
                <c:pt idx="4">
                  <c:v>65.843624483969435</c:v>
                </c:pt>
              </c:numCache>
            </c:numRef>
          </c:val>
          <c:extLst>
            <c:ext xmlns:c16="http://schemas.microsoft.com/office/drawing/2014/chart" uri="{C3380CC4-5D6E-409C-BE32-E72D297353CC}">
              <c16:uniqueId val="{00000001-E715-49ED-B6D2-40063589CD7C}"/>
            </c:ext>
          </c:extLst>
        </c:ser>
        <c:dLbls>
          <c:showLegendKey val="0"/>
          <c:showVal val="0"/>
          <c:showCatName val="0"/>
          <c:showSerName val="0"/>
          <c:showPercent val="0"/>
          <c:showBubbleSize val="0"/>
        </c:dLbls>
        <c:axId val="517018896"/>
        <c:axId val="517019288"/>
      </c:areaChart>
      <c:lineChart>
        <c:grouping val="standard"/>
        <c:varyColors val="0"/>
        <c:ser>
          <c:idx val="2"/>
          <c:order val="0"/>
          <c:tx>
            <c:strRef>
              <c:f>'Graf 20+21'!$K$24</c:f>
              <c:strCache>
                <c:ptCount val="1"/>
                <c:pt idx="0">
                  <c:v>Scenár bez konsolidácie</c:v>
                </c:pt>
              </c:strCache>
            </c:strRef>
          </c:tx>
          <c:spPr>
            <a:ln w="19050" cap="rnd">
              <a:solidFill>
                <a:schemeClr val="bg1">
                  <a:lumMod val="65000"/>
                </a:schemeClr>
              </a:solidFill>
              <a:round/>
            </a:ln>
            <a:effectLst/>
          </c:spPr>
          <c:marker>
            <c:symbol val="none"/>
          </c:marker>
          <c:dLbls>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15-49ED-B6D2-40063589CD7C}"/>
                </c:ext>
              </c:extLst>
            </c:dLbl>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15-49ED-B6D2-40063589CD7C}"/>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20+21'!$L$21:$P$21</c:f>
              <c:strCache>
                <c:ptCount val="5"/>
                <c:pt idx="0">
                  <c:v>2020</c:v>
                </c:pt>
                <c:pt idx="1">
                  <c:v>2021</c:v>
                </c:pt>
                <c:pt idx="2">
                  <c:v>2022</c:v>
                </c:pt>
                <c:pt idx="3">
                  <c:v>2023</c:v>
                </c:pt>
                <c:pt idx="4">
                  <c:v>2024</c:v>
                </c:pt>
              </c:strCache>
            </c:strRef>
          </c:cat>
          <c:val>
            <c:numRef>
              <c:f>'Graf 20+21'!$L$24:$P$24</c:f>
              <c:numCache>
                <c:formatCode>0.0</c:formatCode>
                <c:ptCount val="5"/>
                <c:pt idx="0">
                  <c:v>60.568197499417053</c:v>
                </c:pt>
                <c:pt idx="1">
                  <c:v>64.09062135974024</c:v>
                </c:pt>
                <c:pt idx="2">
                  <c:v>65.465780892438616</c:v>
                </c:pt>
                <c:pt idx="3">
                  <c:v>65.115446775711462</c:v>
                </c:pt>
                <c:pt idx="4">
                  <c:v>66.97025388635285</c:v>
                </c:pt>
              </c:numCache>
            </c:numRef>
          </c:val>
          <c:smooth val="0"/>
          <c:extLst>
            <c:ext xmlns:c16="http://schemas.microsoft.com/office/drawing/2014/chart" uri="{C3380CC4-5D6E-409C-BE32-E72D297353CC}">
              <c16:uniqueId val="{00000004-E715-49ED-B6D2-40063589CD7C}"/>
            </c:ext>
          </c:extLst>
        </c:ser>
        <c:ser>
          <c:idx val="1"/>
          <c:order val="1"/>
          <c:tx>
            <c:strRef>
              <c:f>'Graf 20+21'!$K$23</c:f>
              <c:strCache>
                <c:ptCount val="1"/>
                <c:pt idx="0">
                  <c:v>Rizikový scenár</c:v>
                </c:pt>
              </c:strCache>
            </c:strRef>
          </c:tx>
          <c:spPr>
            <a:ln w="19050" cap="rnd">
              <a:solidFill>
                <a:schemeClr val="bg1">
                  <a:lumMod val="8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E715-49ED-B6D2-40063589CD7C}"/>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20+21'!$L$21:$P$21</c:f>
              <c:strCache>
                <c:ptCount val="5"/>
                <c:pt idx="0">
                  <c:v>2020</c:v>
                </c:pt>
                <c:pt idx="1">
                  <c:v>2021</c:v>
                </c:pt>
                <c:pt idx="2">
                  <c:v>2022</c:v>
                </c:pt>
                <c:pt idx="3">
                  <c:v>2023</c:v>
                </c:pt>
                <c:pt idx="4">
                  <c:v>2024</c:v>
                </c:pt>
              </c:strCache>
            </c:strRef>
          </c:cat>
          <c:val>
            <c:numRef>
              <c:f>'Graf 20+21'!$L$23:$P$23</c:f>
              <c:numCache>
                <c:formatCode>0.0</c:formatCode>
                <c:ptCount val="5"/>
                <c:pt idx="0">
                  <c:v>60.568197499417039</c:v>
                </c:pt>
                <c:pt idx="1">
                  <c:v>66.009474265910967</c:v>
                </c:pt>
                <c:pt idx="2">
                  <c:v>67.854604244271144</c:v>
                </c:pt>
                <c:pt idx="3">
                  <c:v>67.998579854512371</c:v>
                </c:pt>
                <c:pt idx="4">
                  <c:v>70.638198629856262</c:v>
                </c:pt>
              </c:numCache>
            </c:numRef>
          </c:val>
          <c:smooth val="0"/>
          <c:extLst>
            <c:ext xmlns:c16="http://schemas.microsoft.com/office/drawing/2014/chart" uri="{C3380CC4-5D6E-409C-BE32-E72D297353CC}">
              <c16:uniqueId val="{00000006-E715-49ED-B6D2-40063589CD7C}"/>
            </c:ext>
          </c:extLst>
        </c:ser>
        <c:dLbls>
          <c:showLegendKey val="0"/>
          <c:showVal val="0"/>
          <c:showCatName val="0"/>
          <c:showSerName val="0"/>
          <c:showPercent val="0"/>
          <c:showBubbleSize val="0"/>
        </c:dLbls>
        <c:marker val="1"/>
        <c:smooth val="0"/>
        <c:axId val="517018896"/>
        <c:axId val="517019288"/>
      </c:lineChart>
      <c:catAx>
        <c:axId val="517018896"/>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517019288"/>
        <c:crosses val="autoZero"/>
        <c:auto val="1"/>
        <c:lblAlgn val="ctr"/>
        <c:lblOffset val="100"/>
        <c:noMultiLvlLbl val="0"/>
      </c:catAx>
      <c:valAx>
        <c:axId val="517019288"/>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517018896"/>
        <c:crosses val="autoZero"/>
        <c:crossBetween val="between"/>
        <c:majorUnit val="2"/>
      </c:valAx>
      <c:spPr>
        <a:noFill/>
        <a:ln>
          <a:noFill/>
        </a:ln>
        <a:effectLst/>
      </c:spPr>
    </c:plotArea>
    <c:legend>
      <c:legendPos val="b"/>
      <c:layout>
        <c:manualLayout>
          <c:xMode val="edge"/>
          <c:yMode val="edge"/>
          <c:x val="1.6957184927345041E-2"/>
          <c:y val="0.86727780205277283"/>
          <c:w val="0.98304281507265501"/>
          <c:h val="0.13272219794722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700">
          <a:latin typeface="Arial Narrow" panose="020B0606020202030204" pitchFamily="34" charset="0"/>
        </a:defRPr>
      </a:pPr>
      <a:endParaRPr lang="sk-SK"/>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0576443145125"/>
          <c:y val="5.7894736842105263E-2"/>
          <c:w val="0.84702101435250732"/>
          <c:h val="0.7204902610857854"/>
        </c:manualLayout>
      </c:layout>
      <c:areaChart>
        <c:grouping val="standard"/>
        <c:varyColors val="0"/>
        <c:ser>
          <c:idx val="0"/>
          <c:order val="2"/>
          <c:tx>
            <c:strRef>
              <c:f>'Graf 20+21'!$Q$22</c:f>
              <c:strCache>
                <c:ptCount val="1"/>
                <c:pt idx="0">
                  <c:v>Baseline</c:v>
                </c:pt>
              </c:strCache>
            </c:strRef>
          </c:tx>
          <c:spPr>
            <a:solidFill>
              <a:schemeClr val="accent1"/>
            </a:solidFill>
            <a:ln>
              <a:noFill/>
            </a:ln>
            <a:effectLst/>
          </c:spPr>
          <c:dLbls>
            <c:dLbl>
              <c:idx val="0"/>
              <c:layout>
                <c:manualLayout>
                  <c:x val="-5.1801448492935796E-2"/>
                  <c:y val="-1.460571958516520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715-49ED-B6D2-40063589CD7C}"/>
                </c:ext>
              </c:extLst>
            </c:dLbl>
            <c:numFmt formatCode="#,##0.0" sourceLinked="0"/>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 20+21'!$L$21:$P$21</c:f>
              <c:strCache>
                <c:ptCount val="5"/>
                <c:pt idx="0">
                  <c:v>2020</c:v>
                </c:pt>
                <c:pt idx="1">
                  <c:v>2021</c:v>
                </c:pt>
                <c:pt idx="2">
                  <c:v>2022</c:v>
                </c:pt>
                <c:pt idx="3">
                  <c:v>2023</c:v>
                </c:pt>
                <c:pt idx="4">
                  <c:v>2024</c:v>
                </c:pt>
              </c:strCache>
            </c:strRef>
          </c:cat>
          <c:val>
            <c:numRef>
              <c:f>'Graf 20+21'!$L$22:$P$22</c:f>
              <c:numCache>
                <c:formatCode>0.0</c:formatCode>
                <c:ptCount val="5"/>
                <c:pt idx="0">
                  <c:v>60.568197499417053</c:v>
                </c:pt>
                <c:pt idx="1">
                  <c:v>64.09062135974024</c:v>
                </c:pt>
                <c:pt idx="2">
                  <c:v>65.465780892438616</c:v>
                </c:pt>
                <c:pt idx="3">
                  <c:v>64.624140232705955</c:v>
                </c:pt>
                <c:pt idx="4">
                  <c:v>65.843624483969435</c:v>
                </c:pt>
              </c:numCache>
            </c:numRef>
          </c:val>
          <c:extLst>
            <c:ext xmlns:c16="http://schemas.microsoft.com/office/drawing/2014/chart" uri="{C3380CC4-5D6E-409C-BE32-E72D297353CC}">
              <c16:uniqueId val="{00000001-E715-49ED-B6D2-40063589CD7C}"/>
            </c:ext>
          </c:extLst>
        </c:ser>
        <c:dLbls>
          <c:showLegendKey val="0"/>
          <c:showVal val="0"/>
          <c:showCatName val="0"/>
          <c:showSerName val="0"/>
          <c:showPercent val="0"/>
          <c:showBubbleSize val="0"/>
        </c:dLbls>
        <c:axId val="517020072"/>
        <c:axId val="517020464"/>
      </c:areaChart>
      <c:lineChart>
        <c:grouping val="standard"/>
        <c:varyColors val="0"/>
        <c:ser>
          <c:idx val="2"/>
          <c:order val="0"/>
          <c:tx>
            <c:strRef>
              <c:f>'Graf 20+21'!$Q$24</c:f>
              <c:strCache>
                <c:ptCount val="1"/>
                <c:pt idx="0">
                  <c:v>No-consolidation scenario</c:v>
                </c:pt>
              </c:strCache>
            </c:strRef>
          </c:tx>
          <c:spPr>
            <a:ln w="19050" cap="rnd">
              <a:solidFill>
                <a:schemeClr val="bg1">
                  <a:lumMod val="65000"/>
                </a:schemeClr>
              </a:solidFill>
              <a:round/>
            </a:ln>
            <a:effectLst/>
          </c:spPr>
          <c:marker>
            <c:symbol val="none"/>
          </c:marker>
          <c:dLbls>
            <c:dLbl>
              <c:idx val="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715-49ED-B6D2-40063589CD7C}"/>
                </c:ext>
              </c:extLst>
            </c:dLbl>
            <c:dLbl>
              <c:idx val="4"/>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715-49ED-B6D2-40063589CD7C}"/>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20+21'!$L$21:$P$21</c:f>
              <c:strCache>
                <c:ptCount val="5"/>
                <c:pt idx="0">
                  <c:v>2020</c:v>
                </c:pt>
                <c:pt idx="1">
                  <c:v>2021</c:v>
                </c:pt>
                <c:pt idx="2">
                  <c:v>2022</c:v>
                </c:pt>
                <c:pt idx="3">
                  <c:v>2023</c:v>
                </c:pt>
                <c:pt idx="4">
                  <c:v>2024</c:v>
                </c:pt>
              </c:strCache>
            </c:strRef>
          </c:cat>
          <c:val>
            <c:numRef>
              <c:f>'Graf 20+21'!$L$24:$P$24</c:f>
              <c:numCache>
                <c:formatCode>0.0</c:formatCode>
                <c:ptCount val="5"/>
                <c:pt idx="0">
                  <c:v>60.568197499417053</c:v>
                </c:pt>
                <c:pt idx="1">
                  <c:v>64.09062135974024</c:v>
                </c:pt>
                <c:pt idx="2">
                  <c:v>65.465780892438616</c:v>
                </c:pt>
                <c:pt idx="3">
                  <c:v>65.115446775711462</c:v>
                </c:pt>
                <c:pt idx="4">
                  <c:v>66.97025388635285</c:v>
                </c:pt>
              </c:numCache>
            </c:numRef>
          </c:val>
          <c:smooth val="0"/>
          <c:extLst>
            <c:ext xmlns:c16="http://schemas.microsoft.com/office/drawing/2014/chart" uri="{C3380CC4-5D6E-409C-BE32-E72D297353CC}">
              <c16:uniqueId val="{00000004-E715-49ED-B6D2-40063589CD7C}"/>
            </c:ext>
          </c:extLst>
        </c:ser>
        <c:ser>
          <c:idx val="1"/>
          <c:order val="1"/>
          <c:tx>
            <c:strRef>
              <c:f>'Graf 20+21'!$Q$23</c:f>
              <c:strCache>
                <c:ptCount val="1"/>
                <c:pt idx="0">
                  <c:v>Risk scenario</c:v>
                </c:pt>
              </c:strCache>
            </c:strRef>
          </c:tx>
          <c:spPr>
            <a:ln w="19050" cap="rnd">
              <a:solidFill>
                <a:schemeClr val="bg1">
                  <a:lumMod val="8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E715-49ED-B6D2-40063589CD7C}"/>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 20+21'!$L$21:$P$21</c:f>
              <c:strCache>
                <c:ptCount val="5"/>
                <c:pt idx="0">
                  <c:v>2020</c:v>
                </c:pt>
                <c:pt idx="1">
                  <c:v>2021</c:v>
                </c:pt>
                <c:pt idx="2">
                  <c:v>2022</c:v>
                </c:pt>
                <c:pt idx="3">
                  <c:v>2023</c:v>
                </c:pt>
                <c:pt idx="4">
                  <c:v>2024</c:v>
                </c:pt>
              </c:strCache>
            </c:strRef>
          </c:cat>
          <c:val>
            <c:numRef>
              <c:f>'Graf 20+21'!$L$23:$P$23</c:f>
              <c:numCache>
                <c:formatCode>0.0</c:formatCode>
                <c:ptCount val="5"/>
                <c:pt idx="0">
                  <c:v>60.568197499417039</c:v>
                </c:pt>
                <c:pt idx="1">
                  <c:v>66.009474265910967</c:v>
                </c:pt>
                <c:pt idx="2">
                  <c:v>67.854604244271144</c:v>
                </c:pt>
                <c:pt idx="3">
                  <c:v>67.998579854512371</c:v>
                </c:pt>
                <c:pt idx="4">
                  <c:v>70.638198629856262</c:v>
                </c:pt>
              </c:numCache>
            </c:numRef>
          </c:val>
          <c:smooth val="0"/>
          <c:extLst>
            <c:ext xmlns:c16="http://schemas.microsoft.com/office/drawing/2014/chart" uri="{C3380CC4-5D6E-409C-BE32-E72D297353CC}">
              <c16:uniqueId val="{00000006-E715-49ED-B6D2-40063589CD7C}"/>
            </c:ext>
          </c:extLst>
        </c:ser>
        <c:dLbls>
          <c:showLegendKey val="0"/>
          <c:showVal val="0"/>
          <c:showCatName val="0"/>
          <c:showSerName val="0"/>
          <c:showPercent val="0"/>
          <c:showBubbleSize val="0"/>
        </c:dLbls>
        <c:marker val="1"/>
        <c:smooth val="0"/>
        <c:axId val="517020072"/>
        <c:axId val="517020464"/>
      </c:lineChart>
      <c:catAx>
        <c:axId val="517020072"/>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517020464"/>
        <c:crosses val="autoZero"/>
        <c:auto val="1"/>
        <c:lblAlgn val="ctr"/>
        <c:lblOffset val="100"/>
        <c:noMultiLvlLbl val="0"/>
      </c:catAx>
      <c:valAx>
        <c:axId val="517020464"/>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517020072"/>
        <c:crosses val="autoZero"/>
        <c:crossBetween val="between"/>
        <c:majorUnit val="2"/>
      </c:valAx>
      <c:spPr>
        <a:noFill/>
        <a:ln>
          <a:noFill/>
        </a:ln>
        <a:effectLst/>
      </c:spPr>
    </c:plotArea>
    <c:legend>
      <c:legendPos val="b"/>
      <c:layout>
        <c:manualLayout>
          <c:xMode val="edge"/>
          <c:yMode val="edge"/>
          <c:x val="1.6957184927345041E-2"/>
          <c:y val="0.86727780205277283"/>
          <c:w val="0.98304281507265501"/>
          <c:h val="0.13272219794722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700">
          <a:latin typeface="Arial Narrow" panose="020B0606020202030204" pitchFamily="34" charset="0"/>
        </a:defRPr>
      </a:pPr>
      <a:endParaRPr lang="sk-SK"/>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22'!$F$5</c:f>
              <c:strCache>
                <c:ptCount val="1"/>
                <c:pt idx="0">
                  <c:v>EÚ</c:v>
                </c:pt>
              </c:strCache>
            </c:strRef>
          </c:tx>
          <c:spPr>
            <a:solidFill>
              <a:srgbClr val="00206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22'!$H$4:$I$4</c:f>
              <c:strCache>
                <c:ptCount val="2"/>
                <c:pt idx="0">
                  <c:v>GFC</c:v>
                </c:pt>
                <c:pt idx="1">
                  <c:v>COVID-19</c:v>
                </c:pt>
              </c:strCache>
            </c:strRef>
          </c:cat>
          <c:val>
            <c:numRef>
              <c:f>'Graf 22'!$H$5:$I$5</c:f>
              <c:numCache>
                <c:formatCode>General</c:formatCode>
                <c:ptCount val="2"/>
                <c:pt idx="0">
                  <c:v>2.9000000000000001E-2</c:v>
                </c:pt>
                <c:pt idx="1">
                  <c:v>8.1000000000000003E-2</c:v>
                </c:pt>
              </c:numCache>
            </c:numRef>
          </c:val>
          <c:extLst>
            <c:ext xmlns:c16="http://schemas.microsoft.com/office/drawing/2014/chart" uri="{C3380CC4-5D6E-409C-BE32-E72D297353CC}">
              <c16:uniqueId val="{00000000-EF68-4D11-9925-51778013428B}"/>
            </c:ext>
          </c:extLst>
        </c:ser>
        <c:ser>
          <c:idx val="1"/>
          <c:order val="1"/>
          <c:tx>
            <c:strRef>
              <c:f>'Graf 22'!$F$6</c:f>
              <c:strCache>
                <c:ptCount val="1"/>
                <c:pt idx="0">
                  <c:v>SR</c:v>
                </c:pt>
              </c:strCache>
            </c:strRef>
          </c:tx>
          <c:spPr>
            <a:solidFill>
              <a:srgbClr val="369ADC"/>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22'!$H$4:$I$4</c:f>
              <c:strCache>
                <c:ptCount val="2"/>
                <c:pt idx="0">
                  <c:v>GFC</c:v>
                </c:pt>
                <c:pt idx="1">
                  <c:v>COVID-19</c:v>
                </c:pt>
              </c:strCache>
            </c:strRef>
          </c:cat>
          <c:val>
            <c:numRef>
              <c:f>'Graf 22'!$H$6:$I$6</c:f>
              <c:numCache>
                <c:formatCode>General</c:formatCode>
                <c:ptCount val="2"/>
                <c:pt idx="0" formatCode="0.00">
                  <c:v>0.01</c:v>
                </c:pt>
                <c:pt idx="1">
                  <c:v>4.3999999999999997E-2</c:v>
                </c:pt>
              </c:numCache>
            </c:numRef>
          </c:val>
          <c:extLst>
            <c:ext xmlns:c16="http://schemas.microsoft.com/office/drawing/2014/chart" uri="{C3380CC4-5D6E-409C-BE32-E72D297353CC}">
              <c16:uniqueId val="{00000001-EF68-4D11-9925-51778013428B}"/>
            </c:ext>
          </c:extLst>
        </c:ser>
        <c:dLbls>
          <c:showLegendKey val="0"/>
          <c:showVal val="0"/>
          <c:showCatName val="0"/>
          <c:showSerName val="0"/>
          <c:showPercent val="0"/>
          <c:showBubbleSize val="0"/>
        </c:dLbls>
        <c:gapWidth val="219"/>
        <c:overlap val="-27"/>
        <c:axId val="793668656"/>
        <c:axId val="793669048"/>
      </c:barChart>
      <c:catAx>
        <c:axId val="793668656"/>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93669048"/>
        <c:crosses val="autoZero"/>
        <c:auto val="1"/>
        <c:lblAlgn val="ctr"/>
        <c:lblOffset val="100"/>
        <c:noMultiLvlLbl val="0"/>
      </c:catAx>
      <c:valAx>
        <c:axId val="793669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93668656"/>
        <c:crosses val="autoZero"/>
        <c:crossBetween val="between"/>
        <c:majorUnit val="2.0000000000000004E-2"/>
      </c:valAx>
      <c:spPr>
        <a:noFill/>
        <a:ln>
          <a:noFill/>
        </a:ln>
        <a:effectLst/>
      </c:spPr>
    </c:plotArea>
    <c:legend>
      <c:legendPos val="b"/>
      <c:layout>
        <c:manualLayout>
          <c:xMode val="edge"/>
          <c:yMode val="edge"/>
          <c:x val="0.16365805887167328"/>
          <c:y val="9.9939514481105093E-2"/>
          <c:w val="0.13361578189823045"/>
          <c:h val="7.422426867921787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22'!$G$5</c:f>
              <c:strCache>
                <c:ptCount val="1"/>
                <c:pt idx="0">
                  <c:v>EU</c:v>
                </c:pt>
              </c:strCache>
            </c:strRef>
          </c:tx>
          <c:spPr>
            <a:solidFill>
              <a:srgbClr val="00206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22'!$H$4:$I$4</c:f>
              <c:strCache>
                <c:ptCount val="2"/>
                <c:pt idx="0">
                  <c:v>GFC</c:v>
                </c:pt>
                <c:pt idx="1">
                  <c:v>COVID-19</c:v>
                </c:pt>
              </c:strCache>
            </c:strRef>
          </c:cat>
          <c:val>
            <c:numRef>
              <c:f>'Graf 22'!$H$5:$I$5</c:f>
              <c:numCache>
                <c:formatCode>General</c:formatCode>
                <c:ptCount val="2"/>
                <c:pt idx="0">
                  <c:v>2.9000000000000001E-2</c:v>
                </c:pt>
                <c:pt idx="1">
                  <c:v>8.1000000000000003E-2</c:v>
                </c:pt>
              </c:numCache>
            </c:numRef>
          </c:val>
          <c:extLst>
            <c:ext xmlns:c16="http://schemas.microsoft.com/office/drawing/2014/chart" uri="{C3380CC4-5D6E-409C-BE32-E72D297353CC}">
              <c16:uniqueId val="{00000000-19DA-462F-BE71-33CC0FF4C235}"/>
            </c:ext>
          </c:extLst>
        </c:ser>
        <c:ser>
          <c:idx val="1"/>
          <c:order val="1"/>
          <c:tx>
            <c:strRef>
              <c:f>'Graf 22'!$G$6</c:f>
              <c:strCache>
                <c:ptCount val="1"/>
                <c:pt idx="0">
                  <c:v>SR</c:v>
                </c:pt>
              </c:strCache>
            </c:strRef>
          </c:tx>
          <c:spPr>
            <a:solidFill>
              <a:srgbClr val="369ADC"/>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22'!$H$4:$I$4</c:f>
              <c:strCache>
                <c:ptCount val="2"/>
                <c:pt idx="0">
                  <c:v>GFC</c:v>
                </c:pt>
                <c:pt idx="1">
                  <c:v>COVID-19</c:v>
                </c:pt>
              </c:strCache>
            </c:strRef>
          </c:cat>
          <c:val>
            <c:numRef>
              <c:f>'Graf 22'!$H$6:$I$6</c:f>
              <c:numCache>
                <c:formatCode>General</c:formatCode>
                <c:ptCount val="2"/>
                <c:pt idx="0" formatCode="0.00">
                  <c:v>0.01</c:v>
                </c:pt>
                <c:pt idx="1">
                  <c:v>4.3999999999999997E-2</c:v>
                </c:pt>
              </c:numCache>
            </c:numRef>
          </c:val>
          <c:extLst>
            <c:ext xmlns:c16="http://schemas.microsoft.com/office/drawing/2014/chart" uri="{C3380CC4-5D6E-409C-BE32-E72D297353CC}">
              <c16:uniqueId val="{00000001-19DA-462F-BE71-33CC0FF4C235}"/>
            </c:ext>
          </c:extLst>
        </c:ser>
        <c:dLbls>
          <c:showLegendKey val="0"/>
          <c:showVal val="0"/>
          <c:showCatName val="0"/>
          <c:showSerName val="0"/>
          <c:showPercent val="0"/>
          <c:showBubbleSize val="0"/>
        </c:dLbls>
        <c:gapWidth val="219"/>
        <c:overlap val="-27"/>
        <c:axId val="793669832"/>
        <c:axId val="793670224"/>
      </c:barChart>
      <c:catAx>
        <c:axId val="793669832"/>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93670224"/>
        <c:crosses val="autoZero"/>
        <c:auto val="1"/>
        <c:lblAlgn val="ctr"/>
        <c:lblOffset val="100"/>
        <c:noMultiLvlLbl val="0"/>
      </c:catAx>
      <c:valAx>
        <c:axId val="793670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93669832"/>
        <c:crosses val="autoZero"/>
        <c:crossBetween val="between"/>
        <c:majorUnit val="2.0000000000000004E-2"/>
      </c:valAx>
      <c:spPr>
        <a:noFill/>
        <a:ln>
          <a:noFill/>
        </a:ln>
        <a:effectLst/>
      </c:spPr>
    </c:plotArea>
    <c:legend>
      <c:legendPos val="b"/>
      <c:layout>
        <c:manualLayout>
          <c:xMode val="edge"/>
          <c:yMode val="edge"/>
          <c:x val="0.16365805887167328"/>
          <c:y val="9.9939514481105093E-2"/>
          <c:w val="0.13361578189823045"/>
          <c:h val="7.422426867921787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'Tab 2 + Graf 1'!$J$15</c:f>
              <c:strCache>
                <c:ptCount val="1"/>
                <c:pt idx="0">
                  <c:v>Ostatné</c:v>
                </c:pt>
              </c:strCache>
            </c:strRef>
          </c:tx>
          <c:spPr>
            <a:solidFill>
              <a:schemeClr val="bg1">
                <a:lumMod val="65000"/>
              </a:schemeClr>
            </a:solidFill>
            <a:ln>
              <a:noFill/>
            </a:ln>
            <a:effectLst/>
          </c:spPr>
          <c:invertIfNegative val="0"/>
          <c:cat>
            <c:numRef>
              <c:f>'Tab 2 + Graf 1'!$K$12:$P$12</c:f>
              <c:numCache>
                <c:formatCode>General</c:formatCode>
                <c:ptCount val="6"/>
                <c:pt idx="0">
                  <c:v>2021</c:v>
                </c:pt>
                <c:pt idx="1">
                  <c:v>2022</c:v>
                </c:pt>
                <c:pt idx="2">
                  <c:v>2023</c:v>
                </c:pt>
                <c:pt idx="3">
                  <c:v>2024</c:v>
                </c:pt>
                <c:pt idx="4">
                  <c:v>2025</c:v>
                </c:pt>
                <c:pt idx="5">
                  <c:v>2026</c:v>
                </c:pt>
              </c:numCache>
            </c:numRef>
          </c:cat>
          <c:val>
            <c:numRef>
              <c:f>'Tab 2 + Graf 1'!$K$15:$P$15</c:f>
              <c:numCache>
                <c:formatCode>General</c:formatCode>
                <c:ptCount val="6"/>
                <c:pt idx="0">
                  <c:v>17</c:v>
                </c:pt>
                <c:pt idx="1">
                  <c:v>19.5</c:v>
                </c:pt>
                <c:pt idx="2">
                  <c:v>20.2</c:v>
                </c:pt>
                <c:pt idx="3">
                  <c:v>20.5</c:v>
                </c:pt>
                <c:pt idx="4">
                  <c:v>20.5</c:v>
                </c:pt>
                <c:pt idx="5">
                  <c:v>20.399999999999999</c:v>
                </c:pt>
              </c:numCache>
            </c:numRef>
          </c:val>
          <c:extLst>
            <c:ext xmlns:c16="http://schemas.microsoft.com/office/drawing/2014/chart" uri="{C3380CC4-5D6E-409C-BE32-E72D297353CC}">
              <c16:uniqueId val="{00000000-429E-4C8B-BA9F-6CD29509FC17}"/>
            </c:ext>
          </c:extLst>
        </c:ser>
        <c:ser>
          <c:idx val="1"/>
          <c:order val="1"/>
          <c:tx>
            <c:strRef>
              <c:f>'Tab 2 + Graf 1'!$J$14</c:f>
              <c:strCache>
                <c:ptCount val="1"/>
                <c:pt idx="0">
                  <c:v>Fondy EÚ</c:v>
                </c:pt>
              </c:strCache>
            </c:strRef>
          </c:tx>
          <c:spPr>
            <a:solidFill>
              <a:schemeClr val="accent1"/>
            </a:solidFill>
            <a:ln>
              <a:noFill/>
            </a:ln>
            <a:effectLst/>
          </c:spPr>
          <c:invertIfNegative val="0"/>
          <c:cat>
            <c:numRef>
              <c:f>'Tab 2 + Graf 1'!$K$12:$P$12</c:f>
              <c:numCache>
                <c:formatCode>General</c:formatCode>
                <c:ptCount val="6"/>
                <c:pt idx="0">
                  <c:v>2021</c:v>
                </c:pt>
                <c:pt idx="1">
                  <c:v>2022</c:v>
                </c:pt>
                <c:pt idx="2">
                  <c:v>2023</c:v>
                </c:pt>
                <c:pt idx="3">
                  <c:v>2024</c:v>
                </c:pt>
                <c:pt idx="4">
                  <c:v>2025</c:v>
                </c:pt>
                <c:pt idx="5">
                  <c:v>2026</c:v>
                </c:pt>
              </c:numCache>
            </c:numRef>
          </c:cat>
          <c:val>
            <c:numRef>
              <c:f>'Tab 2 + Graf 1'!$K$14:$P$14</c:f>
              <c:numCache>
                <c:formatCode>General</c:formatCode>
                <c:ptCount val="6"/>
                <c:pt idx="0">
                  <c:v>1.3</c:v>
                </c:pt>
                <c:pt idx="1">
                  <c:v>1.5</c:v>
                </c:pt>
                <c:pt idx="2">
                  <c:v>3.2</c:v>
                </c:pt>
                <c:pt idx="3">
                  <c:v>1.6</c:v>
                </c:pt>
                <c:pt idx="4">
                  <c:v>1.3</c:v>
                </c:pt>
                <c:pt idx="5">
                  <c:v>0.8</c:v>
                </c:pt>
              </c:numCache>
            </c:numRef>
          </c:val>
          <c:extLst>
            <c:ext xmlns:c16="http://schemas.microsoft.com/office/drawing/2014/chart" uri="{C3380CC4-5D6E-409C-BE32-E72D297353CC}">
              <c16:uniqueId val="{00000001-429E-4C8B-BA9F-6CD29509FC17}"/>
            </c:ext>
          </c:extLst>
        </c:ser>
        <c:ser>
          <c:idx val="0"/>
          <c:order val="2"/>
          <c:tx>
            <c:strRef>
              <c:f>'Tab 2 + Graf 1'!$J$13</c:f>
              <c:strCache>
                <c:ptCount val="1"/>
                <c:pt idx="0">
                  <c:v>RRP</c:v>
                </c:pt>
              </c:strCache>
            </c:strRef>
          </c:tx>
          <c:spPr>
            <a:solidFill>
              <a:srgbClr val="FF0000"/>
            </a:solidFill>
            <a:ln>
              <a:noFill/>
            </a:ln>
            <a:effectLst/>
          </c:spPr>
          <c:invertIfNegative val="0"/>
          <c:cat>
            <c:numRef>
              <c:f>'Tab 2 + Graf 1'!$K$12:$P$12</c:f>
              <c:numCache>
                <c:formatCode>General</c:formatCode>
                <c:ptCount val="6"/>
                <c:pt idx="0">
                  <c:v>2021</c:v>
                </c:pt>
                <c:pt idx="1">
                  <c:v>2022</c:v>
                </c:pt>
                <c:pt idx="2">
                  <c:v>2023</c:v>
                </c:pt>
                <c:pt idx="3">
                  <c:v>2024</c:v>
                </c:pt>
                <c:pt idx="4">
                  <c:v>2025</c:v>
                </c:pt>
                <c:pt idx="5">
                  <c:v>2026</c:v>
                </c:pt>
              </c:numCache>
            </c:numRef>
          </c:cat>
          <c:val>
            <c:numRef>
              <c:f>'Tab 2 + Graf 1'!$K$13:$P$13</c:f>
              <c:numCache>
                <c:formatCode>General</c:formatCode>
                <c:ptCount val="6"/>
                <c:pt idx="0">
                  <c:v>0.1</c:v>
                </c:pt>
                <c:pt idx="1">
                  <c:v>1.2</c:v>
                </c:pt>
                <c:pt idx="2">
                  <c:v>1.4</c:v>
                </c:pt>
                <c:pt idx="3">
                  <c:v>1.6</c:v>
                </c:pt>
                <c:pt idx="4">
                  <c:v>1.3</c:v>
                </c:pt>
                <c:pt idx="5">
                  <c:v>0.9</c:v>
                </c:pt>
              </c:numCache>
            </c:numRef>
          </c:val>
          <c:extLst>
            <c:ext xmlns:c16="http://schemas.microsoft.com/office/drawing/2014/chart" uri="{C3380CC4-5D6E-409C-BE32-E72D297353CC}">
              <c16:uniqueId val="{00000002-429E-4C8B-BA9F-6CD29509FC17}"/>
            </c:ext>
          </c:extLst>
        </c:ser>
        <c:dLbls>
          <c:showLegendKey val="0"/>
          <c:showVal val="0"/>
          <c:showCatName val="0"/>
          <c:showSerName val="0"/>
          <c:showPercent val="0"/>
          <c:showBubbleSize val="0"/>
        </c:dLbls>
        <c:gapWidth val="150"/>
        <c:overlap val="100"/>
        <c:axId val="794569104"/>
        <c:axId val="794569496"/>
      </c:barChart>
      <c:catAx>
        <c:axId val="794569104"/>
        <c:scaling>
          <c:orientation val="minMax"/>
        </c:scaling>
        <c:delete val="0"/>
        <c:axPos val="b"/>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crossAx val="794569496"/>
        <c:crosses val="autoZero"/>
        <c:auto val="1"/>
        <c:lblAlgn val="ctr"/>
        <c:lblOffset val="100"/>
        <c:noMultiLvlLbl val="0"/>
      </c:catAx>
      <c:valAx>
        <c:axId val="794569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crossAx val="79456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63768358742392E-2"/>
          <c:y val="8.4437714516454654E-2"/>
          <c:w val="0.91819511922711794"/>
          <c:h val="0.83145069444444442"/>
        </c:manualLayout>
      </c:layout>
      <c:lineChart>
        <c:grouping val="standard"/>
        <c:varyColors val="0"/>
        <c:ser>
          <c:idx val="3"/>
          <c:order val="0"/>
          <c:tx>
            <c:strRef>
              <c:f>'Graf 23'!$E$5</c:f>
              <c:strCache>
                <c:ptCount val="1"/>
                <c:pt idx="0">
                  <c:v>SR</c:v>
                </c:pt>
              </c:strCache>
            </c:strRef>
          </c:tx>
          <c:spPr>
            <a:ln>
              <a:solidFill>
                <a:srgbClr val="369ADC"/>
              </a:solidFill>
            </a:ln>
          </c:spPr>
          <c:marker>
            <c:symbol val="none"/>
          </c:marker>
          <c:cat>
            <c:strRef>
              <c:f>'Graf 23'!$G$4:$BK$4</c:f>
              <c:strCache>
                <c:ptCount val="57"/>
                <c:pt idx="0">
                  <c:v>2006-Q4</c:v>
                </c:pt>
                <c:pt idx="1">
                  <c:v>2007-Q1</c:v>
                </c:pt>
                <c:pt idx="2">
                  <c:v>2007-Q2</c:v>
                </c:pt>
                <c:pt idx="3">
                  <c:v>2007-Q3</c:v>
                </c:pt>
                <c:pt idx="4">
                  <c:v>2007-Q4</c:v>
                </c:pt>
                <c:pt idx="5">
                  <c:v>2008-Q1</c:v>
                </c:pt>
                <c:pt idx="6">
                  <c:v>2008-Q2</c:v>
                </c:pt>
                <c:pt idx="7">
                  <c:v>2008-Q3</c:v>
                </c:pt>
                <c:pt idx="8">
                  <c:v>2008-Q4</c:v>
                </c:pt>
                <c:pt idx="9">
                  <c:v>2009-Q1</c:v>
                </c:pt>
                <c:pt idx="10">
                  <c:v>2009-Q2</c:v>
                </c:pt>
                <c:pt idx="11">
                  <c:v>2009-Q3</c:v>
                </c:pt>
                <c:pt idx="12">
                  <c:v>2009-Q4</c:v>
                </c:pt>
                <c:pt idx="13">
                  <c:v>2010-Q1</c:v>
                </c:pt>
                <c:pt idx="14">
                  <c:v>2010-Q2</c:v>
                </c:pt>
                <c:pt idx="15">
                  <c:v>2010-Q3</c:v>
                </c:pt>
                <c:pt idx="16">
                  <c:v>2010-Q4</c:v>
                </c:pt>
                <c:pt idx="17">
                  <c:v>2011-Q1</c:v>
                </c:pt>
                <c:pt idx="18">
                  <c:v>2011-Q2</c:v>
                </c:pt>
                <c:pt idx="19">
                  <c:v>2011-Q3</c:v>
                </c:pt>
                <c:pt idx="20">
                  <c:v>2011-Q4</c:v>
                </c:pt>
                <c:pt idx="21">
                  <c:v>2012-Q1</c:v>
                </c:pt>
                <c:pt idx="22">
                  <c:v>2012-Q2</c:v>
                </c:pt>
                <c:pt idx="23">
                  <c:v>2012-Q3</c:v>
                </c:pt>
                <c:pt idx="24">
                  <c:v>2012-Q4</c:v>
                </c:pt>
                <c:pt idx="25">
                  <c:v>2013-Q1</c:v>
                </c:pt>
                <c:pt idx="26">
                  <c:v>2013-Q2</c:v>
                </c:pt>
                <c:pt idx="27">
                  <c:v>2013-Q3</c:v>
                </c:pt>
                <c:pt idx="28">
                  <c:v>2013-Q4</c:v>
                </c:pt>
                <c:pt idx="29">
                  <c:v>2014-Q1</c:v>
                </c:pt>
                <c:pt idx="30">
                  <c:v>2014-Q2</c:v>
                </c:pt>
                <c:pt idx="31">
                  <c:v>2014-Q3</c:v>
                </c:pt>
                <c:pt idx="32">
                  <c:v>2014-Q4</c:v>
                </c:pt>
                <c:pt idx="33">
                  <c:v>2015-Q1</c:v>
                </c:pt>
                <c:pt idx="34">
                  <c:v>2015-Q2</c:v>
                </c:pt>
                <c:pt idx="35">
                  <c:v>2015-Q3</c:v>
                </c:pt>
                <c:pt idx="36">
                  <c:v>2015-Q4</c:v>
                </c:pt>
                <c:pt idx="37">
                  <c:v>2016-Q1</c:v>
                </c:pt>
                <c:pt idx="38">
                  <c:v>2016-Q2</c:v>
                </c:pt>
                <c:pt idx="39">
                  <c:v>2016-Q3</c:v>
                </c:pt>
                <c:pt idx="40">
                  <c:v>2016-Q4</c:v>
                </c:pt>
                <c:pt idx="41">
                  <c:v>2017-Q1</c:v>
                </c:pt>
                <c:pt idx="42">
                  <c:v>2017-Q2</c:v>
                </c:pt>
                <c:pt idx="43">
                  <c:v>2017-Q3</c:v>
                </c:pt>
                <c:pt idx="44">
                  <c:v>2017-Q4</c:v>
                </c:pt>
                <c:pt idx="45">
                  <c:v>2018-Q1</c:v>
                </c:pt>
                <c:pt idx="46">
                  <c:v>2018-Q2</c:v>
                </c:pt>
                <c:pt idx="47">
                  <c:v>2018-Q3</c:v>
                </c:pt>
                <c:pt idx="48">
                  <c:v>2018-Q4</c:v>
                </c:pt>
                <c:pt idx="49">
                  <c:v>2019-Q1</c:v>
                </c:pt>
                <c:pt idx="50">
                  <c:v>2019-Q2</c:v>
                </c:pt>
                <c:pt idx="51">
                  <c:v>2019-Q3</c:v>
                </c:pt>
                <c:pt idx="52">
                  <c:v>2019-Q4</c:v>
                </c:pt>
                <c:pt idx="53">
                  <c:v>2020-Q1</c:v>
                </c:pt>
                <c:pt idx="54">
                  <c:v>2020-Q2</c:v>
                </c:pt>
                <c:pt idx="55">
                  <c:v>2020-Q3</c:v>
                </c:pt>
                <c:pt idx="56">
                  <c:v>2020-Q4</c:v>
                </c:pt>
              </c:strCache>
            </c:strRef>
          </c:cat>
          <c:val>
            <c:numRef>
              <c:f>'Graf 23'!$G$5:$BK$5</c:f>
              <c:numCache>
                <c:formatCode>0.0</c:formatCode>
                <c:ptCount val="57"/>
                <c:pt idx="0">
                  <c:v>16.616859098342843</c:v>
                </c:pt>
                <c:pt idx="1">
                  <c:v>19.377155745835736</c:v>
                </c:pt>
                <c:pt idx="2">
                  <c:v>17.634051421581248</c:v>
                </c:pt>
                <c:pt idx="3">
                  <c:v>12.982286460179196</c:v>
                </c:pt>
                <c:pt idx="4">
                  <c:v>16.555622609598132</c:v>
                </c:pt>
                <c:pt idx="5">
                  <c:v>30.772942834473923</c:v>
                </c:pt>
                <c:pt idx="6">
                  <c:v>23.167287503039546</c:v>
                </c:pt>
                <c:pt idx="7">
                  <c:v>14.997682703722731</c:v>
                </c:pt>
                <c:pt idx="8">
                  <c:v>1.1873284443829988</c:v>
                </c:pt>
                <c:pt idx="9">
                  <c:v>-20.90875695430617</c:v>
                </c:pt>
                <c:pt idx="10">
                  <c:v>-19.687137871184703</c:v>
                </c:pt>
                <c:pt idx="11">
                  <c:v>-9.7913307947808619</c:v>
                </c:pt>
                <c:pt idx="12">
                  <c:v>1.1299449759009832</c:v>
                </c:pt>
                <c:pt idx="13">
                  <c:v>11.67679029812696</c:v>
                </c:pt>
                <c:pt idx="14">
                  <c:v>16.769584447017166</c:v>
                </c:pt>
                <c:pt idx="15">
                  <c:v>10.631671541260275</c:v>
                </c:pt>
                <c:pt idx="16">
                  <c:v>8.594767286043492</c:v>
                </c:pt>
                <c:pt idx="17">
                  <c:v>8.8247603963735202</c:v>
                </c:pt>
                <c:pt idx="18">
                  <c:v>6.0211622725657179</c:v>
                </c:pt>
                <c:pt idx="19">
                  <c:v>4.2219520664803696</c:v>
                </c:pt>
                <c:pt idx="20">
                  <c:v>5.2235769172876303</c:v>
                </c:pt>
                <c:pt idx="21">
                  <c:v>3.9200692271297157</c:v>
                </c:pt>
                <c:pt idx="22">
                  <c:v>3.9524179353732478</c:v>
                </c:pt>
                <c:pt idx="23">
                  <c:v>4.2052514142339987</c:v>
                </c:pt>
                <c:pt idx="24">
                  <c:v>-0.78977246574713433</c:v>
                </c:pt>
                <c:pt idx="25">
                  <c:v>-1.3683474251684942</c:v>
                </c:pt>
                <c:pt idx="26">
                  <c:v>-0.29531313723228436</c:v>
                </c:pt>
                <c:pt idx="27">
                  <c:v>1.8881876268590929</c:v>
                </c:pt>
                <c:pt idx="28">
                  <c:v>5.8756666142828635</c:v>
                </c:pt>
                <c:pt idx="29">
                  <c:v>4.0869934238327232</c:v>
                </c:pt>
                <c:pt idx="30">
                  <c:v>4.9611154227348351</c:v>
                </c:pt>
                <c:pt idx="31">
                  <c:v>2.0348812493609643</c:v>
                </c:pt>
                <c:pt idx="32">
                  <c:v>1.9692128776377018</c:v>
                </c:pt>
                <c:pt idx="33">
                  <c:v>5.4754943887064229</c:v>
                </c:pt>
                <c:pt idx="34">
                  <c:v>4.9382765689249055</c:v>
                </c:pt>
                <c:pt idx="35">
                  <c:v>7.6567337337273216</c:v>
                </c:pt>
                <c:pt idx="36">
                  <c:v>7.7949784735296674</c:v>
                </c:pt>
                <c:pt idx="37">
                  <c:v>5.7035925183691063</c:v>
                </c:pt>
                <c:pt idx="38">
                  <c:v>5.0756476460331186</c:v>
                </c:pt>
                <c:pt idx="39">
                  <c:v>4.0687630178486529</c:v>
                </c:pt>
                <c:pt idx="40">
                  <c:v>3.9087607324077567</c:v>
                </c:pt>
                <c:pt idx="41">
                  <c:v>4.0710325048727896</c:v>
                </c:pt>
                <c:pt idx="42">
                  <c:v>2.1113400320702596</c:v>
                </c:pt>
                <c:pt idx="43">
                  <c:v>3.9415344303811963</c:v>
                </c:pt>
                <c:pt idx="44">
                  <c:v>4.2946262161211592</c:v>
                </c:pt>
                <c:pt idx="45">
                  <c:v>1.5212953408409362</c:v>
                </c:pt>
                <c:pt idx="46">
                  <c:v>5.2630935946147304</c:v>
                </c:pt>
                <c:pt idx="47">
                  <c:v>4.8623463545704055</c:v>
                </c:pt>
                <c:pt idx="48">
                  <c:v>4.7189953583652198</c:v>
                </c:pt>
                <c:pt idx="49">
                  <c:v>6.2691096431398847</c:v>
                </c:pt>
                <c:pt idx="50">
                  <c:v>3.1548273223741319</c:v>
                </c:pt>
                <c:pt idx="51">
                  <c:v>-2.5954973121219069</c:v>
                </c:pt>
                <c:pt idx="52">
                  <c:v>-4.2192814030979093</c:v>
                </c:pt>
                <c:pt idx="53">
                  <c:v>-7.5683468142227071</c:v>
                </c:pt>
                <c:pt idx="54">
                  <c:v>-28.476653713336162</c:v>
                </c:pt>
                <c:pt idx="55">
                  <c:v>-1.7964373025239269</c:v>
                </c:pt>
                <c:pt idx="56">
                  <c:v>1.3785186610165567</c:v>
                </c:pt>
              </c:numCache>
            </c:numRef>
          </c:val>
          <c:smooth val="0"/>
          <c:extLst>
            <c:ext xmlns:c16="http://schemas.microsoft.com/office/drawing/2014/chart" uri="{C3380CC4-5D6E-409C-BE32-E72D297353CC}">
              <c16:uniqueId val="{00000000-9FAE-4DDF-B4E2-D2F3FD49767D}"/>
            </c:ext>
          </c:extLst>
        </c:ser>
        <c:ser>
          <c:idx val="0"/>
          <c:order val="1"/>
          <c:tx>
            <c:strRef>
              <c:f>'Graf 23'!$E$6</c:f>
              <c:strCache>
                <c:ptCount val="1"/>
                <c:pt idx="0">
                  <c:v>USA</c:v>
                </c:pt>
              </c:strCache>
            </c:strRef>
          </c:tx>
          <c:spPr>
            <a:ln>
              <a:solidFill>
                <a:sysClr val="windowText" lastClr="000000"/>
              </a:solidFill>
            </a:ln>
          </c:spPr>
          <c:marker>
            <c:symbol val="none"/>
          </c:marker>
          <c:cat>
            <c:strRef>
              <c:f>'Graf 23'!$G$4:$BK$4</c:f>
              <c:strCache>
                <c:ptCount val="57"/>
                <c:pt idx="0">
                  <c:v>2006-Q4</c:v>
                </c:pt>
                <c:pt idx="1">
                  <c:v>2007-Q1</c:v>
                </c:pt>
                <c:pt idx="2">
                  <c:v>2007-Q2</c:v>
                </c:pt>
                <c:pt idx="3">
                  <c:v>2007-Q3</c:v>
                </c:pt>
                <c:pt idx="4">
                  <c:v>2007-Q4</c:v>
                </c:pt>
                <c:pt idx="5">
                  <c:v>2008-Q1</c:v>
                </c:pt>
                <c:pt idx="6">
                  <c:v>2008-Q2</c:v>
                </c:pt>
                <c:pt idx="7">
                  <c:v>2008-Q3</c:v>
                </c:pt>
                <c:pt idx="8">
                  <c:v>2008-Q4</c:v>
                </c:pt>
                <c:pt idx="9">
                  <c:v>2009-Q1</c:v>
                </c:pt>
                <c:pt idx="10">
                  <c:v>2009-Q2</c:v>
                </c:pt>
                <c:pt idx="11">
                  <c:v>2009-Q3</c:v>
                </c:pt>
                <c:pt idx="12">
                  <c:v>2009-Q4</c:v>
                </c:pt>
                <c:pt idx="13">
                  <c:v>2010-Q1</c:v>
                </c:pt>
                <c:pt idx="14">
                  <c:v>2010-Q2</c:v>
                </c:pt>
                <c:pt idx="15">
                  <c:v>2010-Q3</c:v>
                </c:pt>
                <c:pt idx="16">
                  <c:v>2010-Q4</c:v>
                </c:pt>
                <c:pt idx="17">
                  <c:v>2011-Q1</c:v>
                </c:pt>
                <c:pt idx="18">
                  <c:v>2011-Q2</c:v>
                </c:pt>
                <c:pt idx="19">
                  <c:v>2011-Q3</c:v>
                </c:pt>
                <c:pt idx="20">
                  <c:v>2011-Q4</c:v>
                </c:pt>
                <c:pt idx="21">
                  <c:v>2012-Q1</c:v>
                </c:pt>
                <c:pt idx="22">
                  <c:v>2012-Q2</c:v>
                </c:pt>
                <c:pt idx="23">
                  <c:v>2012-Q3</c:v>
                </c:pt>
                <c:pt idx="24">
                  <c:v>2012-Q4</c:v>
                </c:pt>
                <c:pt idx="25">
                  <c:v>2013-Q1</c:v>
                </c:pt>
                <c:pt idx="26">
                  <c:v>2013-Q2</c:v>
                </c:pt>
                <c:pt idx="27">
                  <c:v>2013-Q3</c:v>
                </c:pt>
                <c:pt idx="28">
                  <c:v>2013-Q4</c:v>
                </c:pt>
                <c:pt idx="29">
                  <c:v>2014-Q1</c:v>
                </c:pt>
                <c:pt idx="30">
                  <c:v>2014-Q2</c:v>
                </c:pt>
                <c:pt idx="31">
                  <c:v>2014-Q3</c:v>
                </c:pt>
                <c:pt idx="32">
                  <c:v>2014-Q4</c:v>
                </c:pt>
                <c:pt idx="33">
                  <c:v>2015-Q1</c:v>
                </c:pt>
                <c:pt idx="34">
                  <c:v>2015-Q2</c:v>
                </c:pt>
                <c:pt idx="35">
                  <c:v>2015-Q3</c:v>
                </c:pt>
                <c:pt idx="36">
                  <c:v>2015-Q4</c:v>
                </c:pt>
                <c:pt idx="37">
                  <c:v>2016-Q1</c:v>
                </c:pt>
                <c:pt idx="38">
                  <c:v>2016-Q2</c:v>
                </c:pt>
                <c:pt idx="39">
                  <c:v>2016-Q3</c:v>
                </c:pt>
                <c:pt idx="40">
                  <c:v>2016-Q4</c:v>
                </c:pt>
                <c:pt idx="41">
                  <c:v>2017-Q1</c:v>
                </c:pt>
                <c:pt idx="42">
                  <c:v>2017-Q2</c:v>
                </c:pt>
                <c:pt idx="43">
                  <c:v>2017-Q3</c:v>
                </c:pt>
                <c:pt idx="44">
                  <c:v>2017-Q4</c:v>
                </c:pt>
                <c:pt idx="45">
                  <c:v>2018-Q1</c:v>
                </c:pt>
                <c:pt idx="46">
                  <c:v>2018-Q2</c:v>
                </c:pt>
                <c:pt idx="47">
                  <c:v>2018-Q3</c:v>
                </c:pt>
                <c:pt idx="48">
                  <c:v>2018-Q4</c:v>
                </c:pt>
                <c:pt idx="49">
                  <c:v>2019-Q1</c:v>
                </c:pt>
                <c:pt idx="50">
                  <c:v>2019-Q2</c:v>
                </c:pt>
                <c:pt idx="51">
                  <c:v>2019-Q3</c:v>
                </c:pt>
                <c:pt idx="52">
                  <c:v>2019-Q4</c:v>
                </c:pt>
                <c:pt idx="53">
                  <c:v>2020-Q1</c:v>
                </c:pt>
                <c:pt idx="54">
                  <c:v>2020-Q2</c:v>
                </c:pt>
                <c:pt idx="55">
                  <c:v>2020-Q3</c:v>
                </c:pt>
                <c:pt idx="56">
                  <c:v>2020-Q4</c:v>
                </c:pt>
              </c:strCache>
            </c:strRef>
          </c:cat>
          <c:val>
            <c:numRef>
              <c:f>'Graf 23'!$G$6:$BK$6</c:f>
              <c:numCache>
                <c:formatCode>0.0</c:formatCode>
                <c:ptCount val="57"/>
                <c:pt idx="0">
                  <c:v>2.157357399545603</c:v>
                </c:pt>
                <c:pt idx="1">
                  <c:v>2.0985466081071422</c:v>
                </c:pt>
                <c:pt idx="2">
                  <c:v>2.734286542554841</c:v>
                </c:pt>
                <c:pt idx="3">
                  <c:v>2.627232272785335</c:v>
                </c:pt>
                <c:pt idx="4">
                  <c:v>2.713387837546037</c:v>
                </c:pt>
                <c:pt idx="5">
                  <c:v>1.4401249289294356</c:v>
                </c:pt>
                <c:pt idx="6">
                  <c:v>-1.2673933787129812</c:v>
                </c:pt>
                <c:pt idx="7">
                  <c:v>-4.7822476508333835</c:v>
                </c:pt>
                <c:pt idx="8">
                  <c:v>-9.1316343254390659</c:v>
                </c:pt>
                <c:pt idx="9">
                  <c:v>-13.916243157843468</c:v>
                </c:pt>
                <c:pt idx="10">
                  <c:v>-15.118128156810556</c:v>
                </c:pt>
                <c:pt idx="11">
                  <c:v>-10.907805505389547</c:v>
                </c:pt>
                <c:pt idx="12">
                  <c:v>-5.4660272693795946</c:v>
                </c:pt>
                <c:pt idx="13">
                  <c:v>2.1271476020546203</c:v>
                </c:pt>
                <c:pt idx="14">
                  <c:v>7.1872266803804763</c:v>
                </c:pt>
                <c:pt idx="15">
                  <c:v>6.9798081691174758</c:v>
                </c:pt>
                <c:pt idx="16">
                  <c:v>5.6762597508477342</c:v>
                </c:pt>
                <c:pt idx="17">
                  <c:v>4.2201907261695197</c:v>
                </c:pt>
                <c:pt idx="18">
                  <c:v>2.6230895123876792</c:v>
                </c:pt>
                <c:pt idx="19">
                  <c:v>2.4844266373510777</c:v>
                </c:pt>
                <c:pt idx="20">
                  <c:v>3.158828086801492</c:v>
                </c:pt>
                <c:pt idx="21">
                  <c:v>3.5606932152192314</c:v>
                </c:pt>
                <c:pt idx="22">
                  <c:v>3.8032104522351489</c:v>
                </c:pt>
                <c:pt idx="23">
                  <c:v>2.613969550875737</c:v>
                </c:pt>
                <c:pt idx="24">
                  <c:v>2.1387610143315925</c:v>
                </c:pt>
                <c:pt idx="25">
                  <c:v>1.9664718889361552</c:v>
                </c:pt>
                <c:pt idx="26">
                  <c:v>1.757317062761885</c:v>
                </c:pt>
                <c:pt idx="27">
                  <c:v>2.1099211411444259</c:v>
                </c:pt>
                <c:pt idx="28">
                  <c:v>2.2724806710397161</c:v>
                </c:pt>
                <c:pt idx="29">
                  <c:v>2.259937036201876</c:v>
                </c:pt>
                <c:pt idx="30">
                  <c:v>3.1837971872225097</c:v>
                </c:pt>
                <c:pt idx="31">
                  <c:v>3.4265547802730509</c:v>
                </c:pt>
                <c:pt idx="32">
                  <c:v>3.3975015116845384</c:v>
                </c:pt>
                <c:pt idx="33">
                  <c:v>1.8228475738412868</c:v>
                </c:pt>
                <c:pt idx="34">
                  <c:v>-0.87014537120016655</c:v>
                </c:pt>
                <c:pt idx="35">
                  <c:v>-1.4718914209802136</c:v>
                </c:pt>
                <c:pt idx="36">
                  <c:v>-3.3923784422038779</c:v>
                </c:pt>
                <c:pt idx="37">
                  <c:v>-3.1522258179091551</c:v>
                </c:pt>
                <c:pt idx="38">
                  <c:v>-2.4006185905583663</c:v>
                </c:pt>
                <c:pt idx="39">
                  <c:v>-1.9350100212788419</c:v>
                </c:pt>
                <c:pt idx="40">
                  <c:v>-0.31096036210570333</c:v>
                </c:pt>
                <c:pt idx="41">
                  <c:v>0.79486737252044293</c:v>
                </c:pt>
                <c:pt idx="42">
                  <c:v>2.7717118659072639</c:v>
                </c:pt>
                <c:pt idx="43">
                  <c:v>2.0963419098354024</c:v>
                </c:pt>
                <c:pt idx="44">
                  <c:v>3.6228264733836539</c:v>
                </c:pt>
                <c:pt idx="45">
                  <c:v>3.6022578240346093</c:v>
                </c:pt>
                <c:pt idx="46">
                  <c:v>3.3475706782479762</c:v>
                </c:pt>
                <c:pt idx="47">
                  <c:v>4.8654318767607663</c:v>
                </c:pt>
                <c:pt idx="48">
                  <c:v>3.9631702615068605</c:v>
                </c:pt>
                <c:pt idx="49">
                  <c:v>2.8745802660152719</c:v>
                </c:pt>
                <c:pt idx="50">
                  <c:v>1.1538995843993405</c:v>
                </c:pt>
                <c:pt idx="51">
                  <c:v>0.17090890383946089</c:v>
                </c:pt>
                <c:pt idx="52">
                  <c:v>-0.68162022344461093</c:v>
                </c:pt>
                <c:pt idx="53">
                  <c:v>-1.9308310890262845</c:v>
                </c:pt>
                <c:pt idx="54">
                  <c:v>-14.157179602358724</c:v>
                </c:pt>
                <c:pt idx="55">
                  <c:v>-6.3371774534083443</c:v>
                </c:pt>
                <c:pt idx="56">
                  <c:v>-4.3387004517044829</c:v>
                </c:pt>
              </c:numCache>
            </c:numRef>
          </c:val>
          <c:smooth val="0"/>
          <c:extLst>
            <c:ext xmlns:c16="http://schemas.microsoft.com/office/drawing/2014/chart" uri="{C3380CC4-5D6E-409C-BE32-E72D297353CC}">
              <c16:uniqueId val="{00000001-9FAE-4DDF-B4E2-D2F3FD49767D}"/>
            </c:ext>
          </c:extLst>
        </c:ser>
        <c:ser>
          <c:idx val="1"/>
          <c:order val="2"/>
          <c:tx>
            <c:strRef>
              <c:f>'Graf 23'!$E$7</c:f>
              <c:strCache>
                <c:ptCount val="1"/>
                <c:pt idx="0">
                  <c:v>Eurozóna</c:v>
                </c:pt>
              </c:strCache>
            </c:strRef>
          </c:tx>
          <c:spPr>
            <a:ln>
              <a:solidFill>
                <a:sysClr val="window" lastClr="FFFFFF">
                  <a:lumMod val="75000"/>
                </a:sysClr>
              </a:solidFill>
              <a:prstDash val="dash"/>
            </a:ln>
          </c:spPr>
          <c:marker>
            <c:symbol val="none"/>
          </c:marker>
          <c:cat>
            <c:strRef>
              <c:f>'Graf 23'!$G$4:$BK$4</c:f>
              <c:strCache>
                <c:ptCount val="57"/>
                <c:pt idx="0">
                  <c:v>2006-Q4</c:v>
                </c:pt>
                <c:pt idx="1">
                  <c:v>2007-Q1</c:v>
                </c:pt>
                <c:pt idx="2">
                  <c:v>2007-Q2</c:v>
                </c:pt>
                <c:pt idx="3">
                  <c:v>2007-Q3</c:v>
                </c:pt>
                <c:pt idx="4">
                  <c:v>2007-Q4</c:v>
                </c:pt>
                <c:pt idx="5">
                  <c:v>2008-Q1</c:v>
                </c:pt>
                <c:pt idx="6">
                  <c:v>2008-Q2</c:v>
                </c:pt>
                <c:pt idx="7">
                  <c:v>2008-Q3</c:v>
                </c:pt>
                <c:pt idx="8">
                  <c:v>2008-Q4</c:v>
                </c:pt>
                <c:pt idx="9">
                  <c:v>2009-Q1</c:v>
                </c:pt>
                <c:pt idx="10">
                  <c:v>2009-Q2</c:v>
                </c:pt>
                <c:pt idx="11">
                  <c:v>2009-Q3</c:v>
                </c:pt>
                <c:pt idx="12">
                  <c:v>2009-Q4</c:v>
                </c:pt>
                <c:pt idx="13">
                  <c:v>2010-Q1</c:v>
                </c:pt>
                <c:pt idx="14">
                  <c:v>2010-Q2</c:v>
                </c:pt>
                <c:pt idx="15">
                  <c:v>2010-Q3</c:v>
                </c:pt>
                <c:pt idx="16">
                  <c:v>2010-Q4</c:v>
                </c:pt>
                <c:pt idx="17">
                  <c:v>2011-Q1</c:v>
                </c:pt>
                <c:pt idx="18">
                  <c:v>2011-Q2</c:v>
                </c:pt>
                <c:pt idx="19">
                  <c:v>2011-Q3</c:v>
                </c:pt>
                <c:pt idx="20">
                  <c:v>2011-Q4</c:v>
                </c:pt>
                <c:pt idx="21">
                  <c:v>2012-Q1</c:v>
                </c:pt>
                <c:pt idx="22">
                  <c:v>2012-Q2</c:v>
                </c:pt>
                <c:pt idx="23">
                  <c:v>2012-Q3</c:v>
                </c:pt>
                <c:pt idx="24">
                  <c:v>2012-Q4</c:v>
                </c:pt>
                <c:pt idx="25">
                  <c:v>2013-Q1</c:v>
                </c:pt>
                <c:pt idx="26">
                  <c:v>2013-Q2</c:v>
                </c:pt>
                <c:pt idx="27">
                  <c:v>2013-Q3</c:v>
                </c:pt>
                <c:pt idx="28">
                  <c:v>2013-Q4</c:v>
                </c:pt>
                <c:pt idx="29">
                  <c:v>2014-Q1</c:v>
                </c:pt>
                <c:pt idx="30">
                  <c:v>2014-Q2</c:v>
                </c:pt>
                <c:pt idx="31">
                  <c:v>2014-Q3</c:v>
                </c:pt>
                <c:pt idx="32">
                  <c:v>2014-Q4</c:v>
                </c:pt>
                <c:pt idx="33">
                  <c:v>2015-Q1</c:v>
                </c:pt>
                <c:pt idx="34">
                  <c:v>2015-Q2</c:v>
                </c:pt>
                <c:pt idx="35">
                  <c:v>2015-Q3</c:v>
                </c:pt>
                <c:pt idx="36">
                  <c:v>2015-Q4</c:v>
                </c:pt>
                <c:pt idx="37">
                  <c:v>2016-Q1</c:v>
                </c:pt>
                <c:pt idx="38">
                  <c:v>2016-Q2</c:v>
                </c:pt>
                <c:pt idx="39">
                  <c:v>2016-Q3</c:v>
                </c:pt>
                <c:pt idx="40">
                  <c:v>2016-Q4</c:v>
                </c:pt>
                <c:pt idx="41">
                  <c:v>2017-Q1</c:v>
                </c:pt>
                <c:pt idx="42">
                  <c:v>2017-Q2</c:v>
                </c:pt>
                <c:pt idx="43">
                  <c:v>2017-Q3</c:v>
                </c:pt>
                <c:pt idx="44">
                  <c:v>2017-Q4</c:v>
                </c:pt>
                <c:pt idx="45">
                  <c:v>2018-Q1</c:v>
                </c:pt>
                <c:pt idx="46">
                  <c:v>2018-Q2</c:v>
                </c:pt>
                <c:pt idx="47">
                  <c:v>2018-Q3</c:v>
                </c:pt>
                <c:pt idx="48">
                  <c:v>2018-Q4</c:v>
                </c:pt>
                <c:pt idx="49">
                  <c:v>2019-Q1</c:v>
                </c:pt>
                <c:pt idx="50">
                  <c:v>2019-Q2</c:v>
                </c:pt>
                <c:pt idx="51">
                  <c:v>2019-Q3</c:v>
                </c:pt>
                <c:pt idx="52">
                  <c:v>2019-Q4</c:v>
                </c:pt>
                <c:pt idx="53">
                  <c:v>2020-Q1</c:v>
                </c:pt>
                <c:pt idx="54">
                  <c:v>2020-Q2</c:v>
                </c:pt>
                <c:pt idx="55">
                  <c:v>2020-Q3</c:v>
                </c:pt>
                <c:pt idx="56">
                  <c:v>2020-Q4</c:v>
                </c:pt>
              </c:strCache>
            </c:strRef>
          </c:cat>
          <c:val>
            <c:numRef>
              <c:f>'Graf 23'!$G$7:$BK$7</c:f>
              <c:numCache>
                <c:formatCode>0.0</c:formatCode>
                <c:ptCount val="57"/>
                <c:pt idx="0">
                  <c:v>4.0727888311247114</c:v>
                </c:pt>
                <c:pt idx="1">
                  <c:v>4.6962553514333791</c:v>
                </c:pt>
                <c:pt idx="2">
                  <c:v>3.3892740617927331</c:v>
                </c:pt>
                <c:pt idx="3">
                  <c:v>4.0500948005331168</c:v>
                </c:pt>
                <c:pt idx="4">
                  <c:v>3.4998792453838803</c:v>
                </c:pt>
                <c:pt idx="5">
                  <c:v>2.7917009386604974</c:v>
                </c:pt>
                <c:pt idx="6">
                  <c:v>1.1863301791531882</c:v>
                </c:pt>
                <c:pt idx="7">
                  <c:v>-2.2551463977533075</c:v>
                </c:pt>
                <c:pt idx="8">
                  <c:v>-9.1607785339633239</c:v>
                </c:pt>
                <c:pt idx="9">
                  <c:v>-18.217858313450677</c:v>
                </c:pt>
                <c:pt idx="10">
                  <c:v>-18.327654055615255</c:v>
                </c:pt>
                <c:pt idx="11">
                  <c:v>-14.538578902102159</c:v>
                </c:pt>
                <c:pt idx="12">
                  <c:v>-7.1742832575182121</c:v>
                </c:pt>
                <c:pt idx="13">
                  <c:v>4.477604421293762</c:v>
                </c:pt>
                <c:pt idx="14">
                  <c:v>8.7646405287875524</c:v>
                </c:pt>
                <c:pt idx="15">
                  <c:v>7.3964486536710439</c:v>
                </c:pt>
                <c:pt idx="16">
                  <c:v>8.0933361086285345</c:v>
                </c:pt>
                <c:pt idx="17">
                  <c:v>7.0000123224561719</c:v>
                </c:pt>
                <c:pt idx="18">
                  <c:v>3.92497103179943</c:v>
                </c:pt>
                <c:pt idx="19">
                  <c:v>3.0303042825987774</c:v>
                </c:pt>
                <c:pt idx="20">
                  <c:v>-3.3726249707825673E-2</c:v>
                </c:pt>
                <c:pt idx="21">
                  <c:v>-1.6688939883344744</c:v>
                </c:pt>
                <c:pt idx="22">
                  <c:v>-2.0387661992948267</c:v>
                </c:pt>
                <c:pt idx="23">
                  <c:v>-2.1724538134963609</c:v>
                </c:pt>
                <c:pt idx="24">
                  <c:v>-3.3400859201125854</c:v>
                </c:pt>
                <c:pt idx="25">
                  <c:v>-2.5797770119751391</c:v>
                </c:pt>
                <c:pt idx="26">
                  <c:v>-0.98942736887188687</c:v>
                </c:pt>
                <c:pt idx="27">
                  <c:v>-1.2640923080644626</c:v>
                </c:pt>
                <c:pt idx="28">
                  <c:v>1.4659651212813003</c:v>
                </c:pt>
                <c:pt idx="29">
                  <c:v>1.5679495506367402</c:v>
                </c:pt>
                <c:pt idx="30">
                  <c:v>1.2060757235415451</c:v>
                </c:pt>
                <c:pt idx="31">
                  <c:v>1.0034538170705076</c:v>
                </c:pt>
                <c:pt idx="32">
                  <c:v>0.44720963316653695</c:v>
                </c:pt>
                <c:pt idx="33">
                  <c:v>2.3327638519175338</c:v>
                </c:pt>
                <c:pt idx="34">
                  <c:v>2.3493784211862305</c:v>
                </c:pt>
                <c:pt idx="35">
                  <c:v>3.0832066269860832</c:v>
                </c:pt>
                <c:pt idx="36">
                  <c:v>2.7397212418609058</c:v>
                </c:pt>
                <c:pt idx="37">
                  <c:v>1.9778214846258493</c:v>
                </c:pt>
                <c:pt idx="38">
                  <c:v>0.86484209769871256</c:v>
                </c:pt>
                <c:pt idx="39">
                  <c:v>0.89738323049985524</c:v>
                </c:pt>
                <c:pt idx="40">
                  <c:v>2.5666438014286541</c:v>
                </c:pt>
                <c:pt idx="41">
                  <c:v>1.1505895464609921</c:v>
                </c:pt>
                <c:pt idx="42">
                  <c:v>2.6056272524149335</c:v>
                </c:pt>
                <c:pt idx="43">
                  <c:v>4.0513244182323547</c:v>
                </c:pt>
                <c:pt idx="44">
                  <c:v>4.0949471567823679</c:v>
                </c:pt>
                <c:pt idx="45">
                  <c:v>2.8274704777096957</c:v>
                </c:pt>
                <c:pt idx="46">
                  <c:v>2.2179274269611682</c:v>
                </c:pt>
                <c:pt idx="47">
                  <c:v>0.25329752154026153</c:v>
                </c:pt>
                <c:pt idx="48">
                  <c:v>-1.9356899449033307</c:v>
                </c:pt>
                <c:pt idx="49">
                  <c:v>-0.25289712766895889</c:v>
                </c:pt>
                <c:pt idx="50">
                  <c:v>-1.3207700261908428</c:v>
                </c:pt>
                <c:pt idx="51">
                  <c:v>-1.6103958112088179</c:v>
                </c:pt>
                <c:pt idx="52">
                  <c:v>-2.1331285407670038</c:v>
                </c:pt>
                <c:pt idx="53">
                  <c:v>-5.8301359809565696</c:v>
                </c:pt>
                <c:pt idx="54">
                  <c:v>-20.140231548895557</c:v>
                </c:pt>
                <c:pt idx="55">
                  <c:v>-6.7393941728128937</c:v>
                </c:pt>
                <c:pt idx="56">
                  <c:v>-1.3988157110077282</c:v>
                </c:pt>
              </c:numCache>
            </c:numRef>
          </c:val>
          <c:smooth val="0"/>
          <c:extLst>
            <c:ext xmlns:c16="http://schemas.microsoft.com/office/drawing/2014/chart" uri="{C3380CC4-5D6E-409C-BE32-E72D297353CC}">
              <c16:uniqueId val="{00000002-9FAE-4DDF-B4E2-D2F3FD49767D}"/>
            </c:ext>
          </c:extLst>
        </c:ser>
        <c:ser>
          <c:idx val="2"/>
          <c:order val="3"/>
          <c:tx>
            <c:strRef>
              <c:f>'Graf 23'!$E$8</c:f>
              <c:strCache>
                <c:ptCount val="1"/>
                <c:pt idx="0">
                  <c:v>EÚ27</c:v>
                </c:pt>
              </c:strCache>
            </c:strRef>
          </c:tx>
          <c:spPr>
            <a:ln>
              <a:solidFill>
                <a:sysClr val="windowText" lastClr="000000"/>
              </a:solidFill>
              <a:prstDash val="dash"/>
            </a:ln>
          </c:spPr>
          <c:marker>
            <c:symbol val="none"/>
          </c:marker>
          <c:cat>
            <c:strRef>
              <c:f>'Graf 23'!$G$4:$BK$4</c:f>
              <c:strCache>
                <c:ptCount val="57"/>
                <c:pt idx="0">
                  <c:v>2006-Q4</c:v>
                </c:pt>
                <c:pt idx="1">
                  <c:v>2007-Q1</c:v>
                </c:pt>
                <c:pt idx="2">
                  <c:v>2007-Q2</c:v>
                </c:pt>
                <c:pt idx="3">
                  <c:v>2007-Q3</c:v>
                </c:pt>
                <c:pt idx="4">
                  <c:v>2007-Q4</c:v>
                </c:pt>
                <c:pt idx="5">
                  <c:v>2008-Q1</c:v>
                </c:pt>
                <c:pt idx="6">
                  <c:v>2008-Q2</c:v>
                </c:pt>
                <c:pt idx="7">
                  <c:v>2008-Q3</c:v>
                </c:pt>
                <c:pt idx="8">
                  <c:v>2008-Q4</c:v>
                </c:pt>
                <c:pt idx="9">
                  <c:v>2009-Q1</c:v>
                </c:pt>
                <c:pt idx="10">
                  <c:v>2009-Q2</c:v>
                </c:pt>
                <c:pt idx="11">
                  <c:v>2009-Q3</c:v>
                </c:pt>
                <c:pt idx="12">
                  <c:v>2009-Q4</c:v>
                </c:pt>
                <c:pt idx="13">
                  <c:v>2010-Q1</c:v>
                </c:pt>
                <c:pt idx="14">
                  <c:v>2010-Q2</c:v>
                </c:pt>
                <c:pt idx="15">
                  <c:v>2010-Q3</c:v>
                </c:pt>
                <c:pt idx="16">
                  <c:v>2010-Q4</c:v>
                </c:pt>
                <c:pt idx="17">
                  <c:v>2011-Q1</c:v>
                </c:pt>
                <c:pt idx="18">
                  <c:v>2011-Q2</c:v>
                </c:pt>
                <c:pt idx="19">
                  <c:v>2011-Q3</c:v>
                </c:pt>
                <c:pt idx="20">
                  <c:v>2011-Q4</c:v>
                </c:pt>
                <c:pt idx="21">
                  <c:v>2012-Q1</c:v>
                </c:pt>
                <c:pt idx="22">
                  <c:v>2012-Q2</c:v>
                </c:pt>
                <c:pt idx="23">
                  <c:v>2012-Q3</c:v>
                </c:pt>
                <c:pt idx="24">
                  <c:v>2012-Q4</c:v>
                </c:pt>
                <c:pt idx="25">
                  <c:v>2013-Q1</c:v>
                </c:pt>
                <c:pt idx="26">
                  <c:v>2013-Q2</c:v>
                </c:pt>
                <c:pt idx="27">
                  <c:v>2013-Q3</c:v>
                </c:pt>
                <c:pt idx="28">
                  <c:v>2013-Q4</c:v>
                </c:pt>
                <c:pt idx="29">
                  <c:v>2014-Q1</c:v>
                </c:pt>
                <c:pt idx="30">
                  <c:v>2014-Q2</c:v>
                </c:pt>
                <c:pt idx="31">
                  <c:v>2014-Q3</c:v>
                </c:pt>
                <c:pt idx="32">
                  <c:v>2014-Q4</c:v>
                </c:pt>
                <c:pt idx="33">
                  <c:v>2015-Q1</c:v>
                </c:pt>
                <c:pt idx="34">
                  <c:v>2015-Q2</c:v>
                </c:pt>
                <c:pt idx="35">
                  <c:v>2015-Q3</c:v>
                </c:pt>
                <c:pt idx="36">
                  <c:v>2015-Q4</c:v>
                </c:pt>
                <c:pt idx="37">
                  <c:v>2016-Q1</c:v>
                </c:pt>
                <c:pt idx="38">
                  <c:v>2016-Q2</c:v>
                </c:pt>
                <c:pt idx="39">
                  <c:v>2016-Q3</c:v>
                </c:pt>
                <c:pt idx="40">
                  <c:v>2016-Q4</c:v>
                </c:pt>
                <c:pt idx="41">
                  <c:v>2017-Q1</c:v>
                </c:pt>
                <c:pt idx="42">
                  <c:v>2017-Q2</c:v>
                </c:pt>
                <c:pt idx="43">
                  <c:v>2017-Q3</c:v>
                </c:pt>
                <c:pt idx="44">
                  <c:v>2017-Q4</c:v>
                </c:pt>
                <c:pt idx="45">
                  <c:v>2018-Q1</c:v>
                </c:pt>
                <c:pt idx="46">
                  <c:v>2018-Q2</c:v>
                </c:pt>
                <c:pt idx="47">
                  <c:v>2018-Q3</c:v>
                </c:pt>
                <c:pt idx="48">
                  <c:v>2018-Q4</c:v>
                </c:pt>
                <c:pt idx="49">
                  <c:v>2019-Q1</c:v>
                </c:pt>
                <c:pt idx="50">
                  <c:v>2019-Q2</c:v>
                </c:pt>
                <c:pt idx="51">
                  <c:v>2019-Q3</c:v>
                </c:pt>
                <c:pt idx="52">
                  <c:v>2019-Q4</c:v>
                </c:pt>
                <c:pt idx="53">
                  <c:v>2020-Q1</c:v>
                </c:pt>
                <c:pt idx="54">
                  <c:v>2020-Q2</c:v>
                </c:pt>
                <c:pt idx="55">
                  <c:v>2020-Q3</c:v>
                </c:pt>
                <c:pt idx="56">
                  <c:v>2020-Q4</c:v>
                </c:pt>
              </c:strCache>
            </c:strRef>
          </c:cat>
          <c:val>
            <c:numRef>
              <c:f>'Graf 23'!$G$8:$BK$8</c:f>
              <c:numCache>
                <c:formatCode>0.0</c:formatCode>
                <c:ptCount val="57"/>
                <c:pt idx="0">
                  <c:v>4.5946016617974124</c:v>
                </c:pt>
                <c:pt idx="1">
                  <c:v>5.1222261425434823</c:v>
                </c:pt>
                <c:pt idx="2">
                  <c:v>3.5831360946745434</c:v>
                </c:pt>
                <c:pt idx="3">
                  <c:v>4.2225873069025539</c:v>
                </c:pt>
                <c:pt idx="4">
                  <c:v>3.553003875968983</c:v>
                </c:pt>
                <c:pt idx="5">
                  <c:v>2.9617824962476078</c:v>
                </c:pt>
                <c:pt idx="6">
                  <c:v>1.428118510986522</c:v>
                </c:pt>
                <c:pt idx="7">
                  <c:v>-2.0413951135034978</c:v>
                </c:pt>
                <c:pt idx="8">
                  <c:v>-9.1079541147990852</c:v>
                </c:pt>
                <c:pt idx="9">
                  <c:v>-17.878157167288222</c:v>
                </c:pt>
                <c:pt idx="10">
                  <c:v>-17.95992426781109</c:v>
                </c:pt>
                <c:pt idx="11">
                  <c:v>-14.20329778669516</c:v>
                </c:pt>
                <c:pt idx="12">
                  <c:v>-6.9663626275347639</c:v>
                </c:pt>
                <c:pt idx="13">
                  <c:v>4.3691186440677967</c:v>
                </c:pt>
                <c:pt idx="14">
                  <c:v>8.8100686498855794</c:v>
                </c:pt>
                <c:pt idx="15">
                  <c:v>7.6233183856502222</c:v>
                </c:pt>
                <c:pt idx="16">
                  <c:v>8.2995201660081079</c:v>
                </c:pt>
                <c:pt idx="17">
                  <c:v>7.1093393320339544</c:v>
                </c:pt>
                <c:pt idx="18">
                  <c:v>4.0308412197686749</c:v>
                </c:pt>
                <c:pt idx="19">
                  <c:v>3.0208333333333286</c:v>
                </c:pt>
                <c:pt idx="20">
                  <c:v>0.3405960374456356</c:v>
                </c:pt>
                <c:pt idx="21">
                  <c:v>-1.381394925249154</c:v>
                </c:pt>
                <c:pt idx="22">
                  <c:v>-1.6846294368136512</c:v>
                </c:pt>
                <c:pt idx="23">
                  <c:v>-1.7863195146612725</c:v>
                </c:pt>
                <c:pt idx="24">
                  <c:v>-3.054989816700612</c:v>
                </c:pt>
                <c:pt idx="25">
                  <c:v>-2.3915339121443964</c:v>
                </c:pt>
                <c:pt idx="26">
                  <c:v>-1.0623783049219355</c:v>
                </c:pt>
                <c:pt idx="27">
                  <c:v>-1.0295127326531457</c:v>
                </c:pt>
                <c:pt idx="28">
                  <c:v>1.645661764705892</c:v>
                </c:pt>
                <c:pt idx="29">
                  <c:v>1.9601015736822376</c:v>
                </c:pt>
                <c:pt idx="30">
                  <c:v>1.4201628479446811</c:v>
                </c:pt>
                <c:pt idx="31">
                  <c:v>1.1095735474886794</c:v>
                </c:pt>
                <c:pt idx="32">
                  <c:v>0.6200482046142497</c:v>
                </c:pt>
                <c:pt idx="33">
                  <c:v>2.2657054582904266</c:v>
                </c:pt>
                <c:pt idx="34">
                  <c:v>2.6639344262295168</c:v>
                </c:pt>
                <c:pt idx="35">
                  <c:v>3.2579218106995853</c:v>
                </c:pt>
                <c:pt idx="36">
                  <c:v>2.8414548838940448</c:v>
                </c:pt>
                <c:pt idx="37">
                  <c:v>2.1483383685800561</c:v>
                </c:pt>
                <c:pt idx="38">
                  <c:v>1.0645708582834317</c:v>
                </c:pt>
                <c:pt idx="39">
                  <c:v>1.0627030678501939</c:v>
                </c:pt>
                <c:pt idx="40">
                  <c:v>2.7630168984743335</c:v>
                </c:pt>
                <c:pt idx="41">
                  <c:v>1.6759782043963867</c:v>
                </c:pt>
                <c:pt idx="42">
                  <c:v>3.0941069472985703</c:v>
                </c:pt>
                <c:pt idx="43">
                  <c:v>4.3378259407906512</c:v>
                </c:pt>
                <c:pt idx="44">
                  <c:v>4.3408163265306001</c:v>
                </c:pt>
                <c:pt idx="45">
                  <c:v>3.0704922658346021</c:v>
                </c:pt>
                <c:pt idx="46">
                  <c:v>2.4585249042145563</c:v>
                </c:pt>
                <c:pt idx="47">
                  <c:v>0.78746481494955844</c:v>
                </c:pt>
                <c:pt idx="48">
                  <c:v>-1.148773316121293</c:v>
                </c:pt>
                <c:pt idx="49">
                  <c:v>0.34496707431797802</c:v>
                </c:pt>
                <c:pt idx="50">
                  <c:v>-0.59214690179280183</c:v>
                </c:pt>
                <c:pt idx="51">
                  <c:v>-1.0312496777344791</c:v>
                </c:pt>
                <c:pt idx="52">
                  <c:v>-1.8215772052692216</c:v>
                </c:pt>
                <c:pt idx="53">
                  <c:v>-5.0938109081840963</c:v>
                </c:pt>
                <c:pt idx="54">
                  <c:v>-19.529752203684083</c:v>
                </c:pt>
                <c:pt idx="55">
                  <c:v>-5.9678193975941127</c:v>
                </c:pt>
                <c:pt idx="56">
                  <c:v>-0.92773512476007625</c:v>
                </c:pt>
              </c:numCache>
            </c:numRef>
          </c:val>
          <c:smooth val="0"/>
          <c:extLst>
            <c:ext xmlns:c16="http://schemas.microsoft.com/office/drawing/2014/chart" uri="{C3380CC4-5D6E-409C-BE32-E72D297353CC}">
              <c16:uniqueId val="{00000003-9FAE-4DDF-B4E2-D2F3FD49767D}"/>
            </c:ext>
          </c:extLst>
        </c:ser>
        <c:dLbls>
          <c:showLegendKey val="0"/>
          <c:showVal val="0"/>
          <c:showCatName val="0"/>
          <c:showSerName val="0"/>
          <c:showPercent val="0"/>
          <c:showBubbleSize val="0"/>
        </c:dLbls>
        <c:smooth val="0"/>
        <c:axId val="793671008"/>
        <c:axId val="793671400"/>
      </c:lineChart>
      <c:catAx>
        <c:axId val="793671008"/>
        <c:scaling>
          <c:orientation val="minMax"/>
        </c:scaling>
        <c:delete val="0"/>
        <c:axPos val="b"/>
        <c:numFmt formatCode="mm/yy" sourceLinked="0"/>
        <c:majorTickMark val="out"/>
        <c:minorTickMark val="none"/>
        <c:tickLblPos val="low"/>
        <c:txPr>
          <a:bodyPr rot="-5400000" vert="horz"/>
          <a:lstStyle/>
          <a:p>
            <a:pPr>
              <a:defRPr/>
            </a:pPr>
            <a:endParaRPr lang="sk-SK"/>
          </a:p>
        </c:txPr>
        <c:crossAx val="793671400"/>
        <c:crosses val="autoZero"/>
        <c:auto val="1"/>
        <c:lblAlgn val="ctr"/>
        <c:lblOffset val="100"/>
        <c:noMultiLvlLbl val="0"/>
      </c:catAx>
      <c:valAx>
        <c:axId val="793671400"/>
        <c:scaling>
          <c:orientation val="minMax"/>
          <c:max val="40"/>
          <c:min val="-30"/>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sk-SK"/>
          </a:p>
        </c:txPr>
        <c:crossAx val="793671008"/>
        <c:crosses val="autoZero"/>
        <c:crossBetween val="between"/>
      </c:valAx>
    </c:plotArea>
    <c:legend>
      <c:legendPos val="l"/>
      <c:layout>
        <c:manualLayout>
          <c:xMode val="edge"/>
          <c:yMode val="edge"/>
          <c:x val="0.35824805412638278"/>
          <c:y val="0.15514722652666255"/>
          <c:w val="0.52352601634888851"/>
          <c:h val="9.9008931642391093E-2"/>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63768358742392E-2"/>
          <c:y val="8.4437714516454654E-2"/>
          <c:w val="0.91819511922711794"/>
          <c:h val="0.83145069444444442"/>
        </c:manualLayout>
      </c:layout>
      <c:lineChart>
        <c:grouping val="standard"/>
        <c:varyColors val="0"/>
        <c:ser>
          <c:idx val="3"/>
          <c:order val="0"/>
          <c:tx>
            <c:strRef>
              <c:f>'Graf 23'!$F$5</c:f>
              <c:strCache>
                <c:ptCount val="1"/>
                <c:pt idx="0">
                  <c:v>SR</c:v>
                </c:pt>
              </c:strCache>
            </c:strRef>
          </c:tx>
          <c:spPr>
            <a:ln>
              <a:solidFill>
                <a:srgbClr val="369ADC"/>
              </a:solidFill>
            </a:ln>
          </c:spPr>
          <c:marker>
            <c:symbol val="none"/>
          </c:marker>
          <c:cat>
            <c:strRef>
              <c:f>'Graf 23'!$G$4:$BK$4</c:f>
              <c:strCache>
                <c:ptCount val="57"/>
                <c:pt idx="0">
                  <c:v>2006-Q4</c:v>
                </c:pt>
                <c:pt idx="1">
                  <c:v>2007-Q1</c:v>
                </c:pt>
                <c:pt idx="2">
                  <c:v>2007-Q2</c:v>
                </c:pt>
                <c:pt idx="3">
                  <c:v>2007-Q3</c:v>
                </c:pt>
                <c:pt idx="4">
                  <c:v>2007-Q4</c:v>
                </c:pt>
                <c:pt idx="5">
                  <c:v>2008-Q1</c:v>
                </c:pt>
                <c:pt idx="6">
                  <c:v>2008-Q2</c:v>
                </c:pt>
                <c:pt idx="7">
                  <c:v>2008-Q3</c:v>
                </c:pt>
                <c:pt idx="8">
                  <c:v>2008-Q4</c:v>
                </c:pt>
                <c:pt idx="9">
                  <c:v>2009-Q1</c:v>
                </c:pt>
                <c:pt idx="10">
                  <c:v>2009-Q2</c:v>
                </c:pt>
                <c:pt idx="11">
                  <c:v>2009-Q3</c:v>
                </c:pt>
                <c:pt idx="12">
                  <c:v>2009-Q4</c:v>
                </c:pt>
                <c:pt idx="13">
                  <c:v>2010-Q1</c:v>
                </c:pt>
                <c:pt idx="14">
                  <c:v>2010-Q2</c:v>
                </c:pt>
                <c:pt idx="15">
                  <c:v>2010-Q3</c:v>
                </c:pt>
                <c:pt idx="16">
                  <c:v>2010-Q4</c:v>
                </c:pt>
                <c:pt idx="17">
                  <c:v>2011-Q1</c:v>
                </c:pt>
                <c:pt idx="18">
                  <c:v>2011-Q2</c:v>
                </c:pt>
                <c:pt idx="19">
                  <c:v>2011-Q3</c:v>
                </c:pt>
                <c:pt idx="20">
                  <c:v>2011-Q4</c:v>
                </c:pt>
                <c:pt idx="21">
                  <c:v>2012-Q1</c:v>
                </c:pt>
                <c:pt idx="22">
                  <c:v>2012-Q2</c:v>
                </c:pt>
                <c:pt idx="23">
                  <c:v>2012-Q3</c:v>
                </c:pt>
                <c:pt idx="24">
                  <c:v>2012-Q4</c:v>
                </c:pt>
                <c:pt idx="25">
                  <c:v>2013-Q1</c:v>
                </c:pt>
                <c:pt idx="26">
                  <c:v>2013-Q2</c:v>
                </c:pt>
                <c:pt idx="27">
                  <c:v>2013-Q3</c:v>
                </c:pt>
                <c:pt idx="28">
                  <c:v>2013-Q4</c:v>
                </c:pt>
                <c:pt idx="29">
                  <c:v>2014-Q1</c:v>
                </c:pt>
                <c:pt idx="30">
                  <c:v>2014-Q2</c:v>
                </c:pt>
                <c:pt idx="31">
                  <c:v>2014-Q3</c:v>
                </c:pt>
                <c:pt idx="32">
                  <c:v>2014-Q4</c:v>
                </c:pt>
                <c:pt idx="33">
                  <c:v>2015-Q1</c:v>
                </c:pt>
                <c:pt idx="34">
                  <c:v>2015-Q2</c:v>
                </c:pt>
                <c:pt idx="35">
                  <c:v>2015-Q3</c:v>
                </c:pt>
                <c:pt idx="36">
                  <c:v>2015-Q4</c:v>
                </c:pt>
                <c:pt idx="37">
                  <c:v>2016-Q1</c:v>
                </c:pt>
                <c:pt idx="38">
                  <c:v>2016-Q2</c:v>
                </c:pt>
                <c:pt idx="39">
                  <c:v>2016-Q3</c:v>
                </c:pt>
                <c:pt idx="40">
                  <c:v>2016-Q4</c:v>
                </c:pt>
                <c:pt idx="41">
                  <c:v>2017-Q1</c:v>
                </c:pt>
                <c:pt idx="42">
                  <c:v>2017-Q2</c:v>
                </c:pt>
                <c:pt idx="43">
                  <c:v>2017-Q3</c:v>
                </c:pt>
                <c:pt idx="44">
                  <c:v>2017-Q4</c:v>
                </c:pt>
                <c:pt idx="45">
                  <c:v>2018-Q1</c:v>
                </c:pt>
                <c:pt idx="46">
                  <c:v>2018-Q2</c:v>
                </c:pt>
                <c:pt idx="47">
                  <c:v>2018-Q3</c:v>
                </c:pt>
                <c:pt idx="48">
                  <c:v>2018-Q4</c:v>
                </c:pt>
                <c:pt idx="49">
                  <c:v>2019-Q1</c:v>
                </c:pt>
                <c:pt idx="50">
                  <c:v>2019-Q2</c:v>
                </c:pt>
                <c:pt idx="51">
                  <c:v>2019-Q3</c:v>
                </c:pt>
                <c:pt idx="52">
                  <c:v>2019-Q4</c:v>
                </c:pt>
                <c:pt idx="53">
                  <c:v>2020-Q1</c:v>
                </c:pt>
                <c:pt idx="54">
                  <c:v>2020-Q2</c:v>
                </c:pt>
                <c:pt idx="55">
                  <c:v>2020-Q3</c:v>
                </c:pt>
                <c:pt idx="56">
                  <c:v>2020-Q4</c:v>
                </c:pt>
              </c:strCache>
            </c:strRef>
          </c:cat>
          <c:val>
            <c:numRef>
              <c:f>'Graf 23'!$G$5:$BK$5</c:f>
              <c:numCache>
                <c:formatCode>0.0</c:formatCode>
                <c:ptCount val="57"/>
                <c:pt idx="0">
                  <c:v>16.616859098342843</c:v>
                </c:pt>
                <c:pt idx="1">
                  <c:v>19.377155745835736</c:v>
                </c:pt>
                <c:pt idx="2">
                  <c:v>17.634051421581248</c:v>
                </c:pt>
                <c:pt idx="3">
                  <c:v>12.982286460179196</c:v>
                </c:pt>
                <c:pt idx="4">
                  <c:v>16.555622609598132</c:v>
                </c:pt>
                <c:pt idx="5">
                  <c:v>30.772942834473923</c:v>
                </c:pt>
                <c:pt idx="6">
                  <c:v>23.167287503039546</c:v>
                </c:pt>
                <c:pt idx="7">
                  <c:v>14.997682703722731</c:v>
                </c:pt>
                <c:pt idx="8">
                  <c:v>1.1873284443829988</c:v>
                </c:pt>
                <c:pt idx="9">
                  <c:v>-20.90875695430617</c:v>
                </c:pt>
                <c:pt idx="10">
                  <c:v>-19.687137871184703</c:v>
                </c:pt>
                <c:pt idx="11">
                  <c:v>-9.7913307947808619</c:v>
                </c:pt>
                <c:pt idx="12">
                  <c:v>1.1299449759009832</c:v>
                </c:pt>
                <c:pt idx="13">
                  <c:v>11.67679029812696</c:v>
                </c:pt>
                <c:pt idx="14">
                  <c:v>16.769584447017166</c:v>
                </c:pt>
                <c:pt idx="15">
                  <c:v>10.631671541260275</c:v>
                </c:pt>
                <c:pt idx="16">
                  <c:v>8.594767286043492</c:v>
                </c:pt>
                <c:pt idx="17">
                  <c:v>8.8247603963735202</c:v>
                </c:pt>
                <c:pt idx="18">
                  <c:v>6.0211622725657179</c:v>
                </c:pt>
                <c:pt idx="19">
                  <c:v>4.2219520664803696</c:v>
                </c:pt>
                <c:pt idx="20">
                  <c:v>5.2235769172876303</c:v>
                </c:pt>
                <c:pt idx="21">
                  <c:v>3.9200692271297157</c:v>
                </c:pt>
                <c:pt idx="22">
                  <c:v>3.9524179353732478</c:v>
                </c:pt>
                <c:pt idx="23">
                  <c:v>4.2052514142339987</c:v>
                </c:pt>
                <c:pt idx="24">
                  <c:v>-0.78977246574713433</c:v>
                </c:pt>
                <c:pt idx="25">
                  <c:v>-1.3683474251684942</c:v>
                </c:pt>
                <c:pt idx="26">
                  <c:v>-0.29531313723228436</c:v>
                </c:pt>
                <c:pt idx="27">
                  <c:v>1.8881876268590929</c:v>
                </c:pt>
                <c:pt idx="28">
                  <c:v>5.8756666142828635</c:v>
                </c:pt>
                <c:pt idx="29">
                  <c:v>4.0869934238327232</c:v>
                </c:pt>
                <c:pt idx="30">
                  <c:v>4.9611154227348351</c:v>
                </c:pt>
                <c:pt idx="31">
                  <c:v>2.0348812493609643</c:v>
                </c:pt>
                <c:pt idx="32">
                  <c:v>1.9692128776377018</c:v>
                </c:pt>
                <c:pt idx="33">
                  <c:v>5.4754943887064229</c:v>
                </c:pt>
                <c:pt idx="34">
                  <c:v>4.9382765689249055</c:v>
                </c:pt>
                <c:pt idx="35">
                  <c:v>7.6567337337273216</c:v>
                </c:pt>
                <c:pt idx="36">
                  <c:v>7.7949784735296674</c:v>
                </c:pt>
                <c:pt idx="37">
                  <c:v>5.7035925183691063</c:v>
                </c:pt>
                <c:pt idx="38">
                  <c:v>5.0756476460331186</c:v>
                </c:pt>
                <c:pt idx="39">
                  <c:v>4.0687630178486529</c:v>
                </c:pt>
                <c:pt idx="40">
                  <c:v>3.9087607324077567</c:v>
                </c:pt>
                <c:pt idx="41">
                  <c:v>4.0710325048727896</c:v>
                </c:pt>
                <c:pt idx="42">
                  <c:v>2.1113400320702596</c:v>
                </c:pt>
                <c:pt idx="43">
                  <c:v>3.9415344303811963</c:v>
                </c:pt>
                <c:pt idx="44">
                  <c:v>4.2946262161211592</c:v>
                </c:pt>
                <c:pt idx="45">
                  <c:v>1.5212953408409362</c:v>
                </c:pt>
                <c:pt idx="46">
                  <c:v>5.2630935946147304</c:v>
                </c:pt>
                <c:pt idx="47">
                  <c:v>4.8623463545704055</c:v>
                </c:pt>
                <c:pt idx="48">
                  <c:v>4.7189953583652198</c:v>
                </c:pt>
                <c:pt idx="49">
                  <c:v>6.2691096431398847</c:v>
                </c:pt>
                <c:pt idx="50">
                  <c:v>3.1548273223741319</c:v>
                </c:pt>
                <c:pt idx="51">
                  <c:v>-2.5954973121219069</c:v>
                </c:pt>
                <c:pt idx="52">
                  <c:v>-4.2192814030979093</c:v>
                </c:pt>
                <c:pt idx="53">
                  <c:v>-7.5683468142227071</c:v>
                </c:pt>
                <c:pt idx="54">
                  <c:v>-28.476653713336162</c:v>
                </c:pt>
                <c:pt idx="55">
                  <c:v>-1.7964373025239269</c:v>
                </c:pt>
                <c:pt idx="56">
                  <c:v>1.3785186610165567</c:v>
                </c:pt>
              </c:numCache>
            </c:numRef>
          </c:val>
          <c:smooth val="0"/>
          <c:extLst>
            <c:ext xmlns:c16="http://schemas.microsoft.com/office/drawing/2014/chart" uri="{C3380CC4-5D6E-409C-BE32-E72D297353CC}">
              <c16:uniqueId val="{00000000-1E33-43DD-B650-D0358CE6C4A0}"/>
            </c:ext>
          </c:extLst>
        </c:ser>
        <c:ser>
          <c:idx val="0"/>
          <c:order val="1"/>
          <c:tx>
            <c:strRef>
              <c:f>'Graf 23'!$F$6</c:f>
              <c:strCache>
                <c:ptCount val="1"/>
                <c:pt idx="0">
                  <c:v>USA</c:v>
                </c:pt>
              </c:strCache>
            </c:strRef>
          </c:tx>
          <c:spPr>
            <a:ln>
              <a:solidFill>
                <a:sysClr val="windowText" lastClr="000000"/>
              </a:solidFill>
            </a:ln>
          </c:spPr>
          <c:marker>
            <c:symbol val="none"/>
          </c:marker>
          <c:cat>
            <c:strRef>
              <c:f>'Graf 23'!$G$4:$BK$4</c:f>
              <c:strCache>
                <c:ptCount val="57"/>
                <c:pt idx="0">
                  <c:v>2006-Q4</c:v>
                </c:pt>
                <c:pt idx="1">
                  <c:v>2007-Q1</c:v>
                </c:pt>
                <c:pt idx="2">
                  <c:v>2007-Q2</c:v>
                </c:pt>
                <c:pt idx="3">
                  <c:v>2007-Q3</c:v>
                </c:pt>
                <c:pt idx="4">
                  <c:v>2007-Q4</c:v>
                </c:pt>
                <c:pt idx="5">
                  <c:v>2008-Q1</c:v>
                </c:pt>
                <c:pt idx="6">
                  <c:v>2008-Q2</c:v>
                </c:pt>
                <c:pt idx="7">
                  <c:v>2008-Q3</c:v>
                </c:pt>
                <c:pt idx="8">
                  <c:v>2008-Q4</c:v>
                </c:pt>
                <c:pt idx="9">
                  <c:v>2009-Q1</c:v>
                </c:pt>
                <c:pt idx="10">
                  <c:v>2009-Q2</c:v>
                </c:pt>
                <c:pt idx="11">
                  <c:v>2009-Q3</c:v>
                </c:pt>
                <c:pt idx="12">
                  <c:v>2009-Q4</c:v>
                </c:pt>
                <c:pt idx="13">
                  <c:v>2010-Q1</c:v>
                </c:pt>
                <c:pt idx="14">
                  <c:v>2010-Q2</c:v>
                </c:pt>
                <c:pt idx="15">
                  <c:v>2010-Q3</c:v>
                </c:pt>
                <c:pt idx="16">
                  <c:v>2010-Q4</c:v>
                </c:pt>
                <c:pt idx="17">
                  <c:v>2011-Q1</c:v>
                </c:pt>
                <c:pt idx="18">
                  <c:v>2011-Q2</c:v>
                </c:pt>
                <c:pt idx="19">
                  <c:v>2011-Q3</c:v>
                </c:pt>
                <c:pt idx="20">
                  <c:v>2011-Q4</c:v>
                </c:pt>
                <c:pt idx="21">
                  <c:v>2012-Q1</c:v>
                </c:pt>
                <c:pt idx="22">
                  <c:v>2012-Q2</c:v>
                </c:pt>
                <c:pt idx="23">
                  <c:v>2012-Q3</c:v>
                </c:pt>
                <c:pt idx="24">
                  <c:v>2012-Q4</c:v>
                </c:pt>
                <c:pt idx="25">
                  <c:v>2013-Q1</c:v>
                </c:pt>
                <c:pt idx="26">
                  <c:v>2013-Q2</c:v>
                </c:pt>
                <c:pt idx="27">
                  <c:v>2013-Q3</c:v>
                </c:pt>
                <c:pt idx="28">
                  <c:v>2013-Q4</c:v>
                </c:pt>
                <c:pt idx="29">
                  <c:v>2014-Q1</c:v>
                </c:pt>
                <c:pt idx="30">
                  <c:v>2014-Q2</c:v>
                </c:pt>
                <c:pt idx="31">
                  <c:v>2014-Q3</c:v>
                </c:pt>
                <c:pt idx="32">
                  <c:v>2014-Q4</c:v>
                </c:pt>
                <c:pt idx="33">
                  <c:v>2015-Q1</c:v>
                </c:pt>
                <c:pt idx="34">
                  <c:v>2015-Q2</c:v>
                </c:pt>
                <c:pt idx="35">
                  <c:v>2015-Q3</c:v>
                </c:pt>
                <c:pt idx="36">
                  <c:v>2015-Q4</c:v>
                </c:pt>
                <c:pt idx="37">
                  <c:v>2016-Q1</c:v>
                </c:pt>
                <c:pt idx="38">
                  <c:v>2016-Q2</c:v>
                </c:pt>
                <c:pt idx="39">
                  <c:v>2016-Q3</c:v>
                </c:pt>
                <c:pt idx="40">
                  <c:v>2016-Q4</c:v>
                </c:pt>
                <c:pt idx="41">
                  <c:v>2017-Q1</c:v>
                </c:pt>
                <c:pt idx="42">
                  <c:v>2017-Q2</c:v>
                </c:pt>
                <c:pt idx="43">
                  <c:v>2017-Q3</c:v>
                </c:pt>
                <c:pt idx="44">
                  <c:v>2017-Q4</c:v>
                </c:pt>
                <c:pt idx="45">
                  <c:v>2018-Q1</c:v>
                </c:pt>
                <c:pt idx="46">
                  <c:v>2018-Q2</c:v>
                </c:pt>
                <c:pt idx="47">
                  <c:v>2018-Q3</c:v>
                </c:pt>
                <c:pt idx="48">
                  <c:v>2018-Q4</c:v>
                </c:pt>
                <c:pt idx="49">
                  <c:v>2019-Q1</c:v>
                </c:pt>
                <c:pt idx="50">
                  <c:v>2019-Q2</c:v>
                </c:pt>
                <c:pt idx="51">
                  <c:v>2019-Q3</c:v>
                </c:pt>
                <c:pt idx="52">
                  <c:v>2019-Q4</c:v>
                </c:pt>
                <c:pt idx="53">
                  <c:v>2020-Q1</c:v>
                </c:pt>
                <c:pt idx="54">
                  <c:v>2020-Q2</c:v>
                </c:pt>
                <c:pt idx="55">
                  <c:v>2020-Q3</c:v>
                </c:pt>
                <c:pt idx="56">
                  <c:v>2020-Q4</c:v>
                </c:pt>
              </c:strCache>
            </c:strRef>
          </c:cat>
          <c:val>
            <c:numRef>
              <c:f>'Graf 23'!$G$6:$BK$6</c:f>
              <c:numCache>
                <c:formatCode>0.0</c:formatCode>
                <c:ptCount val="57"/>
                <c:pt idx="0">
                  <c:v>2.157357399545603</c:v>
                </c:pt>
                <c:pt idx="1">
                  <c:v>2.0985466081071422</c:v>
                </c:pt>
                <c:pt idx="2">
                  <c:v>2.734286542554841</c:v>
                </c:pt>
                <c:pt idx="3">
                  <c:v>2.627232272785335</c:v>
                </c:pt>
                <c:pt idx="4">
                  <c:v>2.713387837546037</c:v>
                </c:pt>
                <c:pt idx="5">
                  <c:v>1.4401249289294356</c:v>
                </c:pt>
                <c:pt idx="6">
                  <c:v>-1.2673933787129812</c:v>
                </c:pt>
                <c:pt idx="7">
                  <c:v>-4.7822476508333835</c:v>
                </c:pt>
                <c:pt idx="8">
                  <c:v>-9.1316343254390659</c:v>
                </c:pt>
                <c:pt idx="9">
                  <c:v>-13.916243157843468</c:v>
                </c:pt>
                <c:pt idx="10">
                  <c:v>-15.118128156810556</c:v>
                </c:pt>
                <c:pt idx="11">
                  <c:v>-10.907805505389547</c:v>
                </c:pt>
                <c:pt idx="12">
                  <c:v>-5.4660272693795946</c:v>
                </c:pt>
                <c:pt idx="13">
                  <c:v>2.1271476020546203</c:v>
                </c:pt>
                <c:pt idx="14">
                  <c:v>7.1872266803804763</c:v>
                </c:pt>
                <c:pt idx="15">
                  <c:v>6.9798081691174758</c:v>
                </c:pt>
                <c:pt idx="16">
                  <c:v>5.6762597508477342</c:v>
                </c:pt>
                <c:pt idx="17">
                  <c:v>4.2201907261695197</c:v>
                </c:pt>
                <c:pt idx="18">
                  <c:v>2.6230895123876792</c:v>
                </c:pt>
                <c:pt idx="19">
                  <c:v>2.4844266373510777</c:v>
                </c:pt>
                <c:pt idx="20">
                  <c:v>3.158828086801492</c:v>
                </c:pt>
                <c:pt idx="21">
                  <c:v>3.5606932152192314</c:v>
                </c:pt>
                <c:pt idx="22">
                  <c:v>3.8032104522351489</c:v>
                </c:pt>
                <c:pt idx="23">
                  <c:v>2.613969550875737</c:v>
                </c:pt>
                <c:pt idx="24">
                  <c:v>2.1387610143315925</c:v>
                </c:pt>
                <c:pt idx="25">
                  <c:v>1.9664718889361552</c:v>
                </c:pt>
                <c:pt idx="26">
                  <c:v>1.757317062761885</c:v>
                </c:pt>
                <c:pt idx="27">
                  <c:v>2.1099211411444259</c:v>
                </c:pt>
                <c:pt idx="28">
                  <c:v>2.2724806710397161</c:v>
                </c:pt>
                <c:pt idx="29">
                  <c:v>2.259937036201876</c:v>
                </c:pt>
                <c:pt idx="30">
                  <c:v>3.1837971872225097</c:v>
                </c:pt>
                <c:pt idx="31">
                  <c:v>3.4265547802730509</c:v>
                </c:pt>
                <c:pt idx="32">
                  <c:v>3.3975015116845384</c:v>
                </c:pt>
                <c:pt idx="33">
                  <c:v>1.8228475738412868</c:v>
                </c:pt>
                <c:pt idx="34">
                  <c:v>-0.87014537120016655</c:v>
                </c:pt>
                <c:pt idx="35">
                  <c:v>-1.4718914209802136</c:v>
                </c:pt>
                <c:pt idx="36">
                  <c:v>-3.3923784422038779</c:v>
                </c:pt>
                <c:pt idx="37">
                  <c:v>-3.1522258179091551</c:v>
                </c:pt>
                <c:pt idx="38">
                  <c:v>-2.4006185905583663</c:v>
                </c:pt>
                <c:pt idx="39">
                  <c:v>-1.9350100212788419</c:v>
                </c:pt>
                <c:pt idx="40">
                  <c:v>-0.31096036210570333</c:v>
                </c:pt>
                <c:pt idx="41">
                  <c:v>0.79486737252044293</c:v>
                </c:pt>
                <c:pt idx="42">
                  <c:v>2.7717118659072639</c:v>
                </c:pt>
                <c:pt idx="43">
                  <c:v>2.0963419098354024</c:v>
                </c:pt>
                <c:pt idx="44">
                  <c:v>3.6228264733836539</c:v>
                </c:pt>
                <c:pt idx="45">
                  <c:v>3.6022578240346093</c:v>
                </c:pt>
                <c:pt idx="46">
                  <c:v>3.3475706782479762</c:v>
                </c:pt>
                <c:pt idx="47">
                  <c:v>4.8654318767607663</c:v>
                </c:pt>
                <c:pt idx="48">
                  <c:v>3.9631702615068605</c:v>
                </c:pt>
                <c:pt idx="49">
                  <c:v>2.8745802660152719</c:v>
                </c:pt>
                <c:pt idx="50">
                  <c:v>1.1538995843993405</c:v>
                </c:pt>
                <c:pt idx="51">
                  <c:v>0.17090890383946089</c:v>
                </c:pt>
                <c:pt idx="52">
                  <c:v>-0.68162022344461093</c:v>
                </c:pt>
                <c:pt idx="53">
                  <c:v>-1.9308310890262845</c:v>
                </c:pt>
                <c:pt idx="54">
                  <c:v>-14.157179602358724</c:v>
                </c:pt>
                <c:pt idx="55">
                  <c:v>-6.3371774534083443</c:v>
                </c:pt>
                <c:pt idx="56">
                  <c:v>-4.3387004517044829</c:v>
                </c:pt>
              </c:numCache>
            </c:numRef>
          </c:val>
          <c:smooth val="0"/>
          <c:extLst>
            <c:ext xmlns:c16="http://schemas.microsoft.com/office/drawing/2014/chart" uri="{C3380CC4-5D6E-409C-BE32-E72D297353CC}">
              <c16:uniqueId val="{00000001-1E33-43DD-B650-D0358CE6C4A0}"/>
            </c:ext>
          </c:extLst>
        </c:ser>
        <c:ser>
          <c:idx val="1"/>
          <c:order val="2"/>
          <c:tx>
            <c:strRef>
              <c:f>'Graf 23'!$F$7</c:f>
              <c:strCache>
                <c:ptCount val="1"/>
                <c:pt idx="0">
                  <c:v>Euro Area</c:v>
                </c:pt>
              </c:strCache>
            </c:strRef>
          </c:tx>
          <c:spPr>
            <a:ln>
              <a:solidFill>
                <a:sysClr val="window" lastClr="FFFFFF">
                  <a:lumMod val="75000"/>
                </a:sysClr>
              </a:solidFill>
              <a:prstDash val="dash"/>
            </a:ln>
          </c:spPr>
          <c:marker>
            <c:symbol val="none"/>
          </c:marker>
          <c:cat>
            <c:strRef>
              <c:f>'Graf 23'!$G$4:$BK$4</c:f>
              <c:strCache>
                <c:ptCount val="57"/>
                <c:pt idx="0">
                  <c:v>2006-Q4</c:v>
                </c:pt>
                <c:pt idx="1">
                  <c:v>2007-Q1</c:v>
                </c:pt>
                <c:pt idx="2">
                  <c:v>2007-Q2</c:v>
                </c:pt>
                <c:pt idx="3">
                  <c:v>2007-Q3</c:v>
                </c:pt>
                <c:pt idx="4">
                  <c:v>2007-Q4</c:v>
                </c:pt>
                <c:pt idx="5">
                  <c:v>2008-Q1</c:v>
                </c:pt>
                <c:pt idx="6">
                  <c:v>2008-Q2</c:v>
                </c:pt>
                <c:pt idx="7">
                  <c:v>2008-Q3</c:v>
                </c:pt>
                <c:pt idx="8">
                  <c:v>2008-Q4</c:v>
                </c:pt>
                <c:pt idx="9">
                  <c:v>2009-Q1</c:v>
                </c:pt>
                <c:pt idx="10">
                  <c:v>2009-Q2</c:v>
                </c:pt>
                <c:pt idx="11">
                  <c:v>2009-Q3</c:v>
                </c:pt>
                <c:pt idx="12">
                  <c:v>2009-Q4</c:v>
                </c:pt>
                <c:pt idx="13">
                  <c:v>2010-Q1</c:v>
                </c:pt>
                <c:pt idx="14">
                  <c:v>2010-Q2</c:v>
                </c:pt>
                <c:pt idx="15">
                  <c:v>2010-Q3</c:v>
                </c:pt>
                <c:pt idx="16">
                  <c:v>2010-Q4</c:v>
                </c:pt>
                <c:pt idx="17">
                  <c:v>2011-Q1</c:v>
                </c:pt>
                <c:pt idx="18">
                  <c:v>2011-Q2</c:v>
                </c:pt>
                <c:pt idx="19">
                  <c:v>2011-Q3</c:v>
                </c:pt>
                <c:pt idx="20">
                  <c:v>2011-Q4</c:v>
                </c:pt>
                <c:pt idx="21">
                  <c:v>2012-Q1</c:v>
                </c:pt>
                <c:pt idx="22">
                  <c:v>2012-Q2</c:v>
                </c:pt>
                <c:pt idx="23">
                  <c:v>2012-Q3</c:v>
                </c:pt>
                <c:pt idx="24">
                  <c:v>2012-Q4</c:v>
                </c:pt>
                <c:pt idx="25">
                  <c:v>2013-Q1</c:v>
                </c:pt>
                <c:pt idx="26">
                  <c:v>2013-Q2</c:v>
                </c:pt>
                <c:pt idx="27">
                  <c:v>2013-Q3</c:v>
                </c:pt>
                <c:pt idx="28">
                  <c:v>2013-Q4</c:v>
                </c:pt>
                <c:pt idx="29">
                  <c:v>2014-Q1</c:v>
                </c:pt>
                <c:pt idx="30">
                  <c:v>2014-Q2</c:v>
                </c:pt>
                <c:pt idx="31">
                  <c:v>2014-Q3</c:v>
                </c:pt>
                <c:pt idx="32">
                  <c:v>2014-Q4</c:v>
                </c:pt>
                <c:pt idx="33">
                  <c:v>2015-Q1</c:v>
                </c:pt>
                <c:pt idx="34">
                  <c:v>2015-Q2</c:v>
                </c:pt>
                <c:pt idx="35">
                  <c:v>2015-Q3</c:v>
                </c:pt>
                <c:pt idx="36">
                  <c:v>2015-Q4</c:v>
                </c:pt>
                <c:pt idx="37">
                  <c:v>2016-Q1</c:v>
                </c:pt>
                <c:pt idx="38">
                  <c:v>2016-Q2</c:v>
                </c:pt>
                <c:pt idx="39">
                  <c:v>2016-Q3</c:v>
                </c:pt>
                <c:pt idx="40">
                  <c:v>2016-Q4</c:v>
                </c:pt>
                <c:pt idx="41">
                  <c:v>2017-Q1</c:v>
                </c:pt>
                <c:pt idx="42">
                  <c:v>2017-Q2</c:v>
                </c:pt>
                <c:pt idx="43">
                  <c:v>2017-Q3</c:v>
                </c:pt>
                <c:pt idx="44">
                  <c:v>2017-Q4</c:v>
                </c:pt>
                <c:pt idx="45">
                  <c:v>2018-Q1</c:v>
                </c:pt>
                <c:pt idx="46">
                  <c:v>2018-Q2</c:v>
                </c:pt>
                <c:pt idx="47">
                  <c:v>2018-Q3</c:v>
                </c:pt>
                <c:pt idx="48">
                  <c:v>2018-Q4</c:v>
                </c:pt>
                <c:pt idx="49">
                  <c:v>2019-Q1</c:v>
                </c:pt>
                <c:pt idx="50">
                  <c:v>2019-Q2</c:v>
                </c:pt>
                <c:pt idx="51">
                  <c:v>2019-Q3</c:v>
                </c:pt>
                <c:pt idx="52">
                  <c:v>2019-Q4</c:v>
                </c:pt>
                <c:pt idx="53">
                  <c:v>2020-Q1</c:v>
                </c:pt>
                <c:pt idx="54">
                  <c:v>2020-Q2</c:v>
                </c:pt>
                <c:pt idx="55">
                  <c:v>2020-Q3</c:v>
                </c:pt>
                <c:pt idx="56">
                  <c:v>2020-Q4</c:v>
                </c:pt>
              </c:strCache>
            </c:strRef>
          </c:cat>
          <c:val>
            <c:numRef>
              <c:f>'Graf 23'!$G$7:$BK$7</c:f>
              <c:numCache>
                <c:formatCode>0.0</c:formatCode>
                <c:ptCount val="57"/>
                <c:pt idx="0">
                  <c:v>4.0727888311247114</c:v>
                </c:pt>
                <c:pt idx="1">
                  <c:v>4.6962553514333791</c:v>
                </c:pt>
                <c:pt idx="2">
                  <c:v>3.3892740617927331</c:v>
                </c:pt>
                <c:pt idx="3">
                  <c:v>4.0500948005331168</c:v>
                </c:pt>
                <c:pt idx="4">
                  <c:v>3.4998792453838803</c:v>
                </c:pt>
                <c:pt idx="5">
                  <c:v>2.7917009386604974</c:v>
                </c:pt>
                <c:pt idx="6">
                  <c:v>1.1863301791531882</c:v>
                </c:pt>
                <c:pt idx="7">
                  <c:v>-2.2551463977533075</c:v>
                </c:pt>
                <c:pt idx="8">
                  <c:v>-9.1607785339633239</c:v>
                </c:pt>
                <c:pt idx="9">
                  <c:v>-18.217858313450677</c:v>
                </c:pt>
                <c:pt idx="10">
                  <c:v>-18.327654055615255</c:v>
                </c:pt>
                <c:pt idx="11">
                  <c:v>-14.538578902102159</c:v>
                </c:pt>
                <c:pt idx="12">
                  <c:v>-7.1742832575182121</c:v>
                </c:pt>
                <c:pt idx="13">
                  <c:v>4.477604421293762</c:v>
                </c:pt>
                <c:pt idx="14">
                  <c:v>8.7646405287875524</c:v>
                </c:pt>
                <c:pt idx="15">
                  <c:v>7.3964486536710439</c:v>
                </c:pt>
                <c:pt idx="16">
                  <c:v>8.0933361086285345</c:v>
                </c:pt>
                <c:pt idx="17">
                  <c:v>7.0000123224561719</c:v>
                </c:pt>
                <c:pt idx="18">
                  <c:v>3.92497103179943</c:v>
                </c:pt>
                <c:pt idx="19">
                  <c:v>3.0303042825987774</c:v>
                </c:pt>
                <c:pt idx="20">
                  <c:v>-3.3726249707825673E-2</c:v>
                </c:pt>
                <c:pt idx="21">
                  <c:v>-1.6688939883344744</c:v>
                </c:pt>
                <c:pt idx="22">
                  <c:v>-2.0387661992948267</c:v>
                </c:pt>
                <c:pt idx="23">
                  <c:v>-2.1724538134963609</c:v>
                </c:pt>
                <c:pt idx="24">
                  <c:v>-3.3400859201125854</c:v>
                </c:pt>
                <c:pt idx="25">
                  <c:v>-2.5797770119751391</c:v>
                </c:pt>
                <c:pt idx="26">
                  <c:v>-0.98942736887188687</c:v>
                </c:pt>
                <c:pt idx="27">
                  <c:v>-1.2640923080644626</c:v>
                </c:pt>
                <c:pt idx="28">
                  <c:v>1.4659651212813003</c:v>
                </c:pt>
                <c:pt idx="29">
                  <c:v>1.5679495506367402</c:v>
                </c:pt>
                <c:pt idx="30">
                  <c:v>1.2060757235415451</c:v>
                </c:pt>
                <c:pt idx="31">
                  <c:v>1.0034538170705076</c:v>
                </c:pt>
                <c:pt idx="32">
                  <c:v>0.44720963316653695</c:v>
                </c:pt>
                <c:pt idx="33">
                  <c:v>2.3327638519175338</c:v>
                </c:pt>
                <c:pt idx="34">
                  <c:v>2.3493784211862305</c:v>
                </c:pt>
                <c:pt idx="35">
                  <c:v>3.0832066269860832</c:v>
                </c:pt>
                <c:pt idx="36">
                  <c:v>2.7397212418609058</c:v>
                </c:pt>
                <c:pt idx="37">
                  <c:v>1.9778214846258493</c:v>
                </c:pt>
                <c:pt idx="38">
                  <c:v>0.86484209769871256</c:v>
                </c:pt>
                <c:pt idx="39">
                  <c:v>0.89738323049985524</c:v>
                </c:pt>
                <c:pt idx="40">
                  <c:v>2.5666438014286541</c:v>
                </c:pt>
                <c:pt idx="41">
                  <c:v>1.1505895464609921</c:v>
                </c:pt>
                <c:pt idx="42">
                  <c:v>2.6056272524149335</c:v>
                </c:pt>
                <c:pt idx="43">
                  <c:v>4.0513244182323547</c:v>
                </c:pt>
                <c:pt idx="44">
                  <c:v>4.0949471567823679</c:v>
                </c:pt>
                <c:pt idx="45">
                  <c:v>2.8274704777096957</c:v>
                </c:pt>
                <c:pt idx="46">
                  <c:v>2.2179274269611682</c:v>
                </c:pt>
                <c:pt idx="47">
                  <c:v>0.25329752154026153</c:v>
                </c:pt>
                <c:pt idx="48">
                  <c:v>-1.9356899449033307</c:v>
                </c:pt>
                <c:pt idx="49">
                  <c:v>-0.25289712766895889</c:v>
                </c:pt>
                <c:pt idx="50">
                  <c:v>-1.3207700261908428</c:v>
                </c:pt>
                <c:pt idx="51">
                  <c:v>-1.6103958112088179</c:v>
                </c:pt>
                <c:pt idx="52">
                  <c:v>-2.1331285407670038</c:v>
                </c:pt>
                <c:pt idx="53">
                  <c:v>-5.8301359809565696</c:v>
                </c:pt>
                <c:pt idx="54">
                  <c:v>-20.140231548895557</c:v>
                </c:pt>
                <c:pt idx="55">
                  <c:v>-6.7393941728128937</c:v>
                </c:pt>
                <c:pt idx="56">
                  <c:v>-1.3988157110077282</c:v>
                </c:pt>
              </c:numCache>
            </c:numRef>
          </c:val>
          <c:smooth val="0"/>
          <c:extLst>
            <c:ext xmlns:c16="http://schemas.microsoft.com/office/drawing/2014/chart" uri="{C3380CC4-5D6E-409C-BE32-E72D297353CC}">
              <c16:uniqueId val="{00000002-1E33-43DD-B650-D0358CE6C4A0}"/>
            </c:ext>
          </c:extLst>
        </c:ser>
        <c:ser>
          <c:idx val="2"/>
          <c:order val="3"/>
          <c:tx>
            <c:strRef>
              <c:f>'Graf 23'!$F$8</c:f>
              <c:strCache>
                <c:ptCount val="1"/>
                <c:pt idx="0">
                  <c:v>EU27</c:v>
                </c:pt>
              </c:strCache>
            </c:strRef>
          </c:tx>
          <c:spPr>
            <a:ln>
              <a:solidFill>
                <a:sysClr val="windowText" lastClr="000000"/>
              </a:solidFill>
              <a:prstDash val="dash"/>
            </a:ln>
          </c:spPr>
          <c:marker>
            <c:symbol val="none"/>
          </c:marker>
          <c:cat>
            <c:strRef>
              <c:f>'Graf 23'!$G$4:$BK$4</c:f>
              <c:strCache>
                <c:ptCount val="57"/>
                <c:pt idx="0">
                  <c:v>2006-Q4</c:v>
                </c:pt>
                <c:pt idx="1">
                  <c:v>2007-Q1</c:v>
                </c:pt>
                <c:pt idx="2">
                  <c:v>2007-Q2</c:v>
                </c:pt>
                <c:pt idx="3">
                  <c:v>2007-Q3</c:v>
                </c:pt>
                <c:pt idx="4">
                  <c:v>2007-Q4</c:v>
                </c:pt>
                <c:pt idx="5">
                  <c:v>2008-Q1</c:v>
                </c:pt>
                <c:pt idx="6">
                  <c:v>2008-Q2</c:v>
                </c:pt>
                <c:pt idx="7">
                  <c:v>2008-Q3</c:v>
                </c:pt>
                <c:pt idx="8">
                  <c:v>2008-Q4</c:v>
                </c:pt>
                <c:pt idx="9">
                  <c:v>2009-Q1</c:v>
                </c:pt>
                <c:pt idx="10">
                  <c:v>2009-Q2</c:v>
                </c:pt>
                <c:pt idx="11">
                  <c:v>2009-Q3</c:v>
                </c:pt>
                <c:pt idx="12">
                  <c:v>2009-Q4</c:v>
                </c:pt>
                <c:pt idx="13">
                  <c:v>2010-Q1</c:v>
                </c:pt>
                <c:pt idx="14">
                  <c:v>2010-Q2</c:v>
                </c:pt>
                <c:pt idx="15">
                  <c:v>2010-Q3</c:v>
                </c:pt>
                <c:pt idx="16">
                  <c:v>2010-Q4</c:v>
                </c:pt>
                <c:pt idx="17">
                  <c:v>2011-Q1</c:v>
                </c:pt>
                <c:pt idx="18">
                  <c:v>2011-Q2</c:v>
                </c:pt>
                <c:pt idx="19">
                  <c:v>2011-Q3</c:v>
                </c:pt>
                <c:pt idx="20">
                  <c:v>2011-Q4</c:v>
                </c:pt>
                <c:pt idx="21">
                  <c:v>2012-Q1</c:v>
                </c:pt>
                <c:pt idx="22">
                  <c:v>2012-Q2</c:v>
                </c:pt>
                <c:pt idx="23">
                  <c:v>2012-Q3</c:v>
                </c:pt>
                <c:pt idx="24">
                  <c:v>2012-Q4</c:v>
                </c:pt>
                <c:pt idx="25">
                  <c:v>2013-Q1</c:v>
                </c:pt>
                <c:pt idx="26">
                  <c:v>2013-Q2</c:v>
                </c:pt>
                <c:pt idx="27">
                  <c:v>2013-Q3</c:v>
                </c:pt>
                <c:pt idx="28">
                  <c:v>2013-Q4</c:v>
                </c:pt>
                <c:pt idx="29">
                  <c:v>2014-Q1</c:v>
                </c:pt>
                <c:pt idx="30">
                  <c:v>2014-Q2</c:v>
                </c:pt>
                <c:pt idx="31">
                  <c:v>2014-Q3</c:v>
                </c:pt>
                <c:pt idx="32">
                  <c:v>2014-Q4</c:v>
                </c:pt>
                <c:pt idx="33">
                  <c:v>2015-Q1</c:v>
                </c:pt>
                <c:pt idx="34">
                  <c:v>2015-Q2</c:v>
                </c:pt>
                <c:pt idx="35">
                  <c:v>2015-Q3</c:v>
                </c:pt>
                <c:pt idx="36">
                  <c:v>2015-Q4</c:v>
                </c:pt>
                <c:pt idx="37">
                  <c:v>2016-Q1</c:v>
                </c:pt>
                <c:pt idx="38">
                  <c:v>2016-Q2</c:v>
                </c:pt>
                <c:pt idx="39">
                  <c:v>2016-Q3</c:v>
                </c:pt>
                <c:pt idx="40">
                  <c:v>2016-Q4</c:v>
                </c:pt>
                <c:pt idx="41">
                  <c:v>2017-Q1</c:v>
                </c:pt>
                <c:pt idx="42">
                  <c:v>2017-Q2</c:v>
                </c:pt>
                <c:pt idx="43">
                  <c:v>2017-Q3</c:v>
                </c:pt>
                <c:pt idx="44">
                  <c:v>2017-Q4</c:v>
                </c:pt>
                <c:pt idx="45">
                  <c:v>2018-Q1</c:v>
                </c:pt>
                <c:pt idx="46">
                  <c:v>2018-Q2</c:v>
                </c:pt>
                <c:pt idx="47">
                  <c:v>2018-Q3</c:v>
                </c:pt>
                <c:pt idx="48">
                  <c:v>2018-Q4</c:v>
                </c:pt>
                <c:pt idx="49">
                  <c:v>2019-Q1</c:v>
                </c:pt>
                <c:pt idx="50">
                  <c:v>2019-Q2</c:v>
                </c:pt>
                <c:pt idx="51">
                  <c:v>2019-Q3</c:v>
                </c:pt>
                <c:pt idx="52">
                  <c:v>2019-Q4</c:v>
                </c:pt>
                <c:pt idx="53">
                  <c:v>2020-Q1</c:v>
                </c:pt>
                <c:pt idx="54">
                  <c:v>2020-Q2</c:v>
                </c:pt>
                <c:pt idx="55">
                  <c:v>2020-Q3</c:v>
                </c:pt>
                <c:pt idx="56">
                  <c:v>2020-Q4</c:v>
                </c:pt>
              </c:strCache>
            </c:strRef>
          </c:cat>
          <c:val>
            <c:numRef>
              <c:f>'Graf 23'!$G$8:$BK$8</c:f>
              <c:numCache>
                <c:formatCode>0.0</c:formatCode>
                <c:ptCount val="57"/>
                <c:pt idx="0">
                  <c:v>4.5946016617974124</c:v>
                </c:pt>
                <c:pt idx="1">
                  <c:v>5.1222261425434823</c:v>
                </c:pt>
                <c:pt idx="2">
                  <c:v>3.5831360946745434</c:v>
                </c:pt>
                <c:pt idx="3">
                  <c:v>4.2225873069025539</c:v>
                </c:pt>
                <c:pt idx="4">
                  <c:v>3.553003875968983</c:v>
                </c:pt>
                <c:pt idx="5">
                  <c:v>2.9617824962476078</c:v>
                </c:pt>
                <c:pt idx="6">
                  <c:v>1.428118510986522</c:v>
                </c:pt>
                <c:pt idx="7">
                  <c:v>-2.0413951135034978</c:v>
                </c:pt>
                <c:pt idx="8">
                  <c:v>-9.1079541147990852</c:v>
                </c:pt>
                <c:pt idx="9">
                  <c:v>-17.878157167288222</c:v>
                </c:pt>
                <c:pt idx="10">
                  <c:v>-17.95992426781109</c:v>
                </c:pt>
                <c:pt idx="11">
                  <c:v>-14.20329778669516</c:v>
                </c:pt>
                <c:pt idx="12">
                  <c:v>-6.9663626275347639</c:v>
                </c:pt>
                <c:pt idx="13">
                  <c:v>4.3691186440677967</c:v>
                </c:pt>
                <c:pt idx="14">
                  <c:v>8.8100686498855794</c:v>
                </c:pt>
                <c:pt idx="15">
                  <c:v>7.6233183856502222</c:v>
                </c:pt>
                <c:pt idx="16">
                  <c:v>8.2995201660081079</c:v>
                </c:pt>
                <c:pt idx="17">
                  <c:v>7.1093393320339544</c:v>
                </c:pt>
                <c:pt idx="18">
                  <c:v>4.0308412197686749</c:v>
                </c:pt>
                <c:pt idx="19">
                  <c:v>3.0208333333333286</c:v>
                </c:pt>
                <c:pt idx="20">
                  <c:v>0.3405960374456356</c:v>
                </c:pt>
                <c:pt idx="21">
                  <c:v>-1.381394925249154</c:v>
                </c:pt>
                <c:pt idx="22">
                  <c:v>-1.6846294368136512</c:v>
                </c:pt>
                <c:pt idx="23">
                  <c:v>-1.7863195146612725</c:v>
                </c:pt>
                <c:pt idx="24">
                  <c:v>-3.054989816700612</c:v>
                </c:pt>
                <c:pt idx="25">
                  <c:v>-2.3915339121443964</c:v>
                </c:pt>
                <c:pt idx="26">
                  <c:v>-1.0623783049219355</c:v>
                </c:pt>
                <c:pt idx="27">
                  <c:v>-1.0295127326531457</c:v>
                </c:pt>
                <c:pt idx="28">
                  <c:v>1.645661764705892</c:v>
                </c:pt>
                <c:pt idx="29">
                  <c:v>1.9601015736822376</c:v>
                </c:pt>
                <c:pt idx="30">
                  <c:v>1.4201628479446811</c:v>
                </c:pt>
                <c:pt idx="31">
                  <c:v>1.1095735474886794</c:v>
                </c:pt>
                <c:pt idx="32">
                  <c:v>0.6200482046142497</c:v>
                </c:pt>
                <c:pt idx="33">
                  <c:v>2.2657054582904266</c:v>
                </c:pt>
                <c:pt idx="34">
                  <c:v>2.6639344262295168</c:v>
                </c:pt>
                <c:pt idx="35">
                  <c:v>3.2579218106995853</c:v>
                </c:pt>
                <c:pt idx="36">
                  <c:v>2.8414548838940448</c:v>
                </c:pt>
                <c:pt idx="37">
                  <c:v>2.1483383685800561</c:v>
                </c:pt>
                <c:pt idx="38">
                  <c:v>1.0645708582834317</c:v>
                </c:pt>
                <c:pt idx="39">
                  <c:v>1.0627030678501939</c:v>
                </c:pt>
                <c:pt idx="40">
                  <c:v>2.7630168984743335</c:v>
                </c:pt>
                <c:pt idx="41">
                  <c:v>1.6759782043963867</c:v>
                </c:pt>
                <c:pt idx="42">
                  <c:v>3.0941069472985703</c:v>
                </c:pt>
                <c:pt idx="43">
                  <c:v>4.3378259407906512</c:v>
                </c:pt>
                <c:pt idx="44">
                  <c:v>4.3408163265306001</c:v>
                </c:pt>
                <c:pt idx="45">
                  <c:v>3.0704922658346021</c:v>
                </c:pt>
                <c:pt idx="46">
                  <c:v>2.4585249042145563</c:v>
                </c:pt>
                <c:pt idx="47">
                  <c:v>0.78746481494955844</c:v>
                </c:pt>
                <c:pt idx="48">
                  <c:v>-1.148773316121293</c:v>
                </c:pt>
                <c:pt idx="49">
                  <c:v>0.34496707431797802</c:v>
                </c:pt>
                <c:pt idx="50">
                  <c:v>-0.59214690179280183</c:v>
                </c:pt>
                <c:pt idx="51">
                  <c:v>-1.0312496777344791</c:v>
                </c:pt>
                <c:pt idx="52">
                  <c:v>-1.8215772052692216</c:v>
                </c:pt>
                <c:pt idx="53">
                  <c:v>-5.0938109081840963</c:v>
                </c:pt>
                <c:pt idx="54">
                  <c:v>-19.529752203684083</c:v>
                </c:pt>
                <c:pt idx="55">
                  <c:v>-5.9678193975941127</c:v>
                </c:pt>
                <c:pt idx="56">
                  <c:v>-0.92773512476007625</c:v>
                </c:pt>
              </c:numCache>
            </c:numRef>
          </c:val>
          <c:smooth val="0"/>
          <c:extLst>
            <c:ext xmlns:c16="http://schemas.microsoft.com/office/drawing/2014/chart" uri="{C3380CC4-5D6E-409C-BE32-E72D297353CC}">
              <c16:uniqueId val="{00000003-1E33-43DD-B650-D0358CE6C4A0}"/>
            </c:ext>
          </c:extLst>
        </c:ser>
        <c:dLbls>
          <c:showLegendKey val="0"/>
          <c:showVal val="0"/>
          <c:showCatName val="0"/>
          <c:showSerName val="0"/>
          <c:showPercent val="0"/>
          <c:showBubbleSize val="0"/>
        </c:dLbls>
        <c:smooth val="0"/>
        <c:axId val="793672184"/>
        <c:axId val="746844032"/>
      </c:lineChart>
      <c:catAx>
        <c:axId val="793672184"/>
        <c:scaling>
          <c:orientation val="minMax"/>
        </c:scaling>
        <c:delete val="0"/>
        <c:axPos val="b"/>
        <c:numFmt formatCode="mm/yy" sourceLinked="0"/>
        <c:majorTickMark val="out"/>
        <c:minorTickMark val="none"/>
        <c:tickLblPos val="low"/>
        <c:txPr>
          <a:bodyPr rot="-5400000" vert="horz"/>
          <a:lstStyle/>
          <a:p>
            <a:pPr>
              <a:defRPr/>
            </a:pPr>
            <a:endParaRPr lang="sk-SK"/>
          </a:p>
        </c:txPr>
        <c:crossAx val="746844032"/>
        <c:crosses val="autoZero"/>
        <c:auto val="1"/>
        <c:lblAlgn val="ctr"/>
        <c:lblOffset val="100"/>
        <c:noMultiLvlLbl val="0"/>
      </c:catAx>
      <c:valAx>
        <c:axId val="746844032"/>
        <c:scaling>
          <c:orientation val="minMax"/>
          <c:max val="40"/>
          <c:min val="-30"/>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sk-SK"/>
          </a:p>
        </c:txPr>
        <c:crossAx val="793672184"/>
        <c:crosses val="autoZero"/>
        <c:crossBetween val="between"/>
      </c:valAx>
    </c:plotArea>
    <c:legend>
      <c:legendPos val="l"/>
      <c:layout>
        <c:manualLayout>
          <c:xMode val="edge"/>
          <c:yMode val="edge"/>
          <c:x val="0.35824805412638278"/>
          <c:y val="0.15514722652666255"/>
          <c:w val="0.52352601634888851"/>
          <c:h val="9.9008931642391093E-2"/>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732743356763586E-2"/>
          <c:y val="4.7807576046385324E-2"/>
          <c:w val="0.84452796568287714"/>
          <c:h val="0.8465458940752485"/>
        </c:manualLayout>
      </c:layout>
      <c:barChart>
        <c:barDir val="bar"/>
        <c:grouping val="clustered"/>
        <c:varyColors val="0"/>
        <c:ser>
          <c:idx val="0"/>
          <c:order val="0"/>
          <c:tx>
            <c:strRef>
              <c:f>'Graf 24'!$E$8</c:f>
              <c:strCache>
                <c:ptCount val="1"/>
                <c:pt idx="0">
                  <c:v>SR</c:v>
                </c:pt>
              </c:strCache>
            </c:strRef>
          </c:tx>
          <c:spPr>
            <a:solidFill>
              <a:schemeClr val="accent1"/>
            </a:solidFill>
            <a:ln>
              <a:noFill/>
            </a:ln>
            <a:effectLst/>
          </c:spPr>
          <c:invertIfNegative val="0"/>
          <c:cat>
            <c:numRef>
              <c:f>('Graf 24'!$G$6,'Graf 24'!$R$6)</c:f>
              <c:numCache>
                <c:formatCode>##############</c:formatCode>
                <c:ptCount val="2"/>
                <c:pt idx="0">
                  <c:v>2019</c:v>
                </c:pt>
                <c:pt idx="1">
                  <c:v>2008</c:v>
                </c:pt>
              </c:numCache>
            </c:numRef>
          </c:cat>
          <c:val>
            <c:numRef>
              <c:f>('Graf 24'!$G$8,'Graf 24'!$R$8)</c:f>
              <c:numCache>
                <c:formatCode>General</c:formatCode>
                <c:ptCount val="2"/>
                <c:pt idx="0">
                  <c:v>48.2</c:v>
                </c:pt>
                <c:pt idx="1">
                  <c:v>28.6</c:v>
                </c:pt>
              </c:numCache>
            </c:numRef>
          </c:val>
          <c:extLst>
            <c:ext xmlns:c16="http://schemas.microsoft.com/office/drawing/2014/chart" uri="{C3380CC4-5D6E-409C-BE32-E72D297353CC}">
              <c16:uniqueId val="{00000000-69CF-45E9-A73E-D9DE19635968}"/>
            </c:ext>
          </c:extLst>
        </c:ser>
        <c:ser>
          <c:idx val="1"/>
          <c:order val="1"/>
          <c:tx>
            <c:strRef>
              <c:f>'Graf 24'!$E$7</c:f>
              <c:strCache>
                <c:ptCount val="1"/>
                <c:pt idx="0">
                  <c:v>EÚ</c:v>
                </c:pt>
              </c:strCache>
            </c:strRef>
          </c:tx>
          <c:spPr>
            <a:solidFill>
              <a:srgbClr val="002060"/>
            </a:solidFill>
            <a:ln>
              <a:noFill/>
            </a:ln>
            <a:effectLst/>
          </c:spPr>
          <c:invertIfNegative val="0"/>
          <c:cat>
            <c:numRef>
              <c:f>('Graf 24'!$G$6,'Graf 24'!$R$6)</c:f>
              <c:numCache>
                <c:formatCode>##############</c:formatCode>
                <c:ptCount val="2"/>
                <c:pt idx="0">
                  <c:v>2019</c:v>
                </c:pt>
                <c:pt idx="1">
                  <c:v>2008</c:v>
                </c:pt>
              </c:numCache>
            </c:numRef>
          </c:cat>
          <c:val>
            <c:numRef>
              <c:f>('Graf 24'!$G$7,'Graf 24'!$R$7)</c:f>
              <c:numCache>
                <c:formatCode>General</c:formatCode>
                <c:ptCount val="2"/>
                <c:pt idx="0">
                  <c:v>77.5</c:v>
                </c:pt>
                <c:pt idx="1">
                  <c:v>65</c:v>
                </c:pt>
              </c:numCache>
            </c:numRef>
          </c:val>
          <c:extLst>
            <c:ext xmlns:c16="http://schemas.microsoft.com/office/drawing/2014/chart" uri="{C3380CC4-5D6E-409C-BE32-E72D297353CC}">
              <c16:uniqueId val="{00000001-69CF-45E9-A73E-D9DE19635968}"/>
            </c:ext>
          </c:extLst>
        </c:ser>
        <c:dLbls>
          <c:showLegendKey val="0"/>
          <c:showVal val="0"/>
          <c:showCatName val="0"/>
          <c:showSerName val="0"/>
          <c:showPercent val="0"/>
          <c:showBubbleSize val="0"/>
        </c:dLbls>
        <c:gapWidth val="182"/>
        <c:axId val="746844816"/>
        <c:axId val="746845208"/>
      </c:barChart>
      <c:catAx>
        <c:axId val="746844816"/>
        <c:scaling>
          <c:orientation val="minMax"/>
        </c:scaling>
        <c:delete val="0"/>
        <c:axPos val="l"/>
        <c:numFmt formatCode="##############"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46845208"/>
        <c:crosses val="autoZero"/>
        <c:auto val="1"/>
        <c:lblAlgn val="ctr"/>
        <c:lblOffset val="100"/>
        <c:noMultiLvlLbl val="0"/>
      </c:catAx>
      <c:valAx>
        <c:axId val="746845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46844816"/>
        <c:crosses val="autoZero"/>
        <c:crossBetween val="between"/>
      </c:valAx>
      <c:spPr>
        <a:noFill/>
        <a:ln>
          <a:noFill/>
        </a:ln>
        <a:effectLst/>
      </c:spPr>
    </c:plotArea>
    <c:legend>
      <c:legendPos val="b"/>
      <c:layout>
        <c:manualLayout>
          <c:xMode val="edge"/>
          <c:yMode val="edge"/>
          <c:x val="0.71678381789746892"/>
          <c:y val="0.32596485236288164"/>
          <c:w val="0.14493111742731293"/>
          <c:h val="6.992123214188548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732743356763586E-2"/>
          <c:y val="4.7807576046385324E-2"/>
          <c:w val="0.84452796568287714"/>
          <c:h val="0.8465458940752485"/>
        </c:manualLayout>
      </c:layout>
      <c:barChart>
        <c:barDir val="bar"/>
        <c:grouping val="clustered"/>
        <c:varyColors val="0"/>
        <c:ser>
          <c:idx val="0"/>
          <c:order val="0"/>
          <c:tx>
            <c:strRef>
              <c:f>'Graf 24'!$F$8</c:f>
              <c:strCache>
                <c:ptCount val="1"/>
                <c:pt idx="0">
                  <c:v>SR</c:v>
                </c:pt>
              </c:strCache>
            </c:strRef>
          </c:tx>
          <c:spPr>
            <a:solidFill>
              <a:schemeClr val="accent1"/>
            </a:solidFill>
            <a:ln>
              <a:noFill/>
            </a:ln>
            <a:effectLst/>
          </c:spPr>
          <c:invertIfNegative val="0"/>
          <c:cat>
            <c:numRef>
              <c:f>('Graf 24'!$G$6,'Graf 24'!$R$6)</c:f>
              <c:numCache>
                <c:formatCode>##############</c:formatCode>
                <c:ptCount val="2"/>
                <c:pt idx="0">
                  <c:v>2019</c:v>
                </c:pt>
                <c:pt idx="1">
                  <c:v>2008</c:v>
                </c:pt>
              </c:numCache>
            </c:numRef>
          </c:cat>
          <c:val>
            <c:numRef>
              <c:f>('Graf 24'!$G$8,'Graf 24'!$R$8)</c:f>
              <c:numCache>
                <c:formatCode>General</c:formatCode>
                <c:ptCount val="2"/>
                <c:pt idx="0">
                  <c:v>48.2</c:v>
                </c:pt>
                <c:pt idx="1">
                  <c:v>28.6</c:v>
                </c:pt>
              </c:numCache>
            </c:numRef>
          </c:val>
          <c:extLst>
            <c:ext xmlns:c16="http://schemas.microsoft.com/office/drawing/2014/chart" uri="{C3380CC4-5D6E-409C-BE32-E72D297353CC}">
              <c16:uniqueId val="{00000000-B0D1-47E4-B331-B248629A2B88}"/>
            </c:ext>
          </c:extLst>
        </c:ser>
        <c:ser>
          <c:idx val="1"/>
          <c:order val="1"/>
          <c:tx>
            <c:strRef>
              <c:f>'Graf 24'!$F$7</c:f>
              <c:strCache>
                <c:ptCount val="1"/>
                <c:pt idx="0">
                  <c:v>EU</c:v>
                </c:pt>
              </c:strCache>
            </c:strRef>
          </c:tx>
          <c:spPr>
            <a:solidFill>
              <a:srgbClr val="002060"/>
            </a:solidFill>
            <a:ln>
              <a:noFill/>
            </a:ln>
            <a:effectLst/>
          </c:spPr>
          <c:invertIfNegative val="0"/>
          <c:cat>
            <c:numRef>
              <c:f>('Graf 24'!$G$6,'Graf 24'!$R$6)</c:f>
              <c:numCache>
                <c:formatCode>##############</c:formatCode>
                <c:ptCount val="2"/>
                <c:pt idx="0">
                  <c:v>2019</c:v>
                </c:pt>
                <c:pt idx="1">
                  <c:v>2008</c:v>
                </c:pt>
              </c:numCache>
            </c:numRef>
          </c:cat>
          <c:val>
            <c:numRef>
              <c:f>('Graf 24'!$G$7,'Graf 24'!$R$7)</c:f>
              <c:numCache>
                <c:formatCode>General</c:formatCode>
                <c:ptCount val="2"/>
                <c:pt idx="0">
                  <c:v>77.5</c:v>
                </c:pt>
                <c:pt idx="1">
                  <c:v>65</c:v>
                </c:pt>
              </c:numCache>
            </c:numRef>
          </c:val>
          <c:extLst>
            <c:ext xmlns:c16="http://schemas.microsoft.com/office/drawing/2014/chart" uri="{C3380CC4-5D6E-409C-BE32-E72D297353CC}">
              <c16:uniqueId val="{00000001-B0D1-47E4-B331-B248629A2B88}"/>
            </c:ext>
          </c:extLst>
        </c:ser>
        <c:dLbls>
          <c:showLegendKey val="0"/>
          <c:showVal val="0"/>
          <c:showCatName val="0"/>
          <c:showSerName val="0"/>
          <c:showPercent val="0"/>
          <c:showBubbleSize val="0"/>
        </c:dLbls>
        <c:gapWidth val="182"/>
        <c:axId val="746845992"/>
        <c:axId val="746846384"/>
      </c:barChart>
      <c:catAx>
        <c:axId val="746845992"/>
        <c:scaling>
          <c:orientation val="minMax"/>
        </c:scaling>
        <c:delete val="0"/>
        <c:axPos val="l"/>
        <c:numFmt formatCode="##############"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46846384"/>
        <c:crosses val="autoZero"/>
        <c:auto val="1"/>
        <c:lblAlgn val="ctr"/>
        <c:lblOffset val="100"/>
        <c:noMultiLvlLbl val="0"/>
      </c:catAx>
      <c:valAx>
        <c:axId val="746846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46845992"/>
        <c:crosses val="autoZero"/>
        <c:crossBetween val="between"/>
      </c:valAx>
      <c:spPr>
        <a:noFill/>
        <a:ln>
          <a:noFill/>
        </a:ln>
        <a:effectLst/>
      </c:spPr>
    </c:plotArea>
    <c:legend>
      <c:legendPos val="b"/>
      <c:layout>
        <c:manualLayout>
          <c:xMode val="edge"/>
          <c:yMode val="edge"/>
          <c:x val="0.71678381789746892"/>
          <c:y val="0.32596485236288164"/>
          <c:w val="0.14493111742731293"/>
          <c:h val="6.992123214188548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25'!$M$1</c:f>
              <c:strCache>
                <c:ptCount val="1"/>
                <c:pt idx="0">
                  <c:v>Nemecko</c:v>
                </c:pt>
              </c:strCache>
            </c:strRef>
          </c:tx>
          <c:spPr>
            <a:ln w="12700" cap="rnd">
              <a:solidFill>
                <a:schemeClr val="tx1"/>
              </a:solidFill>
              <a:prstDash val="sysDot"/>
              <a:round/>
            </a:ln>
            <a:effectLst/>
          </c:spPr>
          <c:marker>
            <c:symbol val="none"/>
          </c:marker>
          <c:dLbls>
            <c:dLbl>
              <c:idx val="192"/>
              <c:layout>
                <c:manualLayout>
                  <c:x val="-0.14252602121938307"/>
                  <c:y val="6.147934678194044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1EF-42F0-8A19-8BCB6A5A869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25'!$M$3:$M$697</c:f>
              <c:numCache>
                <c:formatCode>General</c:formatCode>
                <c:ptCount val="695"/>
                <c:pt idx="0">
                  <c:v>4.1349999999999998</c:v>
                </c:pt>
                <c:pt idx="1">
                  <c:v>4.0869999999999997</c:v>
                </c:pt>
                <c:pt idx="2">
                  <c:v>3.9740000000000002</c:v>
                </c:pt>
                <c:pt idx="3">
                  <c:v>3.9769999999999999</c:v>
                </c:pt>
                <c:pt idx="4">
                  <c:v>3.919</c:v>
                </c:pt>
                <c:pt idx="5">
                  <c:v>3.8639999999999999</c:v>
                </c:pt>
                <c:pt idx="6">
                  <c:v>3.9550000000000001</c:v>
                </c:pt>
                <c:pt idx="7">
                  <c:v>4.0030000000000001</c:v>
                </c:pt>
                <c:pt idx="8">
                  <c:v>3.891</c:v>
                </c:pt>
                <c:pt idx="9">
                  <c:v>3.7880000000000003</c:v>
                </c:pt>
                <c:pt idx="10">
                  <c:v>3.7320000000000002</c:v>
                </c:pt>
                <c:pt idx="11">
                  <c:v>3.762</c:v>
                </c:pt>
                <c:pt idx="12">
                  <c:v>3.9379999999999997</c:v>
                </c:pt>
                <c:pt idx="13">
                  <c:v>3.9459999999999997</c:v>
                </c:pt>
                <c:pt idx="14">
                  <c:v>3.91</c:v>
                </c:pt>
                <c:pt idx="15">
                  <c:v>4.133</c:v>
                </c:pt>
                <c:pt idx="16">
                  <c:v>4.1779999999999999</c:v>
                </c:pt>
                <c:pt idx="17">
                  <c:v>4.1980000000000004</c:v>
                </c:pt>
                <c:pt idx="18">
                  <c:v>3.9950000000000001</c:v>
                </c:pt>
                <c:pt idx="19">
                  <c:v>4.1719999999999997</c:v>
                </c:pt>
                <c:pt idx="20">
                  <c:v>4.2649999999999997</c:v>
                </c:pt>
                <c:pt idx="21">
                  <c:v>4.4050000000000002</c:v>
                </c:pt>
                <c:pt idx="22">
                  <c:v>4.4210000000000003</c:v>
                </c:pt>
                <c:pt idx="23">
                  <c:v>4.641</c:v>
                </c:pt>
                <c:pt idx="24">
                  <c:v>4.6280000000000001</c:v>
                </c:pt>
                <c:pt idx="25">
                  <c:v>4.5229999999999997</c:v>
                </c:pt>
                <c:pt idx="26">
                  <c:v>4.4950000000000001</c:v>
                </c:pt>
                <c:pt idx="27">
                  <c:v>4.4269999999999996</c:v>
                </c:pt>
                <c:pt idx="28">
                  <c:v>4.5709999999999997</c:v>
                </c:pt>
                <c:pt idx="29">
                  <c:v>4.6040000000000001</c:v>
                </c:pt>
                <c:pt idx="30">
                  <c:v>4.3490000000000002</c:v>
                </c:pt>
                <c:pt idx="31">
                  <c:v>4.2610000000000001</c:v>
                </c:pt>
                <c:pt idx="32">
                  <c:v>4.165</c:v>
                </c:pt>
                <c:pt idx="33">
                  <c:v>4.2190000000000003</c:v>
                </c:pt>
                <c:pt idx="34">
                  <c:v>4.1760000000000002</c:v>
                </c:pt>
                <c:pt idx="35">
                  <c:v>4.0010000000000003</c:v>
                </c:pt>
                <c:pt idx="36">
                  <c:v>4.1849999999999996</c:v>
                </c:pt>
                <c:pt idx="37">
                  <c:v>4.2080000000000002</c:v>
                </c:pt>
                <c:pt idx="38">
                  <c:v>4.1639999999999997</c:v>
                </c:pt>
                <c:pt idx="39">
                  <c:v>3.9239999999999999</c:v>
                </c:pt>
                <c:pt idx="40">
                  <c:v>3.996</c:v>
                </c:pt>
                <c:pt idx="41">
                  <c:v>4.0140000000000002</c:v>
                </c:pt>
                <c:pt idx="42">
                  <c:v>3.7509999999999999</c:v>
                </c:pt>
                <c:pt idx="43">
                  <c:v>3.9</c:v>
                </c:pt>
                <c:pt idx="44">
                  <c:v>3.681</c:v>
                </c:pt>
                <c:pt idx="45">
                  <c:v>3.673</c:v>
                </c:pt>
                <c:pt idx="46">
                  <c:v>3.39</c:v>
                </c:pt>
                <c:pt idx="47">
                  <c:v>3.258</c:v>
                </c:pt>
                <c:pt idx="48">
                  <c:v>3.0289999999999999</c:v>
                </c:pt>
                <c:pt idx="49">
                  <c:v>3.2970000000000002</c:v>
                </c:pt>
                <c:pt idx="50">
                  <c:v>3.0019999999999998</c:v>
                </c:pt>
                <c:pt idx="51">
                  <c:v>2.9409999999999998</c:v>
                </c:pt>
                <c:pt idx="52">
                  <c:v>2.9569999999999999</c:v>
                </c:pt>
                <c:pt idx="53">
                  <c:v>3.0169999999999999</c:v>
                </c:pt>
                <c:pt idx="54">
                  <c:v>2.93</c:v>
                </c:pt>
                <c:pt idx="55">
                  <c:v>3.2370000000000001</c:v>
                </c:pt>
                <c:pt idx="56">
                  <c:v>3.2959999999999998</c:v>
                </c:pt>
                <c:pt idx="57">
                  <c:v>3.371</c:v>
                </c:pt>
                <c:pt idx="58">
                  <c:v>3.1070000000000002</c:v>
                </c:pt>
                <c:pt idx="59">
                  <c:v>3.0139999999999998</c:v>
                </c:pt>
                <c:pt idx="60">
                  <c:v>3.1120000000000001</c:v>
                </c:pt>
                <c:pt idx="61">
                  <c:v>2.9249999999999998</c:v>
                </c:pt>
                <c:pt idx="62">
                  <c:v>3.0590000000000002</c:v>
                </c:pt>
                <c:pt idx="63">
                  <c:v>2.9740000000000002</c:v>
                </c:pt>
                <c:pt idx="64">
                  <c:v>3.0859999999999999</c:v>
                </c:pt>
                <c:pt idx="65">
                  <c:v>3.2210000000000001</c:v>
                </c:pt>
                <c:pt idx="66">
                  <c:v>3.25</c:v>
                </c:pt>
                <c:pt idx="67">
                  <c:v>3.27</c:v>
                </c:pt>
                <c:pt idx="68">
                  <c:v>3.1909999999999998</c:v>
                </c:pt>
                <c:pt idx="69">
                  <c:v>3.17</c:v>
                </c:pt>
                <c:pt idx="70">
                  <c:v>3.4470000000000001</c:v>
                </c:pt>
                <c:pt idx="71">
                  <c:v>3.3650000000000002</c:v>
                </c:pt>
                <c:pt idx="72">
                  <c:v>3.5470000000000002</c:v>
                </c:pt>
                <c:pt idx="73">
                  <c:v>3.589</c:v>
                </c:pt>
                <c:pt idx="74">
                  <c:v>3.722</c:v>
                </c:pt>
                <c:pt idx="75">
                  <c:v>3.6339999999999999</c:v>
                </c:pt>
                <c:pt idx="76">
                  <c:v>3.5019999999999998</c:v>
                </c:pt>
                <c:pt idx="77">
                  <c:v>3.391</c:v>
                </c:pt>
                <c:pt idx="78">
                  <c:v>3.34</c:v>
                </c:pt>
                <c:pt idx="79">
                  <c:v>3.2589999999999999</c:v>
                </c:pt>
                <c:pt idx="80">
                  <c:v>3.4</c:v>
                </c:pt>
                <c:pt idx="81">
                  <c:v>3.4769999999999999</c:v>
                </c:pt>
                <c:pt idx="82">
                  <c:v>3.3</c:v>
                </c:pt>
                <c:pt idx="83">
                  <c:v>3.51</c:v>
                </c:pt>
                <c:pt idx="84">
                  <c:v>3.3170000000000002</c:v>
                </c:pt>
                <c:pt idx="85">
                  <c:v>3.3119999999999998</c:v>
                </c:pt>
                <c:pt idx="86">
                  <c:v>3.25</c:v>
                </c:pt>
                <c:pt idx="87">
                  <c:v>3.242</c:v>
                </c:pt>
                <c:pt idx="88">
                  <c:v>3.2359999999999998</c:v>
                </c:pt>
                <c:pt idx="89">
                  <c:v>3.3759999999999999</c:v>
                </c:pt>
                <c:pt idx="90">
                  <c:v>3.2560000000000002</c:v>
                </c:pt>
                <c:pt idx="91">
                  <c:v>3.1230000000000002</c:v>
                </c:pt>
                <c:pt idx="92">
                  <c:v>3.2040000000000002</c:v>
                </c:pt>
                <c:pt idx="93">
                  <c:v>3.286</c:v>
                </c:pt>
                <c:pt idx="94">
                  <c:v>3.3479999999999999</c:v>
                </c:pt>
                <c:pt idx="95">
                  <c:v>3.2309999999999999</c:v>
                </c:pt>
                <c:pt idx="96">
                  <c:v>3.3639999999999999</c:v>
                </c:pt>
                <c:pt idx="97">
                  <c:v>3.3810000000000002</c:v>
                </c:pt>
                <c:pt idx="98">
                  <c:v>3.254</c:v>
                </c:pt>
                <c:pt idx="99">
                  <c:v>3.1680000000000001</c:v>
                </c:pt>
                <c:pt idx="100">
                  <c:v>3.238</c:v>
                </c:pt>
                <c:pt idx="101">
                  <c:v>3.2090000000000001</c:v>
                </c:pt>
                <c:pt idx="102">
                  <c:v>3.137</c:v>
                </c:pt>
                <c:pt idx="103">
                  <c:v>3.3149999999999999</c:v>
                </c:pt>
                <c:pt idx="104">
                  <c:v>3.387</c:v>
                </c:pt>
                <c:pt idx="105">
                  <c:v>3.3849999999999998</c:v>
                </c:pt>
                <c:pt idx="106">
                  <c:v>3.262</c:v>
                </c:pt>
                <c:pt idx="107">
                  <c:v>3.2149999999999999</c:v>
                </c:pt>
                <c:pt idx="108">
                  <c:v>3.1960000000000002</c:v>
                </c:pt>
                <c:pt idx="109">
                  <c:v>3.12</c:v>
                </c:pt>
                <c:pt idx="110">
                  <c:v>3.1920000000000002</c:v>
                </c:pt>
                <c:pt idx="111">
                  <c:v>3.2850000000000001</c:v>
                </c:pt>
                <c:pt idx="112">
                  <c:v>3.101</c:v>
                </c:pt>
                <c:pt idx="113">
                  <c:v>3.1560000000000001</c:v>
                </c:pt>
                <c:pt idx="114">
                  <c:v>3.1669999999999998</c:v>
                </c:pt>
                <c:pt idx="115">
                  <c:v>3.109</c:v>
                </c:pt>
                <c:pt idx="116">
                  <c:v>3.15</c:v>
                </c:pt>
                <c:pt idx="117">
                  <c:v>3.0880000000000001</c:v>
                </c:pt>
                <c:pt idx="118">
                  <c:v>3.1659999999999999</c:v>
                </c:pt>
                <c:pt idx="119">
                  <c:v>3.0840000000000001</c:v>
                </c:pt>
                <c:pt idx="120">
                  <c:v>3.0609999999999999</c:v>
                </c:pt>
                <c:pt idx="121">
                  <c:v>3.0169999999999999</c:v>
                </c:pt>
                <c:pt idx="122">
                  <c:v>2.7970000000000002</c:v>
                </c:pt>
                <c:pt idx="123">
                  <c:v>2.86</c:v>
                </c:pt>
                <c:pt idx="124">
                  <c:v>2.6659999999999999</c:v>
                </c:pt>
                <c:pt idx="125">
                  <c:v>2.6819999999999999</c:v>
                </c:pt>
                <c:pt idx="126">
                  <c:v>2.5840000000000001</c:v>
                </c:pt>
                <c:pt idx="127">
                  <c:v>2.5659999999999998</c:v>
                </c:pt>
                <c:pt idx="128">
                  <c:v>2.7290000000000001</c:v>
                </c:pt>
                <c:pt idx="129">
                  <c:v>2.6109999999999998</c:v>
                </c:pt>
                <c:pt idx="130">
                  <c:v>2.5830000000000002</c:v>
                </c:pt>
                <c:pt idx="131">
                  <c:v>2.6339999999999999</c:v>
                </c:pt>
                <c:pt idx="132">
                  <c:v>2.6059999999999999</c:v>
                </c:pt>
                <c:pt idx="133">
                  <c:v>2.706</c:v>
                </c:pt>
                <c:pt idx="134">
                  <c:v>2.669</c:v>
                </c:pt>
                <c:pt idx="135">
                  <c:v>2.5190000000000001</c:v>
                </c:pt>
                <c:pt idx="136">
                  <c:v>2.3929999999999998</c:v>
                </c:pt>
                <c:pt idx="137">
                  <c:v>2.2709999999999999</c:v>
                </c:pt>
                <c:pt idx="138">
                  <c:v>2.2000000000000002</c:v>
                </c:pt>
                <c:pt idx="139">
                  <c:v>2.3540000000000001</c:v>
                </c:pt>
                <c:pt idx="140">
                  <c:v>2.4</c:v>
                </c:pt>
                <c:pt idx="141">
                  <c:v>2.427</c:v>
                </c:pt>
                <c:pt idx="142">
                  <c:v>2.3420000000000001</c:v>
                </c:pt>
                <c:pt idx="143">
                  <c:v>2.286</c:v>
                </c:pt>
                <c:pt idx="144">
                  <c:v>2.254</c:v>
                </c:pt>
                <c:pt idx="145">
                  <c:v>2.371</c:v>
                </c:pt>
                <c:pt idx="146">
                  <c:v>2.4740000000000002</c:v>
                </c:pt>
                <c:pt idx="147">
                  <c:v>2.5179999999999998</c:v>
                </c:pt>
                <c:pt idx="148">
                  <c:v>2.4169999999999998</c:v>
                </c:pt>
                <c:pt idx="149">
                  <c:v>2.512</c:v>
                </c:pt>
                <c:pt idx="150">
                  <c:v>2.7029999999999998</c:v>
                </c:pt>
                <c:pt idx="151">
                  <c:v>2.734</c:v>
                </c:pt>
                <c:pt idx="152">
                  <c:v>2.8570000000000002</c:v>
                </c:pt>
                <c:pt idx="153">
                  <c:v>2.9539999999999997</c:v>
                </c:pt>
                <c:pt idx="154">
                  <c:v>3.0289999999999999</c:v>
                </c:pt>
                <c:pt idx="155">
                  <c:v>2.9820000000000002</c:v>
                </c:pt>
                <c:pt idx="156">
                  <c:v>2.9630000000000001</c:v>
                </c:pt>
                <c:pt idx="157">
                  <c:v>2.8689999999999998</c:v>
                </c:pt>
                <c:pt idx="158">
                  <c:v>3.028</c:v>
                </c:pt>
                <c:pt idx="159">
                  <c:v>3.1760000000000002</c:v>
                </c:pt>
                <c:pt idx="160">
                  <c:v>3.1480000000000001</c:v>
                </c:pt>
                <c:pt idx="161">
                  <c:v>3.2610000000000001</c:v>
                </c:pt>
                <c:pt idx="162">
                  <c:v>3.294</c:v>
                </c:pt>
                <c:pt idx="163">
                  <c:v>3.254</c:v>
                </c:pt>
                <c:pt idx="164">
                  <c:v>3.1520000000000001</c:v>
                </c:pt>
                <c:pt idx="165">
                  <c:v>3.2730000000000001</c:v>
                </c:pt>
                <c:pt idx="166">
                  <c:v>3.214</c:v>
                </c:pt>
                <c:pt idx="167">
                  <c:v>3.1880000000000002</c:v>
                </c:pt>
                <c:pt idx="168">
                  <c:v>3.2800000000000002</c:v>
                </c:pt>
                <c:pt idx="169">
                  <c:v>3.3719999999999999</c:v>
                </c:pt>
                <c:pt idx="170">
                  <c:v>3.4809999999999999</c:v>
                </c:pt>
                <c:pt idx="171">
                  <c:v>3.3780000000000001</c:v>
                </c:pt>
                <c:pt idx="172">
                  <c:v>3.26</c:v>
                </c:pt>
                <c:pt idx="173">
                  <c:v>3.2389999999999999</c:v>
                </c:pt>
                <c:pt idx="174">
                  <c:v>3.17</c:v>
                </c:pt>
                <c:pt idx="175">
                  <c:v>3.077</c:v>
                </c:pt>
                <c:pt idx="176">
                  <c:v>3.0569999999999999</c:v>
                </c:pt>
                <c:pt idx="177">
                  <c:v>2.9849999999999999</c:v>
                </c:pt>
                <c:pt idx="178">
                  <c:v>3.0579999999999998</c:v>
                </c:pt>
                <c:pt idx="179">
                  <c:v>2.9609999999999999</c:v>
                </c:pt>
                <c:pt idx="180">
                  <c:v>2.9590000000000001</c:v>
                </c:pt>
                <c:pt idx="181">
                  <c:v>2.8340000000000001</c:v>
                </c:pt>
                <c:pt idx="182">
                  <c:v>3.0339999999999998</c:v>
                </c:pt>
                <c:pt idx="183">
                  <c:v>2.8289999999999997</c:v>
                </c:pt>
                <c:pt idx="184">
                  <c:v>2.6949999999999998</c:v>
                </c:pt>
                <c:pt idx="185">
                  <c:v>2.8279999999999998</c:v>
                </c:pt>
                <c:pt idx="186">
                  <c:v>2.5380000000000003</c:v>
                </c:pt>
                <c:pt idx="187">
                  <c:v>2.3460000000000001</c:v>
                </c:pt>
                <c:pt idx="188">
                  <c:v>2.3330000000000002</c:v>
                </c:pt>
                <c:pt idx="189">
                  <c:v>2.105</c:v>
                </c:pt>
                <c:pt idx="190">
                  <c:v>2.157</c:v>
                </c:pt>
                <c:pt idx="191">
                  <c:v>2.008</c:v>
                </c:pt>
                <c:pt idx="192">
                  <c:v>1.772</c:v>
                </c:pt>
                <c:pt idx="193">
                  <c:v>1.863</c:v>
                </c:pt>
                <c:pt idx="194">
                  <c:v>1.7469999999999999</c:v>
                </c:pt>
                <c:pt idx="195">
                  <c:v>1.887</c:v>
                </c:pt>
                <c:pt idx="196">
                  <c:v>2.0019999999999998</c:v>
                </c:pt>
                <c:pt idx="197">
                  <c:v>2.1989999999999998</c:v>
                </c:pt>
                <c:pt idx="198">
                  <c:v>2.1059999999999999</c:v>
                </c:pt>
                <c:pt idx="199">
                  <c:v>2.177</c:v>
                </c:pt>
                <c:pt idx="200">
                  <c:v>1.823</c:v>
                </c:pt>
                <c:pt idx="201">
                  <c:v>1.8879999999999999</c:v>
                </c:pt>
                <c:pt idx="202">
                  <c:v>1.9670000000000001</c:v>
                </c:pt>
                <c:pt idx="203">
                  <c:v>2.2629999999999999</c:v>
                </c:pt>
                <c:pt idx="204">
                  <c:v>2.1349999999999998</c:v>
                </c:pt>
                <c:pt idx="205">
                  <c:v>2.149</c:v>
                </c:pt>
                <c:pt idx="206">
                  <c:v>1.8519999999999999</c:v>
                </c:pt>
                <c:pt idx="207">
                  <c:v>1.96</c:v>
                </c:pt>
                <c:pt idx="208">
                  <c:v>1.829</c:v>
                </c:pt>
                <c:pt idx="209">
                  <c:v>1.8540000000000001</c:v>
                </c:pt>
                <c:pt idx="210">
                  <c:v>1.7650000000000001</c:v>
                </c:pt>
                <c:pt idx="211">
                  <c:v>1.929</c:v>
                </c:pt>
                <c:pt idx="212">
                  <c:v>1.8580000000000001</c:v>
                </c:pt>
                <c:pt idx="213">
                  <c:v>1.9330000000000001</c:v>
                </c:pt>
                <c:pt idx="214">
                  <c:v>1.907</c:v>
                </c:pt>
                <c:pt idx="215">
                  <c:v>1.925</c:v>
                </c:pt>
                <c:pt idx="216">
                  <c:v>1.8839999999999999</c:v>
                </c:pt>
                <c:pt idx="217">
                  <c:v>1.8</c:v>
                </c:pt>
                <c:pt idx="218">
                  <c:v>1.794</c:v>
                </c:pt>
                <c:pt idx="219">
                  <c:v>2.0499999999999998</c:v>
                </c:pt>
                <c:pt idx="220">
                  <c:v>1.865</c:v>
                </c:pt>
                <c:pt idx="221">
                  <c:v>1.794</c:v>
                </c:pt>
                <c:pt idx="222">
                  <c:v>1.7349999999999999</c:v>
                </c:pt>
                <c:pt idx="223">
                  <c:v>1.7349999999999999</c:v>
                </c:pt>
                <c:pt idx="224">
                  <c:v>1.7090000000000001</c:v>
                </c:pt>
                <c:pt idx="225">
                  <c:v>1.6989999999999998</c:v>
                </c:pt>
                <c:pt idx="226">
                  <c:v>1.5840000000000001</c:v>
                </c:pt>
                <c:pt idx="227">
                  <c:v>1.516</c:v>
                </c:pt>
                <c:pt idx="228">
                  <c:v>1.4259999999999999</c:v>
                </c:pt>
                <c:pt idx="229">
                  <c:v>1.37</c:v>
                </c:pt>
                <c:pt idx="230">
                  <c:v>1.1719999999999999</c:v>
                </c:pt>
                <c:pt idx="231">
                  <c:v>1.329</c:v>
                </c:pt>
                <c:pt idx="232">
                  <c:v>1.4370000000000001</c:v>
                </c:pt>
                <c:pt idx="233">
                  <c:v>1.581</c:v>
                </c:pt>
                <c:pt idx="234">
                  <c:v>1.583</c:v>
                </c:pt>
                <c:pt idx="235">
                  <c:v>1.327</c:v>
                </c:pt>
                <c:pt idx="236">
                  <c:v>1.26</c:v>
                </c:pt>
                <c:pt idx="237">
                  <c:v>1.167</c:v>
                </c:pt>
                <c:pt idx="238">
                  <c:v>1.3980000000000001</c:v>
                </c:pt>
                <c:pt idx="239">
                  <c:v>1.4239999999999999</c:v>
                </c:pt>
                <c:pt idx="240">
                  <c:v>1.385</c:v>
                </c:pt>
                <c:pt idx="241">
                  <c:v>1.496</c:v>
                </c:pt>
                <c:pt idx="242">
                  <c:v>1.355</c:v>
                </c:pt>
                <c:pt idx="243">
                  <c:v>1.3340000000000001</c:v>
                </c:pt>
                <c:pt idx="244">
                  <c:v>1.5190000000000001</c:v>
                </c:pt>
                <c:pt idx="245">
                  <c:v>1.706</c:v>
                </c:pt>
                <c:pt idx="246">
                  <c:v>1.5960000000000001</c:v>
                </c:pt>
                <c:pt idx="247">
                  <c:v>1.4419999999999999</c:v>
                </c:pt>
                <c:pt idx="248">
                  <c:v>1.52</c:v>
                </c:pt>
                <c:pt idx="249">
                  <c:v>1.4450000000000001</c:v>
                </c:pt>
                <c:pt idx="250">
                  <c:v>1.5939999999999999</c:v>
                </c:pt>
                <c:pt idx="251">
                  <c:v>1.5369999999999999</c:v>
                </c:pt>
                <c:pt idx="252">
                  <c:v>1.45</c:v>
                </c:pt>
                <c:pt idx="253">
                  <c:v>1.3479999999999999</c:v>
                </c:pt>
                <c:pt idx="254">
                  <c:v>1.331</c:v>
                </c:pt>
                <c:pt idx="255">
                  <c:v>1.4359999999999999</c:v>
                </c:pt>
                <c:pt idx="256">
                  <c:v>1.3860000000000001</c:v>
                </c:pt>
                <c:pt idx="257">
                  <c:v>1.2949999999999999</c:v>
                </c:pt>
                <c:pt idx="258">
                  <c:v>1.3479999999999999</c:v>
                </c:pt>
                <c:pt idx="259">
                  <c:v>1.3759999999999999</c:v>
                </c:pt>
                <c:pt idx="260">
                  <c:v>1.31</c:v>
                </c:pt>
                <c:pt idx="261">
                  <c:v>1.536</c:v>
                </c:pt>
                <c:pt idx="262">
                  <c:v>1.583</c:v>
                </c:pt>
                <c:pt idx="263">
                  <c:v>1.5550000000000002</c:v>
                </c:pt>
                <c:pt idx="264">
                  <c:v>1.6360000000000001</c:v>
                </c:pt>
                <c:pt idx="265">
                  <c:v>1.6720000000000002</c:v>
                </c:pt>
                <c:pt idx="266">
                  <c:v>1.609</c:v>
                </c:pt>
                <c:pt idx="267">
                  <c:v>1.6520000000000001</c:v>
                </c:pt>
                <c:pt idx="268">
                  <c:v>1.5680000000000001</c:v>
                </c:pt>
                <c:pt idx="269">
                  <c:v>1.41</c:v>
                </c:pt>
                <c:pt idx="270">
                  <c:v>1.5249999999999999</c:v>
                </c:pt>
                <c:pt idx="271">
                  <c:v>1.4550000000000001</c:v>
                </c:pt>
                <c:pt idx="272">
                  <c:v>1.379</c:v>
                </c:pt>
                <c:pt idx="273">
                  <c:v>1.2889999999999999</c:v>
                </c:pt>
                <c:pt idx="274">
                  <c:v>1.212</c:v>
                </c:pt>
                <c:pt idx="275">
                  <c:v>1.26</c:v>
                </c:pt>
                <c:pt idx="276">
                  <c:v>1.2509999999999999</c:v>
                </c:pt>
                <c:pt idx="277">
                  <c:v>1.206</c:v>
                </c:pt>
                <c:pt idx="278">
                  <c:v>1.24</c:v>
                </c:pt>
                <c:pt idx="279">
                  <c:v>1.38</c:v>
                </c:pt>
                <c:pt idx="280">
                  <c:v>1.3260000000000001</c:v>
                </c:pt>
                <c:pt idx="281">
                  <c:v>1.431</c:v>
                </c:pt>
                <c:pt idx="282">
                  <c:v>1.5049999999999999</c:v>
                </c:pt>
                <c:pt idx="283">
                  <c:v>1.546</c:v>
                </c:pt>
                <c:pt idx="284">
                  <c:v>1.514</c:v>
                </c:pt>
                <c:pt idx="285">
                  <c:v>1.7250000000000001</c:v>
                </c:pt>
                <c:pt idx="286">
                  <c:v>1.728</c:v>
                </c:pt>
                <c:pt idx="287">
                  <c:v>1.7189999999999999</c:v>
                </c:pt>
                <c:pt idx="288">
                  <c:v>1.56</c:v>
                </c:pt>
                <c:pt idx="289">
                  <c:v>1.5190000000000001</c:v>
                </c:pt>
                <c:pt idx="290">
                  <c:v>1.665</c:v>
                </c:pt>
                <c:pt idx="291">
                  <c:v>1.651</c:v>
                </c:pt>
                <c:pt idx="292">
                  <c:v>1.6800000000000002</c:v>
                </c:pt>
                <c:pt idx="293">
                  <c:v>1.881</c:v>
                </c:pt>
                <c:pt idx="294">
                  <c:v>1.9350000000000001</c:v>
                </c:pt>
                <c:pt idx="295">
                  <c:v>1.8559999999999999</c:v>
                </c:pt>
                <c:pt idx="296">
                  <c:v>1.95</c:v>
                </c:pt>
                <c:pt idx="297">
                  <c:v>1.976</c:v>
                </c:pt>
                <c:pt idx="298">
                  <c:v>1.9430000000000001</c:v>
                </c:pt>
                <c:pt idx="299">
                  <c:v>1.778</c:v>
                </c:pt>
                <c:pt idx="300">
                  <c:v>1.841</c:v>
                </c:pt>
                <c:pt idx="301">
                  <c:v>1.8639999999999999</c:v>
                </c:pt>
                <c:pt idx="302">
                  <c:v>1.831</c:v>
                </c:pt>
                <c:pt idx="303">
                  <c:v>1.7549999999999999</c:v>
                </c:pt>
                <c:pt idx="304">
                  <c:v>1.6909999999999998</c:v>
                </c:pt>
                <c:pt idx="305">
                  <c:v>1.7570000000000001</c:v>
                </c:pt>
                <c:pt idx="306">
                  <c:v>1.706</c:v>
                </c:pt>
                <c:pt idx="307">
                  <c:v>1.746</c:v>
                </c:pt>
                <c:pt idx="308">
                  <c:v>1.6930000000000001</c:v>
                </c:pt>
                <c:pt idx="309">
                  <c:v>1.8420000000000001</c:v>
                </c:pt>
                <c:pt idx="310">
                  <c:v>1.8279999999999998</c:v>
                </c:pt>
                <c:pt idx="311">
                  <c:v>1.87</c:v>
                </c:pt>
                <c:pt idx="312">
                  <c:v>1.956</c:v>
                </c:pt>
                <c:pt idx="313">
                  <c:v>1.944</c:v>
                </c:pt>
                <c:pt idx="314">
                  <c:v>1.843</c:v>
                </c:pt>
                <c:pt idx="315">
                  <c:v>1.7530000000000001</c:v>
                </c:pt>
                <c:pt idx="316">
                  <c:v>1.6579999999999999</c:v>
                </c:pt>
                <c:pt idx="317">
                  <c:v>1.659</c:v>
                </c:pt>
                <c:pt idx="318">
                  <c:v>1.661</c:v>
                </c:pt>
                <c:pt idx="319">
                  <c:v>1.679</c:v>
                </c:pt>
                <c:pt idx="320">
                  <c:v>1.6619999999999999</c:v>
                </c:pt>
                <c:pt idx="321">
                  <c:v>1.6240000000000001</c:v>
                </c:pt>
                <c:pt idx="322">
                  <c:v>1.653</c:v>
                </c:pt>
                <c:pt idx="323">
                  <c:v>1.546</c:v>
                </c:pt>
                <c:pt idx="324">
                  <c:v>1.631</c:v>
                </c:pt>
                <c:pt idx="325">
                  <c:v>1.548</c:v>
                </c:pt>
                <c:pt idx="326">
                  <c:v>1.5529999999999999</c:v>
                </c:pt>
                <c:pt idx="327">
                  <c:v>1.504</c:v>
                </c:pt>
                <c:pt idx="328">
                  <c:v>1.5150000000000001</c:v>
                </c:pt>
                <c:pt idx="329">
                  <c:v>1.484</c:v>
                </c:pt>
                <c:pt idx="330">
                  <c:v>1.4490000000000001</c:v>
                </c:pt>
                <c:pt idx="331">
                  <c:v>1.4550000000000001</c:v>
                </c:pt>
                <c:pt idx="332">
                  <c:v>1.33</c:v>
                </c:pt>
                <c:pt idx="333">
                  <c:v>1.413</c:v>
                </c:pt>
                <c:pt idx="334">
                  <c:v>1.3580000000000001</c:v>
                </c:pt>
                <c:pt idx="335">
                  <c:v>1.353</c:v>
                </c:pt>
                <c:pt idx="336">
                  <c:v>1.363</c:v>
                </c:pt>
                <c:pt idx="337">
                  <c:v>1.343</c:v>
                </c:pt>
                <c:pt idx="338">
                  <c:v>1.262</c:v>
                </c:pt>
                <c:pt idx="339">
                  <c:v>1.2650000000000001</c:v>
                </c:pt>
                <c:pt idx="340">
                  <c:v>1.2030000000000001</c:v>
                </c:pt>
                <c:pt idx="341">
                  <c:v>1.155</c:v>
                </c:pt>
                <c:pt idx="342">
                  <c:v>1.147</c:v>
                </c:pt>
                <c:pt idx="343">
                  <c:v>1.131</c:v>
                </c:pt>
                <c:pt idx="344">
                  <c:v>1.0529999999999999</c:v>
                </c:pt>
                <c:pt idx="345">
                  <c:v>0.95299999999999996</c:v>
                </c:pt>
                <c:pt idx="346">
                  <c:v>0.98199999999999998</c:v>
                </c:pt>
                <c:pt idx="347">
                  <c:v>0.89</c:v>
                </c:pt>
                <c:pt idx="348">
                  <c:v>0.92800000000000005</c:v>
                </c:pt>
                <c:pt idx="349">
                  <c:v>1.0820000000000001</c:v>
                </c:pt>
                <c:pt idx="350">
                  <c:v>1.0429999999999999</c:v>
                </c:pt>
                <c:pt idx="351">
                  <c:v>0.97199999999999998</c:v>
                </c:pt>
                <c:pt idx="352">
                  <c:v>0.92500000000000004</c:v>
                </c:pt>
                <c:pt idx="353">
                  <c:v>0.88700000000000001</c:v>
                </c:pt>
                <c:pt idx="354">
                  <c:v>0.85899999999999999</c:v>
                </c:pt>
                <c:pt idx="355">
                  <c:v>0.89200000000000002</c:v>
                </c:pt>
                <c:pt idx="356">
                  <c:v>0.84099999999999997</c:v>
                </c:pt>
                <c:pt idx="357">
                  <c:v>0.81699999999999995</c:v>
                </c:pt>
                <c:pt idx="358">
                  <c:v>0.78500000000000003</c:v>
                </c:pt>
                <c:pt idx="359">
                  <c:v>0.77</c:v>
                </c:pt>
                <c:pt idx="360">
                  <c:v>0.7</c:v>
                </c:pt>
                <c:pt idx="361">
                  <c:v>0.78</c:v>
                </c:pt>
                <c:pt idx="362">
                  <c:v>0.624</c:v>
                </c:pt>
                <c:pt idx="363">
                  <c:v>0.59199999999999997</c:v>
                </c:pt>
                <c:pt idx="364">
                  <c:v>0.58899999999999997</c:v>
                </c:pt>
                <c:pt idx="365">
                  <c:v>0.498</c:v>
                </c:pt>
                <c:pt idx="366">
                  <c:v>0.49199999999999999</c:v>
                </c:pt>
                <c:pt idx="367">
                  <c:v>0.45400000000000001</c:v>
                </c:pt>
                <c:pt idx="368">
                  <c:v>0.36199999999999999</c:v>
                </c:pt>
                <c:pt idx="369">
                  <c:v>0.30199999999999999</c:v>
                </c:pt>
                <c:pt idx="370">
                  <c:v>0.375</c:v>
                </c:pt>
                <c:pt idx="371">
                  <c:v>0.34200000000000003</c:v>
                </c:pt>
                <c:pt idx="372">
                  <c:v>0.36699999999999999</c:v>
                </c:pt>
                <c:pt idx="373">
                  <c:v>0.32800000000000001</c:v>
                </c:pt>
                <c:pt idx="374">
                  <c:v>0.39300000000000002</c:v>
                </c:pt>
                <c:pt idx="375">
                  <c:v>0.25700000000000001</c:v>
                </c:pt>
                <c:pt idx="376">
                  <c:v>0.184</c:v>
                </c:pt>
                <c:pt idx="377">
                  <c:v>0.20699999999999999</c:v>
                </c:pt>
                <c:pt idx="378">
                  <c:v>0.19400000000000001</c:v>
                </c:pt>
                <c:pt idx="379">
                  <c:v>0.155</c:v>
                </c:pt>
                <c:pt idx="380">
                  <c:v>7.8E-2</c:v>
                </c:pt>
                <c:pt idx="381">
                  <c:v>0.155</c:v>
                </c:pt>
                <c:pt idx="382">
                  <c:v>0.373</c:v>
                </c:pt>
                <c:pt idx="383">
                  <c:v>0.54700000000000004</c:v>
                </c:pt>
                <c:pt idx="384">
                  <c:v>0.624</c:v>
                </c:pt>
                <c:pt idx="385">
                  <c:v>0.60399999999999998</c:v>
                </c:pt>
                <c:pt idx="386">
                  <c:v>0.48699999999999999</c:v>
                </c:pt>
                <c:pt idx="387">
                  <c:v>0.84399999999999997</c:v>
                </c:pt>
                <c:pt idx="388">
                  <c:v>0.83399999999999996</c:v>
                </c:pt>
                <c:pt idx="389">
                  <c:v>0.752</c:v>
                </c:pt>
                <c:pt idx="390">
                  <c:v>0.92200000000000004</c:v>
                </c:pt>
                <c:pt idx="391">
                  <c:v>0.79100000000000004</c:v>
                </c:pt>
                <c:pt idx="392">
                  <c:v>0.89800000000000002</c:v>
                </c:pt>
                <c:pt idx="393">
                  <c:v>0.78800000000000003</c:v>
                </c:pt>
                <c:pt idx="394">
                  <c:v>0.69099999999999995</c:v>
                </c:pt>
                <c:pt idx="395">
                  <c:v>0.64400000000000002</c:v>
                </c:pt>
                <c:pt idx="396">
                  <c:v>0.66100000000000003</c:v>
                </c:pt>
                <c:pt idx="397">
                  <c:v>0.66</c:v>
                </c:pt>
                <c:pt idx="398">
                  <c:v>0.56399999999999995</c:v>
                </c:pt>
                <c:pt idx="399">
                  <c:v>0.74199999999999999</c:v>
                </c:pt>
                <c:pt idx="400">
                  <c:v>0.66800000000000004</c:v>
                </c:pt>
                <c:pt idx="401">
                  <c:v>0.65300000000000002</c:v>
                </c:pt>
                <c:pt idx="402">
                  <c:v>0.66300000000000003</c:v>
                </c:pt>
                <c:pt idx="403">
                  <c:v>0.64900000000000002</c:v>
                </c:pt>
                <c:pt idx="404">
                  <c:v>0.51</c:v>
                </c:pt>
                <c:pt idx="405">
                  <c:v>0.61499999999999999</c:v>
                </c:pt>
                <c:pt idx="406">
                  <c:v>0.54800000000000004</c:v>
                </c:pt>
                <c:pt idx="407">
                  <c:v>0.51200000000000001</c:v>
                </c:pt>
                <c:pt idx="408">
                  <c:v>0.51700000000000002</c:v>
                </c:pt>
                <c:pt idx="409">
                  <c:v>0.69299999999999995</c:v>
                </c:pt>
                <c:pt idx="410">
                  <c:v>0.55800000000000005</c:v>
                </c:pt>
                <c:pt idx="411">
                  <c:v>0.47899999999999998</c:v>
                </c:pt>
                <c:pt idx="412">
                  <c:v>0.46</c:v>
                </c:pt>
                <c:pt idx="413">
                  <c:v>0.67800000000000005</c:v>
                </c:pt>
                <c:pt idx="414">
                  <c:v>0.54</c:v>
                </c:pt>
                <c:pt idx="415">
                  <c:v>0.54800000000000004</c:v>
                </c:pt>
                <c:pt idx="416">
                  <c:v>0.64100000000000001</c:v>
                </c:pt>
                <c:pt idx="417">
                  <c:v>0.629</c:v>
                </c:pt>
                <c:pt idx="418">
                  <c:v>0.51400000000000001</c:v>
                </c:pt>
                <c:pt idx="419">
                  <c:v>0.54</c:v>
                </c:pt>
                <c:pt idx="420">
                  <c:v>0.48399999999999999</c:v>
                </c:pt>
                <c:pt idx="421">
                  <c:v>0.32500000000000001</c:v>
                </c:pt>
                <c:pt idx="422">
                  <c:v>0.29599999999999999</c:v>
                </c:pt>
                <c:pt idx="423">
                  <c:v>0.26100000000000001</c:v>
                </c:pt>
                <c:pt idx="424">
                  <c:v>0.20200000000000001</c:v>
                </c:pt>
                <c:pt idx="425">
                  <c:v>0.14699999999999999</c:v>
                </c:pt>
                <c:pt idx="426">
                  <c:v>0.23799999999999999</c:v>
                </c:pt>
                <c:pt idx="427">
                  <c:v>0.27100000000000002</c:v>
                </c:pt>
                <c:pt idx="428">
                  <c:v>0.21199999999999999</c:v>
                </c:pt>
                <c:pt idx="429">
                  <c:v>0.18</c:v>
                </c:pt>
                <c:pt idx="430">
                  <c:v>0.13400000000000001</c:v>
                </c:pt>
                <c:pt idx="431">
                  <c:v>9.5000000000000001E-2</c:v>
                </c:pt>
                <c:pt idx="432">
                  <c:v>0.127</c:v>
                </c:pt>
                <c:pt idx="433">
                  <c:v>0.23100000000000001</c:v>
                </c:pt>
                <c:pt idx="434">
                  <c:v>0.27100000000000002</c:v>
                </c:pt>
                <c:pt idx="435">
                  <c:v>0.14399999999999999</c:v>
                </c:pt>
                <c:pt idx="436">
                  <c:v>0.124</c:v>
                </c:pt>
                <c:pt idx="437">
                  <c:v>0.16500000000000001</c:v>
                </c:pt>
                <c:pt idx="438">
                  <c:v>0.13800000000000001</c:v>
                </c:pt>
                <c:pt idx="439">
                  <c:v>6.8000000000000005E-2</c:v>
                </c:pt>
                <c:pt idx="440">
                  <c:v>0.02</c:v>
                </c:pt>
                <c:pt idx="441">
                  <c:v>1.9E-2</c:v>
                </c:pt>
                <c:pt idx="442">
                  <c:v>-4.7E-2</c:v>
                </c:pt>
                <c:pt idx="443">
                  <c:v>-0.126</c:v>
                </c:pt>
                <c:pt idx="444">
                  <c:v>-0.189</c:v>
                </c:pt>
                <c:pt idx="445">
                  <c:v>6.0000000000000001E-3</c:v>
                </c:pt>
                <c:pt idx="446">
                  <c:v>-0.03</c:v>
                </c:pt>
                <c:pt idx="447">
                  <c:v>-0.11899999999999999</c:v>
                </c:pt>
                <c:pt idx="448">
                  <c:v>-6.7000000000000004E-2</c:v>
                </c:pt>
                <c:pt idx="449">
                  <c:v>-0.108</c:v>
                </c:pt>
                <c:pt idx="450">
                  <c:v>-3.2000000000000001E-2</c:v>
                </c:pt>
                <c:pt idx="451">
                  <c:v>-7.1999999999999995E-2</c:v>
                </c:pt>
                <c:pt idx="452">
                  <c:v>-4.2999999999999997E-2</c:v>
                </c:pt>
                <c:pt idx="453">
                  <c:v>1.0999999999999999E-2</c:v>
                </c:pt>
                <c:pt idx="454">
                  <c:v>7.0000000000000001E-3</c:v>
                </c:pt>
                <c:pt idx="455">
                  <c:v>-8.2000000000000003E-2</c:v>
                </c:pt>
                <c:pt idx="456">
                  <c:v>-0.11899999999999999</c:v>
                </c:pt>
                <c:pt idx="457">
                  <c:v>0.02</c:v>
                </c:pt>
                <c:pt idx="458">
                  <c:v>5.8000000000000003E-2</c:v>
                </c:pt>
                <c:pt idx="459">
                  <c:v>6.0000000000000001E-3</c:v>
                </c:pt>
                <c:pt idx="460">
                  <c:v>0.16700000000000001</c:v>
                </c:pt>
                <c:pt idx="461">
                  <c:v>0.13500000000000001</c:v>
                </c:pt>
                <c:pt idx="462">
                  <c:v>0.308</c:v>
                </c:pt>
                <c:pt idx="463">
                  <c:v>0.27200000000000002</c:v>
                </c:pt>
                <c:pt idx="464">
                  <c:v>0.24</c:v>
                </c:pt>
                <c:pt idx="465">
                  <c:v>0.28100000000000003</c:v>
                </c:pt>
                <c:pt idx="466">
                  <c:v>0.36499999999999999</c:v>
                </c:pt>
                <c:pt idx="467">
                  <c:v>0.314</c:v>
                </c:pt>
                <c:pt idx="468">
                  <c:v>0.221</c:v>
                </c:pt>
                <c:pt idx="469">
                  <c:v>0.20799999999999999</c:v>
                </c:pt>
                <c:pt idx="470">
                  <c:v>0.29799999999999999</c:v>
                </c:pt>
                <c:pt idx="471">
                  <c:v>0.33800000000000002</c:v>
                </c:pt>
                <c:pt idx="472">
                  <c:v>0.42099999999999999</c:v>
                </c:pt>
                <c:pt idx="473">
                  <c:v>0.46200000000000002</c:v>
                </c:pt>
                <c:pt idx="474">
                  <c:v>0.41199999999999998</c:v>
                </c:pt>
                <c:pt idx="475">
                  <c:v>0.32</c:v>
                </c:pt>
                <c:pt idx="476">
                  <c:v>0.30199999999999999</c:v>
                </c:pt>
                <c:pt idx="477">
                  <c:v>0.186</c:v>
                </c:pt>
                <c:pt idx="478">
                  <c:v>0.35599999999999998</c:v>
                </c:pt>
                <c:pt idx="479">
                  <c:v>0.48499999999999999</c:v>
                </c:pt>
                <c:pt idx="480">
                  <c:v>0.435</c:v>
                </c:pt>
                <c:pt idx="481">
                  <c:v>0.40300000000000002</c:v>
                </c:pt>
                <c:pt idx="482">
                  <c:v>0.32800000000000001</c:v>
                </c:pt>
                <c:pt idx="483">
                  <c:v>0.22800000000000001</c:v>
                </c:pt>
                <c:pt idx="484">
                  <c:v>0.187</c:v>
                </c:pt>
                <c:pt idx="485">
                  <c:v>0.253</c:v>
                </c:pt>
                <c:pt idx="486">
                  <c:v>0.317</c:v>
                </c:pt>
                <c:pt idx="487">
                  <c:v>0.41799999999999998</c:v>
                </c:pt>
                <c:pt idx="488">
                  <c:v>0.39100000000000001</c:v>
                </c:pt>
                <c:pt idx="489">
                  <c:v>0.36799999999999999</c:v>
                </c:pt>
                <c:pt idx="490">
                  <c:v>0.33100000000000002</c:v>
                </c:pt>
                <c:pt idx="491">
                  <c:v>0.27400000000000002</c:v>
                </c:pt>
                <c:pt idx="492">
                  <c:v>0.26400000000000001</c:v>
                </c:pt>
                <c:pt idx="493">
                  <c:v>0.27600000000000002</c:v>
                </c:pt>
                <c:pt idx="494">
                  <c:v>0.255</c:v>
                </c:pt>
                <c:pt idx="495">
                  <c:v>0.46600000000000003</c:v>
                </c:pt>
                <c:pt idx="496">
                  <c:v>0.57299999999999995</c:v>
                </c:pt>
                <c:pt idx="497">
                  <c:v>0.59699999999999998</c:v>
                </c:pt>
                <c:pt idx="498">
                  <c:v>0.50600000000000001</c:v>
                </c:pt>
                <c:pt idx="499">
                  <c:v>0.54200000000000004</c:v>
                </c:pt>
                <c:pt idx="500">
                  <c:v>0.46800000000000003</c:v>
                </c:pt>
                <c:pt idx="501">
                  <c:v>0.38200000000000001</c:v>
                </c:pt>
                <c:pt idx="502">
                  <c:v>0.41399999999999998</c:v>
                </c:pt>
                <c:pt idx="503">
                  <c:v>0.38</c:v>
                </c:pt>
                <c:pt idx="504">
                  <c:v>0.379</c:v>
                </c:pt>
                <c:pt idx="505">
                  <c:v>0.312</c:v>
                </c:pt>
                <c:pt idx="506">
                  <c:v>0.433</c:v>
                </c:pt>
                <c:pt idx="507">
                  <c:v>0.44700000000000001</c:v>
                </c:pt>
                <c:pt idx="508">
                  <c:v>0.46400000000000002</c:v>
                </c:pt>
                <c:pt idx="509">
                  <c:v>0.45900000000000002</c:v>
                </c:pt>
                <c:pt idx="510">
                  <c:v>0.40300000000000002</c:v>
                </c:pt>
                <c:pt idx="511">
                  <c:v>0.45200000000000001</c:v>
                </c:pt>
                <c:pt idx="512">
                  <c:v>0.38300000000000001</c:v>
                </c:pt>
                <c:pt idx="513">
                  <c:v>0.36399999999999999</c:v>
                </c:pt>
                <c:pt idx="514">
                  <c:v>0.41</c:v>
                </c:pt>
                <c:pt idx="515">
                  <c:v>0.36099999999999999</c:v>
                </c:pt>
                <c:pt idx="516">
                  <c:v>0.36</c:v>
                </c:pt>
                <c:pt idx="517">
                  <c:v>0.30499999999999999</c:v>
                </c:pt>
                <c:pt idx="518">
                  <c:v>0.307</c:v>
                </c:pt>
                <c:pt idx="519">
                  <c:v>0.30099999999999999</c:v>
                </c:pt>
                <c:pt idx="520">
                  <c:v>0.42</c:v>
                </c:pt>
                <c:pt idx="521">
                  <c:v>0.42699999999999999</c:v>
                </c:pt>
                <c:pt idx="522">
                  <c:v>0.439</c:v>
                </c:pt>
                <c:pt idx="523">
                  <c:v>0.58099999999999996</c:v>
                </c:pt>
                <c:pt idx="524">
                  <c:v>0.56799999999999995</c:v>
                </c:pt>
                <c:pt idx="525">
                  <c:v>0.629</c:v>
                </c:pt>
                <c:pt idx="526">
                  <c:v>0.76700000000000002</c:v>
                </c:pt>
                <c:pt idx="527">
                  <c:v>0.745</c:v>
                </c:pt>
                <c:pt idx="528">
                  <c:v>0.70599999999999996</c:v>
                </c:pt>
                <c:pt idx="529">
                  <c:v>0.65300000000000002</c:v>
                </c:pt>
                <c:pt idx="530">
                  <c:v>0.65100000000000002</c:v>
                </c:pt>
                <c:pt idx="531">
                  <c:v>0.64800000000000002</c:v>
                </c:pt>
                <c:pt idx="532">
                  <c:v>0.57099999999999995</c:v>
                </c:pt>
                <c:pt idx="533">
                  <c:v>0.52700000000000002</c:v>
                </c:pt>
                <c:pt idx="534">
                  <c:v>0.497</c:v>
                </c:pt>
                <c:pt idx="535">
                  <c:v>0.497</c:v>
                </c:pt>
                <c:pt idx="536">
                  <c:v>0.51100000000000001</c:v>
                </c:pt>
                <c:pt idx="537">
                  <c:v>0.59</c:v>
                </c:pt>
                <c:pt idx="538">
                  <c:v>0.57099999999999995</c:v>
                </c:pt>
                <c:pt idx="539">
                  <c:v>0.54400000000000004</c:v>
                </c:pt>
                <c:pt idx="540">
                  <c:v>0.55900000000000005</c:v>
                </c:pt>
                <c:pt idx="541">
                  <c:v>0.57899999999999996</c:v>
                </c:pt>
                <c:pt idx="542">
                  <c:v>0.40600000000000003</c:v>
                </c:pt>
                <c:pt idx="543">
                  <c:v>0.38600000000000001</c:v>
                </c:pt>
                <c:pt idx="544">
                  <c:v>0.44900000000000001</c:v>
                </c:pt>
                <c:pt idx="545">
                  <c:v>0.40300000000000002</c:v>
                </c:pt>
                <c:pt idx="546">
                  <c:v>0.33700000000000002</c:v>
                </c:pt>
                <c:pt idx="547">
                  <c:v>0.30199999999999999</c:v>
                </c:pt>
                <c:pt idx="548">
                  <c:v>0.29199999999999998</c:v>
                </c:pt>
                <c:pt idx="549">
                  <c:v>0.34</c:v>
                </c:pt>
                <c:pt idx="550">
                  <c:v>0.37</c:v>
                </c:pt>
                <c:pt idx="551">
                  <c:v>0.40300000000000002</c:v>
                </c:pt>
                <c:pt idx="552">
                  <c:v>0.40799999999999997</c:v>
                </c:pt>
                <c:pt idx="553">
                  <c:v>0.317</c:v>
                </c:pt>
                <c:pt idx="554">
                  <c:v>0.30499999999999999</c:v>
                </c:pt>
                <c:pt idx="555">
                  <c:v>0.34499999999999997</c:v>
                </c:pt>
                <c:pt idx="556">
                  <c:v>0.32600000000000001</c:v>
                </c:pt>
                <c:pt idx="557">
                  <c:v>0.38700000000000001</c:v>
                </c:pt>
                <c:pt idx="558">
                  <c:v>0.45</c:v>
                </c:pt>
                <c:pt idx="559">
                  <c:v>0.46200000000000002</c:v>
                </c:pt>
                <c:pt idx="560">
                  <c:v>0.47</c:v>
                </c:pt>
                <c:pt idx="561">
                  <c:v>0.57299999999999995</c:v>
                </c:pt>
                <c:pt idx="562">
                  <c:v>0.498</c:v>
                </c:pt>
                <c:pt idx="563">
                  <c:v>0.46</c:v>
                </c:pt>
                <c:pt idx="564">
                  <c:v>0.35199999999999998</c:v>
                </c:pt>
                <c:pt idx="565">
                  <c:v>0.42799999999999999</c:v>
                </c:pt>
                <c:pt idx="566">
                  <c:v>0.40699999999999997</c:v>
                </c:pt>
                <c:pt idx="567">
                  <c:v>0.36699999999999999</c:v>
                </c:pt>
                <c:pt idx="568">
                  <c:v>0.34</c:v>
                </c:pt>
                <c:pt idx="569">
                  <c:v>0.313</c:v>
                </c:pt>
                <c:pt idx="570">
                  <c:v>0.249</c:v>
                </c:pt>
                <c:pt idx="571">
                  <c:v>0.252</c:v>
                </c:pt>
                <c:pt idx="572">
                  <c:v>0.25</c:v>
                </c:pt>
                <c:pt idx="573">
                  <c:v>0.24199999999999999</c:v>
                </c:pt>
                <c:pt idx="574">
                  <c:v>0.20799999999999999</c:v>
                </c:pt>
                <c:pt idx="575">
                  <c:v>0.23899999999999999</c:v>
                </c:pt>
                <c:pt idx="576">
                  <c:v>0.26200000000000001</c:v>
                </c:pt>
                <c:pt idx="577">
                  <c:v>0.193</c:v>
                </c:pt>
                <c:pt idx="578">
                  <c:v>0.16600000000000001</c:v>
                </c:pt>
                <c:pt idx="579">
                  <c:v>8.6999999999999994E-2</c:v>
                </c:pt>
                <c:pt idx="580">
                  <c:v>0.10100000000000001</c:v>
                </c:pt>
                <c:pt idx="581">
                  <c:v>9.6000000000000002E-2</c:v>
                </c:pt>
                <c:pt idx="582">
                  <c:v>0.183</c:v>
                </c:pt>
                <c:pt idx="583">
                  <c:v>6.9000000000000006E-2</c:v>
                </c:pt>
                <c:pt idx="584">
                  <c:v>8.4000000000000005E-2</c:v>
                </c:pt>
                <c:pt idx="585">
                  <c:v>-1.4999999999999999E-2</c:v>
                </c:pt>
                <c:pt idx="586">
                  <c:v>-7.0000000000000007E-2</c:v>
                </c:pt>
                <c:pt idx="587">
                  <c:v>7.0000000000000001E-3</c:v>
                </c:pt>
                <c:pt idx="588">
                  <c:v>5.5E-2</c:v>
                </c:pt>
                <c:pt idx="589">
                  <c:v>2.5000000000000001E-2</c:v>
                </c:pt>
                <c:pt idx="590">
                  <c:v>-2.1999999999999999E-2</c:v>
                </c:pt>
                <c:pt idx="591">
                  <c:v>2.5000000000000001E-2</c:v>
                </c:pt>
                <c:pt idx="592">
                  <c:v>-4.4999999999999998E-2</c:v>
                </c:pt>
                <c:pt idx="593">
                  <c:v>-0.104</c:v>
                </c:pt>
                <c:pt idx="594">
                  <c:v>-0.11700000000000001</c:v>
                </c:pt>
                <c:pt idx="595">
                  <c:v>-0.20200000000000001</c:v>
                </c:pt>
                <c:pt idx="596">
                  <c:v>-0.25700000000000001</c:v>
                </c:pt>
                <c:pt idx="597">
                  <c:v>-0.255</c:v>
                </c:pt>
                <c:pt idx="598">
                  <c:v>-0.28499999999999998</c:v>
                </c:pt>
                <c:pt idx="599">
                  <c:v>-0.32700000000000001</c:v>
                </c:pt>
                <c:pt idx="600">
                  <c:v>-0.36299999999999999</c:v>
                </c:pt>
                <c:pt idx="601">
                  <c:v>-0.21</c:v>
                </c:pt>
                <c:pt idx="602">
                  <c:v>-0.32400000000000001</c:v>
                </c:pt>
                <c:pt idx="603">
                  <c:v>-0.376</c:v>
                </c:pt>
                <c:pt idx="604">
                  <c:v>-0.495</c:v>
                </c:pt>
                <c:pt idx="605">
                  <c:v>-0.57599999999999996</c:v>
                </c:pt>
                <c:pt idx="606">
                  <c:v>-0.68500000000000005</c:v>
                </c:pt>
                <c:pt idx="607">
                  <c:v>-0.67500000000000004</c:v>
                </c:pt>
                <c:pt idx="608">
                  <c:v>-0.7</c:v>
                </c:pt>
                <c:pt idx="609">
                  <c:v>-0.63800000000000001</c:v>
                </c:pt>
                <c:pt idx="610">
                  <c:v>-0.44900000000000001</c:v>
                </c:pt>
                <c:pt idx="611">
                  <c:v>-0.52100000000000002</c:v>
                </c:pt>
                <c:pt idx="612">
                  <c:v>-0.57299999999999995</c:v>
                </c:pt>
                <c:pt idx="613">
                  <c:v>-0.58599999999999997</c:v>
                </c:pt>
                <c:pt idx="614">
                  <c:v>-0.442</c:v>
                </c:pt>
                <c:pt idx="615">
                  <c:v>-0.38200000000000001</c:v>
                </c:pt>
                <c:pt idx="616">
                  <c:v>-0.36199999999999999</c:v>
                </c:pt>
                <c:pt idx="617">
                  <c:v>-0.38200000000000001</c:v>
                </c:pt>
                <c:pt idx="618">
                  <c:v>-0.26300000000000001</c:v>
                </c:pt>
                <c:pt idx="619">
                  <c:v>-0.33400000000000002</c:v>
                </c:pt>
                <c:pt idx="620">
                  <c:v>-0.35899999999999999</c:v>
                </c:pt>
                <c:pt idx="621">
                  <c:v>-0.36</c:v>
                </c:pt>
                <c:pt idx="622">
                  <c:v>-0.28599999999999998</c:v>
                </c:pt>
                <c:pt idx="623">
                  <c:v>-0.28899999999999998</c:v>
                </c:pt>
                <c:pt idx="624">
                  <c:v>-0.252</c:v>
                </c:pt>
                <c:pt idx="625">
                  <c:v>-0.25600000000000001</c:v>
                </c:pt>
                <c:pt idx="626">
                  <c:v>-0.27800000000000002</c:v>
                </c:pt>
                <c:pt idx="627">
                  <c:v>-0.19900000000000001</c:v>
                </c:pt>
                <c:pt idx="628">
                  <c:v>-0.215</c:v>
                </c:pt>
                <c:pt idx="629">
                  <c:v>-0.33500000000000002</c:v>
                </c:pt>
                <c:pt idx="630">
                  <c:v>-0.434</c:v>
                </c:pt>
                <c:pt idx="631">
                  <c:v>-0.38600000000000001</c:v>
                </c:pt>
                <c:pt idx="632">
                  <c:v>-0.40100000000000002</c:v>
                </c:pt>
                <c:pt idx="633">
                  <c:v>-0.43099999999999999</c:v>
                </c:pt>
                <c:pt idx="634">
                  <c:v>-0.60699999999999998</c:v>
                </c:pt>
                <c:pt idx="635">
                  <c:v>-0.71</c:v>
                </c:pt>
                <c:pt idx="636">
                  <c:v>-0.54400000000000004</c:v>
                </c:pt>
                <c:pt idx="637">
                  <c:v>-0.32100000000000001</c:v>
                </c:pt>
                <c:pt idx="638">
                  <c:v>-0.47399999999999998</c:v>
                </c:pt>
                <c:pt idx="639">
                  <c:v>-0.441</c:v>
                </c:pt>
                <c:pt idx="640">
                  <c:v>-0.34699999999999998</c:v>
                </c:pt>
                <c:pt idx="641">
                  <c:v>-0.47199999999999998</c:v>
                </c:pt>
                <c:pt idx="642">
                  <c:v>-0.47299999999999998</c:v>
                </c:pt>
                <c:pt idx="643">
                  <c:v>-0.58599999999999997</c:v>
                </c:pt>
                <c:pt idx="644">
                  <c:v>-0.53700000000000003</c:v>
                </c:pt>
                <c:pt idx="645">
                  <c:v>-0.53100000000000003</c:v>
                </c:pt>
                <c:pt idx="646">
                  <c:v>-0.48699999999999999</c:v>
                </c:pt>
                <c:pt idx="647">
                  <c:v>-0.44700000000000001</c:v>
                </c:pt>
                <c:pt idx="648">
                  <c:v>-0.27700000000000002</c:v>
                </c:pt>
                <c:pt idx="649">
                  <c:v>-0.439</c:v>
                </c:pt>
                <c:pt idx="650">
                  <c:v>-0.41499999999999998</c:v>
                </c:pt>
                <c:pt idx="651">
                  <c:v>-0.48199999999999998</c:v>
                </c:pt>
                <c:pt idx="652">
                  <c:v>-0.432</c:v>
                </c:pt>
                <c:pt idx="653">
                  <c:v>-0.46500000000000002</c:v>
                </c:pt>
                <c:pt idx="654">
                  <c:v>-0.44700000000000001</c:v>
                </c:pt>
                <c:pt idx="655">
                  <c:v>-0.44800000000000001</c:v>
                </c:pt>
                <c:pt idx="656">
                  <c:v>-0.52400000000000002</c:v>
                </c:pt>
                <c:pt idx="657">
                  <c:v>-0.50900000000000001</c:v>
                </c:pt>
                <c:pt idx="658">
                  <c:v>-0.42099999999999999</c:v>
                </c:pt>
                <c:pt idx="659">
                  <c:v>-0.50700000000000001</c:v>
                </c:pt>
                <c:pt idx="660">
                  <c:v>-0.40899999999999997</c:v>
                </c:pt>
                <c:pt idx="661">
                  <c:v>-0.47199999999999998</c:v>
                </c:pt>
                <c:pt idx="662">
                  <c:v>-0.48099999999999998</c:v>
                </c:pt>
                <c:pt idx="663">
                  <c:v>-0.48499999999999999</c:v>
                </c:pt>
                <c:pt idx="664">
                  <c:v>-0.52900000000000003</c:v>
                </c:pt>
                <c:pt idx="665">
                  <c:v>-0.53600000000000003</c:v>
                </c:pt>
                <c:pt idx="666">
                  <c:v>-0.52700000000000002</c:v>
                </c:pt>
                <c:pt idx="667">
                  <c:v>-0.622</c:v>
                </c:pt>
                <c:pt idx="668">
                  <c:v>-0.57399999999999995</c:v>
                </c:pt>
                <c:pt idx="669">
                  <c:v>-0.627</c:v>
                </c:pt>
                <c:pt idx="670">
                  <c:v>-0.621</c:v>
                </c:pt>
                <c:pt idx="671">
                  <c:v>-0.54700000000000004</c:v>
                </c:pt>
                <c:pt idx="672">
                  <c:v>-0.58299999999999996</c:v>
                </c:pt>
                <c:pt idx="673">
                  <c:v>-0.58799999999999997</c:v>
                </c:pt>
                <c:pt idx="674">
                  <c:v>-0.54700000000000004</c:v>
                </c:pt>
                <c:pt idx="675">
                  <c:v>-0.63600000000000001</c:v>
                </c:pt>
                <c:pt idx="676">
                  <c:v>-0.57099999999999995</c:v>
                </c:pt>
                <c:pt idx="677">
                  <c:v>-0.54800000000000004</c:v>
                </c:pt>
                <c:pt idx="678">
                  <c:v>-0.56899999999999995</c:v>
                </c:pt>
                <c:pt idx="679">
                  <c:v>-0.51900000000000002</c:v>
                </c:pt>
                <c:pt idx="680">
                  <c:v>-0.54300000000000004</c:v>
                </c:pt>
                <c:pt idx="681">
                  <c:v>-0.51200000000000001</c:v>
                </c:pt>
                <c:pt idx="682">
                  <c:v>-0.51800000000000002</c:v>
                </c:pt>
                <c:pt idx="683">
                  <c:v>-0.44800000000000001</c:v>
                </c:pt>
                <c:pt idx="684">
                  <c:v>-0.42799999999999999</c:v>
                </c:pt>
                <c:pt idx="685">
                  <c:v>-0.30499999999999999</c:v>
                </c:pt>
                <c:pt idx="686">
                  <c:v>-0.26</c:v>
                </c:pt>
                <c:pt idx="687">
                  <c:v>-0.30199999999999999</c:v>
                </c:pt>
                <c:pt idx="688">
                  <c:v>-0.30599999999999999</c:v>
                </c:pt>
                <c:pt idx="689">
                  <c:v>-0.29399999999999998</c:v>
                </c:pt>
                <c:pt idx="690">
                  <c:v>-0.34599999999999997</c:v>
                </c:pt>
                <c:pt idx="691">
                  <c:v>-0.32800000000000001</c:v>
                </c:pt>
                <c:pt idx="692">
                  <c:v>-0.30299999999999999</c:v>
                </c:pt>
                <c:pt idx="693">
                  <c:v>-0.26200000000000001</c:v>
                </c:pt>
                <c:pt idx="694">
                  <c:v>-0.25700000000000001</c:v>
                </c:pt>
              </c:numCache>
            </c:numRef>
          </c:val>
          <c:smooth val="0"/>
          <c:extLst>
            <c:ext xmlns:c16="http://schemas.microsoft.com/office/drawing/2014/chart" uri="{C3380CC4-5D6E-409C-BE32-E72D297353CC}">
              <c16:uniqueId val="{00000001-B1EF-42F0-8A19-8BCB6A5A8695}"/>
            </c:ext>
          </c:extLst>
        </c:ser>
        <c:ser>
          <c:idx val="2"/>
          <c:order val="1"/>
          <c:tx>
            <c:strRef>
              <c:f>'Graf 25'!$N$1</c:f>
              <c:strCache>
                <c:ptCount val="1"/>
                <c:pt idx="0">
                  <c:v>Španielsko</c:v>
                </c:pt>
              </c:strCache>
            </c:strRef>
          </c:tx>
          <c:spPr>
            <a:ln w="12700" cap="rnd">
              <a:solidFill>
                <a:schemeClr val="tx1">
                  <a:lumMod val="65000"/>
                  <a:lumOff val="35000"/>
                </a:schemeClr>
              </a:solidFill>
              <a:round/>
            </a:ln>
            <a:effectLst/>
          </c:spPr>
          <c:marker>
            <c:symbol val="none"/>
          </c:marker>
          <c:dLbls>
            <c:dLbl>
              <c:idx val="237"/>
              <c:layout>
                <c:manualLayout>
                  <c:x val="6.1082580522592647E-2"/>
                  <c:y val="-8.837656099903938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1EF-42F0-8A19-8BCB6A5A869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ysClr val="windowText" lastClr="000000"/>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25'!$N$3:$N$697</c:f>
              <c:numCache>
                <c:formatCode>General</c:formatCode>
                <c:ptCount val="695"/>
                <c:pt idx="0">
                  <c:v>4.2640000000000002</c:v>
                </c:pt>
                <c:pt idx="1">
                  <c:v>4.2679999999999998</c:v>
                </c:pt>
                <c:pt idx="2">
                  <c:v>4.1509999999999998</c:v>
                </c:pt>
                <c:pt idx="3">
                  <c:v>4.173</c:v>
                </c:pt>
                <c:pt idx="4">
                  <c:v>4.1109999999999998</c:v>
                </c:pt>
                <c:pt idx="5">
                  <c:v>4.04</c:v>
                </c:pt>
                <c:pt idx="6">
                  <c:v>4.12</c:v>
                </c:pt>
                <c:pt idx="7">
                  <c:v>4.1879999999999997</c:v>
                </c:pt>
                <c:pt idx="8">
                  <c:v>4.0640000000000001</c:v>
                </c:pt>
                <c:pt idx="9">
                  <c:v>4.0869999999999997</c:v>
                </c:pt>
                <c:pt idx="10">
                  <c:v>4.1390000000000002</c:v>
                </c:pt>
                <c:pt idx="11">
                  <c:v>4.1349999999999998</c:v>
                </c:pt>
                <c:pt idx="12">
                  <c:v>4.2699999999999996</c:v>
                </c:pt>
                <c:pt idx="13">
                  <c:v>4.2530000000000001</c:v>
                </c:pt>
                <c:pt idx="14">
                  <c:v>4.2309999999999999</c:v>
                </c:pt>
                <c:pt idx="15">
                  <c:v>4.45</c:v>
                </c:pt>
                <c:pt idx="16">
                  <c:v>4.4470000000000001</c:v>
                </c:pt>
                <c:pt idx="17">
                  <c:v>4.46</c:v>
                </c:pt>
                <c:pt idx="18">
                  <c:v>4.2839999999999998</c:v>
                </c:pt>
                <c:pt idx="19">
                  <c:v>4.4130000000000003</c:v>
                </c:pt>
                <c:pt idx="20">
                  <c:v>4.4989999999999997</c:v>
                </c:pt>
                <c:pt idx="21">
                  <c:v>4.62</c:v>
                </c:pt>
                <c:pt idx="22">
                  <c:v>4.6870000000000003</c:v>
                </c:pt>
                <c:pt idx="23">
                  <c:v>4.9260000000000002</c:v>
                </c:pt>
                <c:pt idx="24">
                  <c:v>4.8879999999999999</c:v>
                </c:pt>
                <c:pt idx="25">
                  <c:v>4.8029999999999999</c:v>
                </c:pt>
                <c:pt idx="26">
                  <c:v>4.774</c:v>
                </c:pt>
                <c:pt idx="27">
                  <c:v>4.7089999999999996</c:v>
                </c:pt>
                <c:pt idx="28">
                  <c:v>4.8979999999999997</c:v>
                </c:pt>
                <c:pt idx="29">
                  <c:v>4.91</c:v>
                </c:pt>
                <c:pt idx="30">
                  <c:v>4.665</c:v>
                </c:pt>
                <c:pt idx="31">
                  <c:v>4.5839999999999996</c:v>
                </c:pt>
                <c:pt idx="32">
                  <c:v>4.5149999999999997</c:v>
                </c:pt>
                <c:pt idx="33">
                  <c:v>4.5780000000000003</c:v>
                </c:pt>
                <c:pt idx="34">
                  <c:v>4.548</c:v>
                </c:pt>
                <c:pt idx="35">
                  <c:v>4.4240000000000004</c:v>
                </c:pt>
                <c:pt idx="36">
                  <c:v>4.5979999999999999</c:v>
                </c:pt>
                <c:pt idx="37">
                  <c:v>4.7240000000000002</c:v>
                </c:pt>
                <c:pt idx="38">
                  <c:v>4.6349999999999998</c:v>
                </c:pt>
                <c:pt idx="39">
                  <c:v>4.4749999999999996</c:v>
                </c:pt>
                <c:pt idx="40">
                  <c:v>4.6360000000000001</c:v>
                </c:pt>
                <c:pt idx="41">
                  <c:v>4.5049999999999999</c:v>
                </c:pt>
                <c:pt idx="42">
                  <c:v>4.3689999999999998</c:v>
                </c:pt>
                <c:pt idx="43">
                  <c:v>4.6070000000000002</c:v>
                </c:pt>
                <c:pt idx="44">
                  <c:v>4.2430000000000003</c:v>
                </c:pt>
                <c:pt idx="45">
                  <c:v>4.1349999999999998</c:v>
                </c:pt>
                <c:pt idx="46">
                  <c:v>3.8879999999999999</c:v>
                </c:pt>
                <c:pt idx="47">
                  <c:v>3.89</c:v>
                </c:pt>
                <c:pt idx="48">
                  <c:v>3.8090000000000002</c:v>
                </c:pt>
                <c:pt idx="49">
                  <c:v>4.0730000000000004</c:v>
                </c:pt>
                <c:pt idx="50">
                  <c:v>3.84</c:v>
                </c:pt>
                <c:pt idx="51">
                  <c:v>3.7960000000000003</c:v>
                </c:pt>
                <c:pt idx="52">
                  <c:v>3.794</c:v>
                </c:pt>
                <c:pt idx="53">
                  <c:v>3.8420000000000001</c:v>
                </c:pt>
                <c:pt idx="54">
                  <c:v>4.1180000000000003</c:v>
                </c:pt>
                <c:pt idx="55">
                  <c:v>4.4189999999999996</c:v>
                </c:pt>
                <c:pt idx="56">
                  <c:v>4.3940000000000001</c:v>
                </c:pt>
                <c:pt idx="57">
                  <c:v>4.4749999999999996</c:v>
                </c:pt>
                <c:pt idx="58">
                  <c:v>4.2759999999999998</c:v>
                </c:pt>
                <c:pt idx="59">
                  <c:v>4.1639999999999997</c:v>
                </c:pt>
                <c:pt idx="60">
                  <c:v>4.2839999999999998</c:v>
                </c:pt>
                <c:pt idx="61">
                  <c:v>4.0270000000000001</c:v>
                </c:pt>
                <c:pt idx="62">
                  <c:v>4.0629999999999997</c:v>
                </c:pt>
                <c:pt idx="63">
                  <c:v>4.0209999999999999</c:v>
                </c:pt>
                <c:pt idx="64">
                  <c:v>4.0490000000000004</c:v>
                </c:pt>
                <c:pt idx="65">
                  <c:v>4.1609999999999996</c:v>
                </c:pt>
                <c:pt idx="66">
                  <c:v>4.1459999999999999</c:v>
                </c:pt>
                <c:pt idx="67">
                  <c:v>4.13</c:v>
                </c:pt>
                <c:pt idx="68">
                  <c:v>4.0069999999999997</c:v>
                </c:pt>
                <c:pt idx="69">
                  <c:v>3.919</c:v>
                </c:pt>
                <c:pt idx="70">
                  <c:v>4.0410000000000004</c:v>
                </c:pt>
                <c:pt idx="71">
                  <c:v>4.0449999999999999</c:v>
                </c:pt>
                <c:pt idx="72">
                  <c:v>4.2050000000000001</c:v>
                </c:pt>
                <c:pt idx="73">
                  <c:v>4.2850000000000001</c:v>
                </c:pt>
                <c:pt idx="74">
                  <c:v>4.4640000000000004</c:v>
                </c:pt>
                <c:pt idx="75">
                  <c:v>4.383</c:v>
                </c:pt>
                <c:pt idx="76">
                  <c:v>4.2729999999999997</c:v>
                </c:pt>
                <c:pt idx="77">
                  <c:v>4.1429999999999998</c:v>
                </c:pt>
                <c:pt idx="78">
                  <c:v>4.0759999999999996</c:v>
                </c:pt>
                <c:pt idx="79">
                  <c:v>4.0460000000000003</c:v>
                </c:pt>
                <c:pt idx="80">
                  <c:v>4.1379999999999999</c:v>
                </c:pt>
                <c:pt idx="81">
                  <c:v>4.0519999999999996</c:v>
                </c:pt>
                <c:pt idx="82">
                  <c:v>3.8460000000000001</c:v>
                </c:pt>
                <c:pt idx="83">
                  <c:v>4.0019999999999998</c:v>
                </c:pt>
                <c:pt idx="84">
                  <c:v>3.831</c:v>
                </c:pt>
                <c:pt idx="85">
                  <c:v>3.8120000000000003</c:v>
                </c:pt>
                <c:pt idx="86">
                  <c:v>3.7549999999999999</c:v>
                </c:pt>
                <c:pt idx="87">
                  <c:v>3.8730000000000002</c:v>
                </c:pt>
                <c:pt idx="88">
                  <c:v>3.786</c:v>
                </c:pt>
                <c:pt idx="89">
                  <c:v>3.9009999999999998</c:v>
                </c:pt>
                <c:pt idx="90">
                  <c:v>3.7679999999999998</c:v>
                </c:pt>
                <c:pt idx="91">
                  <c:v>3.762</c:v>
                </c:pt>
                <c:pt idx="92">
                  <c:v>3.7949999999999999</c:v>
                </c:pt>
                <c:pt idx="93">
                  <c:v>3.8719999999999999</c:v>
                </c:pt>
                <c:pt idx="94">
                  <c:v>3.8730000000000002</c:v>
                </c:pt>
                <c:pt idx="95">
                  <c:v>3.7880000000000003</c:v>
                </c:pt>
                <c:pt idx="96">
                  <c:v>3.895</c:v>
                </c:pt>
                <c:pt idx="97">
                  <c:v>3.8730000000000002</c:v>
                </c:pt>
                <c:pt idx="98">
                  <c:v>3.8260000000000001</c:v>
                </c:pt>
                <c:pt idx="99">
                  <c:v>3.7759999999999998</c:v>
                </c:pt>
                <c:pt idx="100">
                  <c:v>3.7810000000000001</c:v>
                </c:pt>
                <c:pt idx="101">
                  <c:v>3.835</c:v>
                </c:pt>
                <c:pt idx="102">
                  <c:v>3.8420000000000001</c:v>
                </c:pt>
                <c:pt idx="103">
                  <c:v>3.9409999999999998</c:v>
                </c:pt>
                <c:pt idx="104">
                  <c:v>3.9779999999999998</c:v>
                </c:pt>
                <c:pt idx="105">
                  <c:v>3.9550000000000001</c:v>
                </c:pt>
                <c:pt idx="106">
                  <c:v>3.9660000000000002</c:v>
                </c:pt>
                <c:pt idx="107">
                  <c:v>4.03</c:v>
                </c:pt>
                <c:pt idx="108">
                  <c:v>4.12</c:v>
                </c:pt>
                <c:pt idx="109">
                  <c:v>4.1210000000000004</c:v>
                </c:pt>
                <c:pt idx="110">
                  <c:v>3.988</c:v>
                </c:pt>
                <c:pt idx="111">
                  <c:v>4.0359999999999996</c:v>
                </c:pt>
                <c:pt idx="112">
                  <c:v>3.8609999999999998</c:v>
                </c:pt>
                <c:pt idx="113">
                  <c:v>3.8650000000000002</c:v>
                </c:pt>
                <c:pt idx="114">
                  <c:v>3.8660000000000001</c:v>
                </c:pt>
                <c:pt idx="115">
                  <c:v>3.8849999999999998</c:v>
                </c:pt>
                <c:pt idx="116">
                  <c:v>3.835</c:v>
                </c:pt>
                <c:pt idx="117">
                  <c:v>3.8010000000000002</c:v>
                </c:pt>
                <c:pt idx="118">
                  <c:v>3.8810000000000002</c:v>
                </c:pt>
                <c:pt idx="119">
                  <c:v>3.8330000000000002</c:v>
                </c:pt>
                <c:pt idx="120">
                  <c:v>3.9809999999999999</c:v>
                </c:pt>
                <c:pt idx="121">
                  <c:v>4.03</c:v>
                </c:pt>
                <c:pt idx="122">
                  <c:v>4.4390000000000001</c:v>
                </c:pt>
                <c:pt idx="123">
                  <c:v>3.944</c:v>
                </c:pt>
                <c:pt idx="124">
                  <c:v>4.0519999999999996</c:v>
                </c:pt>
                <c:pt idx="125">
                  <c:v>4.2119999999999997</c:v>
                </c:pt>
                <c:pt idx="126">
                  <c:v>4.5280000000000005</c:v>
                </c:pt>
                <c:pt idx="127">
                  <c:v>4.4619999999999997</c:v>
                </c:pt>
                <c:pt idx="128">
                  <c:v>4.5919999999999996</c:v>
                </c:pt>
                <c:pt idx="129">
                  <c:v>4.4640000000000004</c:v>
                </c:pt>
                <c:pt idx="130">
                  <c:v>4.5229999999999997</c:v>
                </c:pt>
                <c:pt idx="131">
                  <c:v>4.6929999999999996</c:v>
                </c:pt>
                <c:pt idx="132">
                  <c:v>4.4619999999999997</c:v>
                </c:pt>
                <c:pt idx="133">
                  <c:v>4.3550000000000004</c:v>
                </c:pt>
                <c:pt idx="134">
                  <c:v>4.2110000000000003</c:v>
                </c:pt>
                <c:pt idx="135">
                  <c:v>4.0439999999999996</c:v>
                </c:pt>
                <c:pt idx="136">
                  <c:v>4.2510000000000003</c:v>
                </c:pt>
                <c:pt idx="137">
                  <c:v>4.0599999999999996</c:v>
                </c:pt>
                <c:pt idx="138">
                  <c:v>4.0579999999999998</c:v>
                </c:pt>
                <c:pt idx="139">
                  <c:v>4.0250000000000004</c:v>
                </c:pt>
                <c:pt idx="140">
                  <c:v>4.1139999999999999</c:v>
                </c:pt>
                <c:pt idx="141">
                  <c:v>4.2</c:v>
                </c:pt>
                <c:pt idx="142">
                  <c:v>4.1479999999999997</c:v>
                </c:pt>
                <c:pt idx="143">
                  <c:v>4.093</c:v>
                </c:pt>
                <c:pt idx="144">
                  <c:v>3.9910000000000001</c:v>
                </c:pt>
                <c:pt idx="145">
                  <c:v>3.988</c:v>
                </c:pt>
                <c:pt idx="146">
                  <c:v>4.1349999999999998</c:v>
                </c:pt>
                <c:pt idx="147">
                  <c:v>4.2110000000000003</c:v>
                </c:pt>
                <c:pt idx="148">
                  <c:v>4.3639999999999999</c:v>
                </c:pt>
                <c:pt idx="149">
                  <c:v>4.5309999999999997</c:v>
                </c:pt>
                <c:pt idx="150">
                  <c:v>4.7219999999999995</c:v>
                </c:pt>
                <c:pt idx="151">
                  <c:v>5.1779999999999999</c:v>
                </c:pt>
                <c:pt idx="152">
                  <c:v>5.0510000000000002</c:v>
                </c:pt>
                <c:pt idx="153">
                  <c:v>5.4059999999999997</c:v>
                </c:pt>
                <c:pt idx="154">
                  <c:v>5.5179999999999998</c:v>
                </c:pt>
                <c:pt idx="155">
                  <c:v>5.4710000000000001</c:v>
                </c:pt>
                <c:pt idx="156">
                  <c:v>5.4530000000000003</c:v>
                </c:pt>
                <c:pt idx="157">
                  <c:v>5.5069999999999997</c:v>
                </c:pt>
                <c:pt idx="158">
                  <c:v>5.3319999999999999</c:v>
                </c:pt>
                <c:pt idx="159">
                  <c:v>5.202</c:v>
                </c:pt>
                <c:pt idx="160">
                  <c:v>5.4580000000000002</c:v>
                </c:pt>
                <c:pt idx="161">
                  <c:v>5.1529999999999996</c:v>
                </c:pt>
                <c:pt idx="162">
                  <c:v>5.3780000000000001</c:v>
                </c:pt>
                <c:pt idx="163">
                  <c:v>5.375</c:v>
                </c:pt>
                <c:pt idx="164">
                  <c:v>5.4050000000000002</c:v>
                </c:pt>
                <c:pt idx="165">
                  <c:v>5.3879999999999999</c:v>
                </c:pt>
                <c:pt idx="166">
                  <c:v>5.4269999999999996</c:v>
                </c:pt>
                <c:pt idx="167">
                  <c:v>5.1660000000000004</c:v>
                </c:pt>
                <c:pt idx="168">
                  <c:v>5.173</c:v>
                </c:pt>
                <c:pt idx="169">
                  <c:v>5.3140000000000001</c:v>
                </c:pt>
                <c:pt idx="170">
                  <c:v>5.2620000000000005</c:v>
                </c:pt>
                <c:pt idx="171">
                  <c:v>5.4169999999999998</c:v>
                </c:pt>
                <c:pt idx="172">
                  <c:v>5.4719999999999995</c:v>
                </c:pt>
                <c:pt idx="173">
                  <c:v>5.2919999999999998</c:v>
                </c:pt>
                <c:pt idx="174">
                  <c:v>5.24</c:v>
                </c:pt>
                <c:pt idx="175">
                  <c:v>5.2590000000000003</c:v>
                </c:pt>
                <c:pt idx="176">
                  <c:v>5.4820000000000002</c:v>
                </c:pt>
                <c:pt idx="177">
                  <c:v>5.3220000000000001</c:v>
                </c:pt>
                <c:pt idx="178">
                  <c:v>5.2290000000000001</c:v>
                </c:pt>
                <c:pt idx="179">
                  <c:v>5.4719999999999995</c:v>
                </c:pt>
                <c:pt idx="180">
                  <c:v>5.5730000000000004</c:v>
                </c:pt>
                <c:pt idx="181">
                  <c:v>5.681</c:v>
                </c:pt>
                <c:pt idx="182">
                  <c:v>5.3810000000000002</c:v>
                </c:pt>
                <c:pt idx="183">
                  <c:v>5.6749999999999998</c:v>
                </c:pt>
                <c:pt idx="184">
                  <c:v>6.0709999999999997</c:v>
                </c:pt>
                <c:pt idx="185">
                  <c:v>5.7690000000000001</c:v>
                </c:pt>
                <c:pt idx="186">
                  <c:v>6.0810000000000004</c:v>
                </c:pt>
                <c:pt idx="187">
                  <c:v>6.04</c:v>
                </c:pt>
                <c:pt idx="188">
                  <c:v>4.9939999999999998</c:v>
                </c:pt>
                <c:pt idx="189">
                  <c:v>4.9660000000000002</c:v>
                </c:pt>
                <c:pt idx="190">
                  <c:v>5.0010000000000003</c:v>
                </c:pt>
                <c:pt idx="191">
                  <c:v>5.1230000000000002</c:v>
                </c:pt>
                <c:pt idx="192">
                  <c:v>5.1559999999999997</c:v>
                </c:pt>
                <c:pt idx="193">
                  <c:v>5.2880000000000003</c:v>
                </c:pt>
                <c:pt idx="194">
                  <c:v>5.2060000000000004</c:v>
                </c:pt>
                <c:pt idx="195">
                  <c:v>5.1360000000000001</c:v>
                </c:pt>
                <c:pt idx="196">
                  <c:v>4.9879999999999995</c:v>
                </c:pt>
                <c:pt idx="197">
                  <c:v>5.2439999999999998</c:v>
                </c:pt>
                <c:pt idx="198">
                  <c:v>5.4719999999999995</c:v>
                </c:pt>
                <c:pt idx="199">
                  <c:v>5.5090000000000003</c:v>
                </c:pt>
                <c:pt idx="200">
                  <c:v>5.5809999999999995</c:v>
                </c:pt>
                <c:pt idx="201">
                  <c:v>5.851</c:v>
                </c:pt>
                <c:pt idx="202">
                  <c:v>6.3789999999999996</c:v>
                </c:pt>
                <c:pt idx="203">
                  <c:v>6.6989999999999998</c:v>
                </c:pt>
                <c:pt idx="204">
                  <c:v>5.68</c:v>
                </c:pt>
                <c:pt idx="205">
                  <c:v>5.7450000000000001</c:v>
                </c:pt>
                <c:pt idx="206">
                  <c:v>5.3049999999999997</c:v>
                </c:pt>
                <c:pt idx="207">
                  <c:v>5.3769999999999998</c:v>
                </c:pt>
                <c:pt idx="208">
                  <c:v>5.0880000000000001</c:v>
                </c:pt>
                <c:pt idx="209">
                  <c:v>5.7080000000000002</c:v>
                </c:pt>
                <c:pt idx="210">
                  <c:v>5.2240000000000002</c:v>
                </c:pt>
                <c:pt idx="211">
                  <c:v>5.4870000000000001</c:v>
                </c:pt>
                <c:pt idx="212">
                  <c:v>4.9649999999999999</c:v>
                </c:pt>
                <c:pt idx="213">
                  <c:v>4.9879999999999995</c:v>
                </c:pt>
                <c:pt idx="214">
                  <c:v>5.3029999999999999</c:v>
                </c:pt>
                <c:pt idx="215">
                  <c:v>5.2519999999999998</c:v>
                </c:pt>
                <c:pt idx="216">
                  <c:v>5.0449999999999999</c:v>
                </c:pt>
                <c:pt idx="217">
                  <c:v>4.9059999999999997</c:v>
                </c:pt>
                <c:pt idx="218">
                  <c:v>4.9989999999999997</c:v>
                </c:pt>
                <c:pt idx="219">
                  <c:v>5.1950000000000003</c:v>
                </c:pt>
                <c:pt idx="220">
                  <c:v>5.3719999999999999</c:v>
                </c:pt>
                <c:pt idx="221">
                  <c:v>5.3529999999999998</c:v>
                </c:pt>
                <c:pt idx="222">
                  <c:v>5.7569999999999997</c:v>
                </c:pt>
                <c:pt idx="223">
                  <c:v>5.9770000000000003</c:v>
                </c:pt>
                <c:pt idx="224">
                  <c:v>5.9630000000000001</c:v>
                </c:pt>
                <c:pt idx="225">
                  <c:v>5.8810000000000002</c:v>
                </c:pt>
                <c:pt idx="226">
                  <c:v>5.734</c:v>
                </c:pt>
                <c:pt idx="227">
                  <c:v>6.0069999999999997</c:v>
                </c:pt>
                <c:pt idx="228">
                  <c:v>6.27</c:v>
                </c:pt>
                <c:pt idx="229">
                  <c:v>6.3109999999999999</c:v>
                </c:pt>
                <c:pt idx="230">
                  <c:v>6.53</c:v>
                </c:pt>
                <c:pt idx="231">
                  <c:v>6.2160000000000002</c:v>
                </c:pt>
                <c:pt idx="232">
                  <c:v>6.8739999999999997</c:v>
                </c:pt>
                <c:pt idx="233">
                  <c:v>6.38</c:v>
                </c:pt>
                <c:pt idx="234">
                  <c:v>6.3289999999999997</c:v>
                </c:pt>
                <c:pt idx="235">
                  <c:v>6.9539999999999997</c:v>
                </c:pt>
                <c:pt idx="236">
                  <c:v>6.6630000000000003</c:v>
                </c:pt>
                <c:pt idx="237">
                  <c:v>7.2670000000000003</c:v>
                </c:pt>
                <c:pt idx="238">
                  <c:v>6.7439999999999998</c:v>
                </c:pt>
                <c:pt idx="239">
                  <c:v>6.8479999999999999</c:v>
                </c:pt>
                <c:pt idx="240">
                  <c:v>6.907</c:v>
                </c:pt>
                <c:pt idx="241">
                  <c:v>6.4429999999999996</c:v>
                </c:pt>
                <c:pt idx="242">
                  <c:v>6.4189999999999996</c:v>
                </c:pt>
                <c:pt idx="243">
                  <c:v>6.8570000000000002</c:v>
                </c:pt>
                <c:pt idx="244">
                  <c:v>5.63</c:v>
                </c:pt>
                <c:pt idx="245">
                  <c:v>5.7850000000000001</c:v>
                </c:pt>
                <c:pt idx="246">
                  <c:v>5.7610000000000001</c:v>
                </c:pt>
                <c:pt idx="247">
                  <c:v>5.9379999999999997</c:v>
                </c:pt>
                <c:pt idx="248">
                  <c:v>5.6859999999999999</c:v>
                </c:pt>
                <c:pt idx="249">
                  <c:v>5.625</c:v>
                </c:pt>
                <c:pt idx="250">
                  <c:v>5.3719999999999999</c:v>
                </c:pt>
                <c:pt idx="251">
                  <c:v>5.5919999999999996</c:v>
                </c:pt>
                <c:pt idx="252">
                  <c:v>5.6609999999999996</c:v>
                </c:pt>
                <c:pt idx="253">
                  <c:v>5.8239999999999998</c:v>
                </c:pt>
                <c:pt idx="254">
                  <c:v>5.8719999999999999</c:v>
                </c:pt>
                <c:pt idx="255">
                  <c:v>5.6189999999999998</c:v>
                </c:pt>
                <c:pt idx="256">
                  <c:v>5.3170000000000002</c:v>
                </c:pt>
                <c:pt idx="257">
                  <c:v>5.4560000000000004</c:v>
                </c:pt>
                <c:pt idx="258">
                  <c:v>5.391</c:v>
                </c:pt>
                <c:pt idx="259">
                  <c:v>5.2510000000000003</c:v>
                </c:pt>
                <c:pt idx="260">
                  <c:v>5.2549999999999999</c:v>
                </c:pt>
                <c:pt idx="261">
                  <c:v>5.0570000000000004</c:v>
                </c:pt>
                <c:pt idx="262">
                  <c:v>4.8879999999999999</c:v>
                </c:pt>
                <c:pt idx="263">
                  <c:v>5.0789999999999997</c:v>
                </c:pt>
                <c:pt idx="264">
                  <c:v>5.173</c:v>
                </c:pt>
                <c:pt idx="265">
                  <c:v>5.2080000000000002</c:v>
                </c:pt>
                <c:pt idx="266">
                  <c:v>5.3620000000000001</c:v>
                </c:pt>
                <c:pt idx="267">
                  <c:v>5.1929999999999996</c:v>
                </c:pt>
                <c:pt idx="268">
                  <c:v>5.1449999999999996</c:v>
                </c:pt>
                <c:pt idx="269">
                  <c:v>5.0960000000000001</c:v>
                </c:pt>
                <c:pt idx="270">
                  <c:v>4.7620000000000005</c:v>
                </c:pt>
                <c:pt idx="271">
                  <c:v>4.92</c:v>
                </c:pt>
                <c:pt idx="272">
                  <c:v>4.8550000000000004</c:v>
                </c:pt>
                <c:pt idx="273">
                  <c:v>5.0599999999999996</c:v>
                </c:pt>
                <c:pt idx="274">
                  <c:v>4.7489999999999997</c:v>
                </c:pt>
                <c:pt idx="275">
                  <c:v>4.6899999999999995</c:v>
                </c:pt>
                <c:pt idx="276">
                  <c:v>4.62</c:v>
                </c:pt>
                <c:pt idx="277">
                  <c:v>4.28</c:v>
                </c:pt>
                <c:pt idx="278">
                  <c:v>4.0389999999999997</c:v>
                </c:pt>
                <c:pt idx="279">
                  <c:v>4.202</c:v>
                </c:pt>
                <c:pt idx="280">
                  <c:v>4.2060000000000004</c:v>
                </c:pt>
                <c:pt idx="281">
                  <c:v>4.4180000000000001</c:v>
                </c:pt>
                <c:pt idx="282">
                  <c:v>4.4400000000000004</c:v>
                </c:pt>
                <c:pt idx="283">
                  <c:v>4.548</c:v>
                </c:pt>
                <c:pt idx="284">
                  <c:v>4.585</c:v>
                </c:pt>
                <c:pt idx="285">
                  <c:v>4.9119999999999999</c:v>
                </c:pt>
                <c:pt idx="286">
                  <c:v>4.7670000000000003</c:v>
                </c:pt>
                <c:pt idx="287">
                  <c:v>4.6550000000000002</c:v>
                </c:pt>
                <c:pt idx="288">
                  <c:v>4.78</c:v>
                </c:pt>
                <c:pt idx="289">
                  <c:v>4.6760000000000002</c:v>
                </c:pt>
                <c:pt idx="290">
                  <c:v>4.6219999999999999</c:v>
                </c:pt>
                <c:pt idx="291">
                  <c:v>4.5679999999999996</c:v>
                </c:pt>
                <c:pt idx="292">
                  <c:v>4.4950000000000001</c:v>
                </c:pt>
                <c:pt idx="293">
                  <c:v>4.3600000000000003</c:v>
                </c:pt>
                <c:pt idx="294">
                  <c:v>4.4569999999999999</c:v>
                </c:pt>
                <c:pt idx="295">
                  <c:v>4.5369999999999999</c:v>
                </c:pt>
                <c:pt idx="296">
                  <c:v>4.5270000000000001</c:v>
                </c:pt>
                <c:pt idx="297">
                  <c:v>4.4939999999999998</c:v>
                </c:pt>
                <c:pt idx="298">
                  <c:v>4.3010000000000002</c:v>
                </c:pt>
                <c:pt idx="299">
                  <c:v>4.3620000000000001</c:v>
                </c:pt>
                <c:pt idx="300">
                  <c:v>4.2060000000000004</c:v>
                </c:pt>
                <c:pt idx="301">
                  <c:v>4.29</c:v>
                </c:pt>
                <c:pt idx="302">
                  <c:v>4.2590000000000003</c:v>
                </c:pt>
                <c:pt idx="303">
                  <c:v>4.16</c:v>
                </c:pt>
                <c:pt idx="304">
                  <c:v>3.9710000000000001</c:v>
                </c:pt>
                <c:pt idx="305">
                  <c:v>4.1100000000000003</c:v>
                </c:pt>
                <c:pt idx="306">
                  <c:v>4.0679999999999996</c:v>
                </c:pt>
                <c:pt idx="307">
                  <c:v>4.1029999999999998</c:v>
                </c:pt>
                <c:pt idx="308">
                  <c:v>4.12</c:v>
                </c:pt>
                <c:pt idx="309">
                  <c:v>4.173</c:v>
                </c:pt>
                <c:pt idx="310">
                  <c:v>4.1020000000000003</c:v>
                </c:pt>
                <c:pt idx="311">
                  <c:v>4.1429999999999998</c:v>
                </c:pt>
                <c:pt idx="312">
                  <c:v>4.226</c:v>
                </c:pt>
                <c:pt idx="313">
                  <c:v>3.8740000000000001</c:v>
                </c:pt>
                <c:pt idx="314">
                  <c:v>3.8140000000000001</c:v>
                </c:pt>
                <c:pt idx="315">
                  <c:v>3.71</c:v>
                </c:pt>
                <c:pt idx="316">
                  <c:v>3.7960000000000003</c:v>
                </c:pt>
                <c:pt idx="317">
                  <c:v>3.6589999999999998</c:v>
                </c:pt>
                <c:pt idx="318">
                  <c:v>3.585</c:v>
                </c:pt>
                <c:pt idx="319">
                  <c:v>3.589</c:v>
                </c:pt>
                <c:pt idx="320">
                  <c:v>3.548</c:v>
                </c:pt>
                <c:pt idx="321">
                  <c:v>3.5089999999999999</c:v>
                </c:pt>
                <c:pt idx="322">
                  <c:v>3.363</c:v>
                </c:pt>
                <c:pt idx="323">
                  <c:v>3.339</c:v>
                </c:pt>
                <c:pt idx="324">
                  <c:v>3.355</c:v>
                </c:pt>
                <c:pt idx="325">
                  <c:v>3.238</c:v>
                </c:pt>
                <c:pt idx="326">
                  <c:v>3.15</c:v>
                </c:pt>
                <c:pt idx="327">
                  <c:v>3.1880000000000002</c:v>
                </c:pt>
                <c:pt idx="328">
                  <c:v>3.085</c:v>
                </c:pt>
                <c:pt idx="329">
                  <c:v>3.0640000000000001</c:v>
                </c:pt>
                <c:pt idx="330">
                  <c:v>2.976</c:v>
                </c:pt>
                <c:pt idx="331">
                  <c:v>2.9159999999999999</c:v>
                </c:pt>
                <c:pt idx="332">
                  <c:v>2.9529999999999998</c:v>
                </c:pt>
                <c:pt idx="333">
                  <c:v>2.9859999999999998</c:v>
                </c:pt>
                <c:pt idx="334">
                  <c:v>2.8540000000000001</c:v>
                </c:pt>
                <c:pt idx="335">
                  <c:v>2.6390000000000002</c:v>
                </c:pt>
                <c:pt idx="336">
                  <c:v>2.6550000000000002</c:v>
                </c:pt>
                <c:pt idx="337">
                  <c:v>2.7250000000000001</c:v>
                </c:pt>
                <c:pt idx="338">
                  <c:v>2.641</c:v>
                </c:pt>
                <c:pt idx="339">
                  <c:v>2.681</c:v>
                </c:pt>
                <c:pt idx="340">
                  <c:v>2.7709999999999999</c:v>
                </c:pt>
                <c:pt idx="341">
                  <c:v>2.597</c:v>
                </c:pt>
                <c:pt idx="342">
                  <c:v>2.5409999999999999</c:v>
                </c:pt>
                <c:pt idx="343">
                  <c:v>2.56</c:v>
                </c:pt>
                <c:pt idx="344">
                  <c:v>2.56</c:v>
                </c:pt>
                <c:pt idx="345">
                  <c:v>2.4009999999999998</c:v>
                </c:pt>
                <c:pt idx="346">
                  <c:v>2.3820000000000001</c:v>
                </c:pt>
                <c:pt idx="347">
                  <c:v>2.2290000000000001</c:v>
                </c:pt>
                <c:pt idx="348">
                  <c:v>2.0430000000000001</c:v>
                </c:pt>
                <c:pt idx="349">
                  <c:v>2.3460000000000001</c:v>
                </c:pt>
                <c:pt idx="350">
                  <c:v>2.202</c:v>
                </c:pt>
                <c:pt idx="351">
                  <c:v>2.1970000000000001</c:v>
                </c:pt>
                <c:pt idx="352">
                  <c:v>2.1030000000000002</c:v>
                </c:pt>
                <c:pt idx="353">
                  <c:v>2.0680000000000001</c:v>
                </c:pt>
                <c:pt idx="354">
                  <c:v>2.1709999999999998</c:v>
                </c:pt>
                <c:pt idx="355">
                  <c:v>2.1720000000000002</c:v>
                </c:pt>
                <c:pt idx="356">
                  <c:v>2.0760000000000001</c:v>
                </c:pt>
                <c:pt idx="357">
                  <c:v>2.1560000000000001</c:v>
                </c:pt>
                <c:pt idx="358">
                  <c:v>2.1259999999999999</c:v>
                </c:pt>
                <c:pt idx="359">
                  <c:v>2.0129999999999999</c:v>
                </c:pt>
                <c:pt idx="360">
                  <c:v>1.895</c:v>
                </c:pt>
                <c:pt idx="361">
                  <c:v>1.833</c:v>
                </c:pt>
                <c:pt idx="362">
                  <c:v>1.88</c:v>
                </c:pt>
                <c:pt idx="363">
                  <c:v>1.7029999999999998</c:v>
                </c:pt>
                <c:pt idx="364">
                  <c:v>1.728</c:v>
                </c:pt>
                <c:pt idx="365">
                  <c:v>1.4969999999999999</c:v>
                </c:pt>
                <c:pt idx="366">
                  <c:v>1.7229999999999999</c:v>
                </c:pt>
                <c:pt idx="367">
                  <c:v>1.502</c:v>
                </c:pt>
                <c:pt idx="368">
                  <c:v>1.375</c:v>
                </c:pt>
                <c:pt idx="369">
                  <c:v>1.423</c:v>
                </c:pt>
                <c:pt idx="370">
                  <c:v>1.4889999999999999</c:v>
                </c:pt>
                <c:pt idx="371">
                  <c:v>1.5510000000000002</c:v>
                </c:pt>
                <c:pt idx="372">
                  <c:v>1.502</c:v>
                </c:pt>
                <c:pt idx="373">
                  <c:v>1.26</c:v>
                </c:pt>
                <c:pt idx="374">
                  <c:v>1.2949999999999999</c:v>
                </c:pt>
                <c:pt idx="375">
                  <c:v>1.1499999999999999</c:v>
                </c:pt>
                <c:pt idx="376">
                  <c:v>1.181</c:v>
                </c:pt>
                <c:pt idx="377">
                  <c:v>1.323</c:v>
                </c:pt>
                <c:pt idx="378">
                  <c:v>1.2210000000000001</c:v>
                </c:pt>
                <c:pt idx="379">
                  <c:v>1.232</c:v>
                </c:pt>
                <c:pt idx="380">
                  <c:v>1.454</c:v>
                </c:pt>
                <c:pt idx="381">
                  <c:v>1.391</c:v>
                </c:pt>
                <c:pt idx="382">
                  <c:v>1.4729999999999999</c:v>
                </c:pt>
                <c:pt idx="383">
                  <c:v>1.665</c:v>
                </c:pt>
                <c:pt idx="384">
                  <c:v>1.732</c:v>
                </c:pt>
                <c:pt idx="385">
                  <c:v>1.782</c:v>
                </c:pt>
                <c:pt idx="386">
                  <c:v>1.8380000000000001</c:v>
                </c:pt>
                <c:pt idx="387">
                  <c:v>2.2240000000000002</c:v>
                </c:pt>
                <c:pt idx="388">
                  <c:v>2.25</c:v>
                </c:pt>
                <c:pt idx="389">
                  <c:v>2.2730000000000001</c:v>
                </c:pt>
                <c:pt idx="390">
                  <c:v>2.11</c:v>
                </c:pt>
                <c:pt idx="391">
                  <c:v>2.2120000000000002</c:v>
                </c:pt>
                <c:pt idx="392">
                  <c:v>2.129</c:v>
                </c:pt>
                <c:pt idx="393">
                  <c:v>1.9359999999999999</c:v>
                </c:pt>
                <c:pt idx="394">
                  <c:v>1.901</c:v>
                </c:pt>
                <c:pt idx="395">
                  <c:v>1.8420000000000001</c:v>
                </c:pt>
                <c:pt idx="396">
                  <c:v>1.986</c:v>
                </c:pt>
                <c:pt idx="397">
                  <c:v>2.0110000000000001</c:v>
                </c:pt>
                <c:pt idx="398">
                  <c:v>2.012</c:v>
                </c:pt>
                <c:pt idx="399">
                  <c:v>2.0640000000000001</c:v>
                </c:pt>
                <c:pt idx="400">
                  <c:v>2.0760000000000001</c:v>
                </c:pt>
                <c:pt idx="401">
                  <c:v>2.109</c:v>
                </c:pt>
                <c:pt idx="402">
                  <c:v>1.944</c:v>
                </c:pt>
                <c:pt idx="403">
                  <c:v>2.036</c:v>
                </c:pt>
                <c:pt idx="404">
                  <c:v>1.776</c:v>
                </c:pt>
                <c:pt idx="405">
                  <c:v>1.833</c:v>
                </c:pt>
                <c:pt idx="406">
                  <c:v>1.77</c:v>
                </c:pt>
                <c:pt idx="407">
                  <c:v>1.635</c:v>
                </c:pt>
                <c:pt idx="408">
                  <c:v>1.6720000000000002</c:v>
                </c:pt>
                <c:pt idx="409">
                  <c:v>1.9180000000000001</c:v>
                </c:pt>
                <c:pt idx="410">
                  <c:v>1.788</c:v>
                </c:pt>
                <c:pt idx="411">
                  <c:v>1.6379999999999999</c:v>
                </c:pt>
                <c:pt idx="412">
                  <c:v>1.52</c:v>
                </c:pt>
                <c:pt idx="413">
                  <c:v>1.7349999999999999</c:v>
                </c:pt>
                <c:pt idx="414">
                  <c:v>1.6240000000000001</c:v>
                </c:pt>
                <c:pt idx="415">
                  <c:v>1.6930000000000001</c:v>
                </c:pt>
                <c:pt idx="416">
                  <c:v>1.8340000000000001</c:v>
                </c:pt>
                <c:pt idx="417">
                  <c:v>1.7709999999999999</c:v>
                </c:pt>
                <c:pt idx="418">
                  <c:v>1.71</c:v>
                </c:pt>
                <c:pt idx="419">
                  <c:v>1.752</c:v>
                </c:pt>
                <c:pt idx="420">
                  <c:v>1.7309999999999999</c:v>
                </c:pt>
                <c:pt idx="421">
                  <c:v>1.512</c:v>
                </c:pt>
                <c:pt idx="422">
                  <c:v>1.6419999999999999</c:v>
                </c:pt>
                <c:pt idx="423">
                  <c:v>1.7389999999999999</c:v>
                </c:pt>
                <c:pt idx="424">
                  <c:v>1.7050000000000001</c:v>
                </c:pt>
                <c:pt idx="425">
                  <c:v>1.5720000000000001</c:v>
                </c:pt>
                <c:pt idx="426">
                  <c:v>1.56</c:v>
                </c:pt>
                <c:pt idx="427">
                  <c:v>1.4849999999999999</c:v>
                </c:pt>
                <c:pt idx="428">
                  <c:v>1.431</c:v>
                </c:pt>
                <c:pt idx="429">
                  <c:v>1.524</c:v>
                </c:pt>
                <c:pt idx="430">
                  <c:v>1.4390000000000001</c:v>
                </c:pt>
                <c:pt idx="431">
                  <c:v>1.52</c:v>
                </c:pt>
                <c:pt idx="432">
                  <c:v>1.4969999999999999</c:v>
                </c:pt>
                <c:pt idx="433">
                  <c:v>1.5960000000000001</c:v>
                </c:pt>
                <c:pt idx="434">
                  <c:v>1.593</c:v>
                </c:pt>
                <c:pt idx="435">
                  <c:v>1.5939999999999999</c:v>
                </c:pt>
                <c:pt idx="436">
                  <c:v>1.6</c:v>
                </c:pt>
                <c:pt idx="437">
                  <c:v>1.5659999999999998</c:v>
                </c:pt>
                <c:pt idx="438">
                  <c:v>1.4830000000000001</c:v>
                </c:pt>
                <c:pt idx="439">
                  <c:v>1.4689999999999999</c:v>
                </c:pt>
                <c:pt idx="440">
                  <c:v>1.4279999999999999</c:v>
                </c:pt>
                <c:pt idx="441">
                  <c:v>1.556</c:v>
                </c:pt>
                <c:pt idx="442">
                  <c:v>1.6320000000000001</c:v>
                </c:pt>
                <c:pt idx="443">
                  <c:v>1.1499999999999999</c:v>
                </c:pt>
                <c:pt idx="444">
                  <c:v>1.147</c:v>
                </c:pt>
                <c:pt idx="445">
                  <c:v>1.2270000000000001</c:v>
                </c:pt>
                <c:pt idx="446">
                  <c:v>1.1140000000000001</c:v>
                </c:pt>
                <c:pt idx="447">
                  <c:v>1.0189999999999999</c:v>
                </c:pt>
                <c:pt idx="448">
                  <c:v>1.0149999999999999</c:v>
                </c:pt>
                <c:pt idx="449">
                  <c:v>0.92800000000000005</c:v>
                </c:pt>
                <c:pt idx="450">
                  <c:v>0.95499999999999996</c:v>
                </c:pt>
                <c:pt idx="451">
                  <c:v>0.94399999999999995</c:v>
                </c:pt>
                <c:pt idx="452">
                  <c:v>1.0289999999999999</c:v>
                </c:pt>
                <c:pt idx="453">
                  <c:v>1.0820000000000001</c:v>
                </c:pt>
                <c:pt idx="454">
                  <c:v>1.0780000000000001</c:v>
                </c:pt>
                <c:pt idx="455">
                  <c:v>0.96699999999999997</c:v>
                </c:pt>
                <c:pt idx="456">
                  <c:v>0.88</c:v>
                </c:pt>
                <c:pt idx="457">
                  <c:v>1.0149999999999999</c:v>
                </c:pt>
                <c:pt idx="458">
                  <c:v>1.125</c:v>
                </c:pt>
                <c:pt idx="459">
                  <c:v>1.115</c:v>
                </c:pt>
                <c:pt idx="460">
                  <c:v>1.2310000000000001</c:v>
                </c:pt>
                <c:pt idx="461">
                  <c:v>1.268</c:v>
                </c:pt>
                <c:pt idx="462">
                  <c:v>1.474</c:v>
                </c:pt>
                <c:pt idx="463">
                  <c:v>1.593</c:v>
                </c:pt>
                <c:pt idx="464">
                  <c:v>1.573</c:v>
                </c:pt>
                <c:pt idx="465">
                  <c:v>1.5430000000000001</c:v>
                </c:pt>
                <c:pt idx="466">
                  <c:v>1.514</c:v>
                </c:pt>
                <c:pt idx="467">
                  <c:v>1.4239999999999999</c:v>
                </c:pt>
                <c:pt idx="468">
                  <c:v>1.377</c:v>
                </c:pt>
                <c:pt idx="469">
                  <c:v>1.3839999999999999</c:v>
                </c:pt>
                <c:pt idx="470">
                  <c:v>1.54</c:v>
                </c:pt>
                <c:pt idx="471">
                  <c:v>1.431</c:v>
                </c:pt>
                <c:pt idx="472">
                  <c:v>1.5049999999999999</c:v>
                </c:pt>
                <c:pt idx="473">
                  <c:v>1.587</c:v>
                </c:pt>
                <c:pt idx="474">
                  <c:v>1.6819999999999999</c:v>
                </c:pt>
                <c:pt idx="475">
                  <c:v>1.702</c:v>
                </c:pt>
                <c:pt idx="476">
                  <c:v>1.6360000000000001</c:v>
                </c:pt>
                <c:pt idx="477">
                  <c:v>1.698</c:v>
                </c:pt>
                <c:pt idx="478">
                  <c:v>1.6779999999999999</c:v>
                </c:pt>
                <c:pt idx="479">
                  <c:v>1.889</c:v>
                </c:pt>
                <c:pt idx="480">
                  <c:v>1.881</c:v>
                </c:pt>
                <c:pt idx="481">
                  <c:v>1.6930000000000001</c:v>
                </c:pt>
                <c:pt idx="482">
                  <c:v>1.667</c:v>
                </c:pt>
                <c:pt idx="483">
                  <c:v>1.6139999999999999</c:v>
                </c:pt>
                <c:pt idx="484">
                  <c:v>1.7069999999999999</c:v>
                </c:pt>
                <c:pt idx="485">
                  <c:v>1.6949999999999998</c:v>
                </c:pt>
                <c:pt idx="486">
                  <c:v>1.6480000000000001</c:v>
                </c:pt>
                <c:pt idx="487">
                  <c:v>1.5580000000000001</c:v>
                </c:pt>
                <c:pt idx="488">
                  <c:v>1.627</c:v>
                </c:pt>
                <c:pt idx="489">
                  <c:v>1.579</c:v>
                </c:pt>
                <c:pt idx="490">
                  <c:v>1.5430000000000001</c:v>
                </c:pt>
                <c:pt idx="491">
                  <c:v>1.5720000000000001</c:v>
                </c:pt>
                <c:pt idx="492">
                  <c:v>1.444</c:v>
                </c:pt>
                <c:pt idx="493">
                  <c:v>1.456</c:v>
                </c:pt>
                <c:pt idx="494">
                  <c:v>1.381</c:v>
                </c:pt>
                <c:pt idx="495">
                  <c:v>1.5390000000000001</c:v>
                </c:pt>
                <c:pt idx="496">
                  <c:v>1.732</c:v>
                </c:pt>
                <c:pt idx="497">
                  <c:v>1.651</c:v>
                </c:pt>
                <c:pt idx="498">
                  <c:v>1.4510000000000001</c:v>
                </c:pt>
                <c:pt idx="499">
                  <c:v>1.5249999999999999</c:v>
                </c:pt>
                <c:pt idx="500">
                  <c:v>1.4830000000000001</c:v>
                </c:pt>
                <c:pt idx="501">
                  <c:v>1.458</c:v>
                </c:pt>
                <c:pt idx="502">
                  <c:v>1.5609999999999999</c:v>
                </c:pt>
                <c:pt idx="503">
                  <c:v>1.609</c:v>
                </c:pt>
                <c:pt idx="504">
                  <c:v>1.599</c:v>
                </c:pt>
                <c:pt idx="505">
                  <c:v>1.544</c:v>
                </c:pt>
                <c:pt idx="506">
                  <c:v>1.609</c:v>
                </c:pt>
                <c:pt idx="507">
                  <c:v>1.6259999999999999</c:v>
                </c:pt>
                <c:pt idx="508">
                  <c:v>1.6040000000000001</c:v>
                </c:pt>
                <c:pt idx="509">
                  <c:v>1.7090000000000001</c:v>
                </c:pt>
                <c:pt idx="510">
                  <c:v>1.611</c:v>
                </c:pt>
                <c:pt idx="511">
                  <c:v>1.663</c:v>
                </c:pt>
                <c:pt idx="512">
                  <c:v>1.5859999999999999</c:v>
                </c:pt>
                <c:pt idx="513">
                  <c:v>1.474</c:v>
                </c:pt>
                <c:pt idx="514">
                  <c:v>1.5760000000000001</c:v>
                </c:pt>
                <c:pt idx="515">
                  <c:v>1.5550000000000002</c:v>
                </c:pt>
                <c:pt idx="516">
                  <c:v>1.486</c:v>
                </c:pt>
                <c:pt idx="517">
                  <c:v>1.417</c:v>
                </c:pt>
                <c:pt idx="518">
                  <c:v>1.401</c:v>
                </c:pt>
                <c:pt idx="519">
                  <c:v>1.4590000000000001</c:v>
                </c:pt>
                <c:pt idx="520">
                  <c:v>1.472</c:v>
                </c:pt>
                <c:pt idx="521">
                  <c:v>1.5669999999999999</c:v>
                </c:pt>
                <c:pt idx="522">
                  <c:v>1.522</c:v>
                </c:pt>
                <c:pt idx="523">
                  <c:v>1.5009999999999999</c:v>
                </c:pt>
                <c:pt idx="524">
                  <c:v>1.4430000000000001</c:v>
                </c:pt>
                <c:pt idx="525">
                  <c:v>1.409</c:v>
                </c:pt>
                <c:pt idx="526">
                  <c:v>1.472</c:v>
                </c:pt>
                <c:pt idx="527">
                  <c:v>1.48</c:v>
                </c:pt>
                <c:pt idx="528">
                  <c:v>1.4610000000000001</c:v>
                </c:pt>
                <c:pt idx="529">
                  <c:v>1.597</c:v>
                </c:pt>
                <c:pt idx="530">
                  <c:v>1.55</c:v>
                </c:pt>
                <c:pt idx="531">
                  <c:v>1.4359999999999999</c:v>
                </c:pt>
                <c:pt idx="532">
                  <c:v>1.375</c:v>
                </c:pt>
                <c:pt idx="533">
                  <c:v>1.2690000000000001</c:v>
                </c:pt>
                <c:pt idx="534">
                  <c:v>1.1639999999999999</c:v>
                </c:pt>
                <c:pt idx="535">
                  <c:v>1.232</c:v>
                </c:pt>
                <c:pt idx="536">
                  <c:v>1.238</c:v>
                </c:pt>
                <c:pt idx="537">
                  <c:v>1.282</c:v>
                </c:pt>
                <c:pt idx="538">
                  <c:v>1.262</c:v>
                </c:pt>
                <c:pt idx="539">
                  <c:v>1.2989999999999999</c:v>
                </c:pt>
                <c:pt idx="540">
                  <c:v>1.2730000000000001</c:v>
                </c:pt>
                <c:pt idx="541">
                  <c:v>1.4430000000000001</c:v>
                </c:pt>
                <c:pt idx="542">
                  <c:v>1.466</c:v>
                </c:pt>
                <c:pt idx="543">
                  <c:v>1.4410000000000001</c:v>
                </c:pt>
                <c:pt idx="544">
                  <c:v>1.47</c:v>
                </c:pt>
                <c:pt idx="545">
                  <c:v>1.2969999999999999</c:v>
                </c:pt>
                <c:pt idx="546">
                  <c:v>1.353</c:v>
                </c:pt>
                <c:pt idx="547">
                  <c:v>1.321</c:v>
                </c:pt>
                <c:pt idx="548">
                  <c:v>1.3089999999999999</c:v>
                </c:pt>
                <c:pt idx="549">
                  <c:v>1.2629999999999999</c:v>
                </c:pt>
                <c:pt idx="550">
                  <c:v>1.3140000000000001</c:v>
                </c:pt>
                <c:pt idx="551">
                  <c:v>1.375</c:v>
                </c:pt>
                <c:pt idx="552">
                  <c:v>1.4219999999999999</c:v>
                </c:pt>
                <c:pt idx="553">
                  <c:v>1.407</c:v>
                </c:pt>
                <c:pt idx="554">
                  <c:v>1.4490000000000001</c:v>
                </c:pt>
                <c:pt idx="555">
                  <c:v>1.3940000000000001</c:v>
                </c:pt>
                <c:pt idx="556">
                  <c:v>1.4729999999999999</c:v>
                </c:pt>
                <c:pt idx="557">
                  <c:v>1.4610000000000001</c:v>
                </c:pt>
                <c:pt idx="558">
                  <c:v>1.486</c:v>
                </c:pt>
                <c:pt idx="559">
                  <c:v>1.4950000000000001</c:v>
                </c:pt>
                <c:pt idx="560">
                  <c:v>1.5</c:v>
                </c:pt>
                <c:pt idx="561">
                  <c:v>1.577</c:v>
                </c:pt>
                <c:pt idx="562">
                  <c:v>1.6760000000000002</c:v>
                </c:pt>
                <c:pt idx="563">
                  <c:v>1.7349999999999999</c:v>
                </c:pt>
                <c:pt idx="564">
                  <c:v>1.5669999999999999</c:v>
                </c:pt>
                <c:pt idx="565">
                  <c:v>1.573</c:v>
                </c:pt>
                <c:pt idx="566">
                  <c:v>1.5979999999999999</c:v>
                </c:pt>
                <c:pt idx="567">
                  <c:v>1.6360000000000001</c:v>
                </c:pt>
                <c:pt idx="568">
                  <c:v>1.6320000000000001</c:v>
                </c:pt>
                <c:pt idx="569">
                  <c:v>1.502</c:v>
                </c:pt>
                <c:pt idx="570">
                  <c:v>1.4510000000000001</c:v>
                </c:pt>
                <c:pt idx="571">
                  <c:v>1.4119999999999999</c:v>
                </c:pt>
                <c:pt idx="572">
                  <c:v>1.401</c:v>
                </c:pt>
                <c:pt idx="573">
                  <c:v>1.4159999999999999</c:v>
                </c:pt>
                <c:pt idx="574">
                  <c:v>1.474</c:v>
                </c:pt>
                <c:pt idx="575">
                  <c:v>1.4450000000000001</c:v>
                </c:pt>
                <c:pt idx="576">
                  <c:v>1.3460000000000001</c:v>
                </c:pt>
                <c:pt idx="577">
                  <c:v>1.2310000000000001</c:v>
                </c:pt>
                <c:pt idx="578">
                  <c:v>1.2230000000000001</c:v>
                </c:pt>
                <c:pt idx="579">
                  <c:v>1.2330000000000001</c:v>
                </c:pt>
                <c:pt idx="580">
                  <c:v>1.24</c:v>
                </c:pt>
                <c:pt idx="581">
                  <c:v>1.175</c:v>
                </c:pt>
                <c:pt idx="582">
                  <c:v>1.1970000000000001</c:v>
                </c:pt>
                <c:pt idx="583">
                  <c:v>1.0509999999999999</c:v>
                </c:pt>
                <c:pt idx="584">
                  <c:v>1.1890000000000001</c:v>
                </c:pt>
                <c:pt idx="585">
                  <c:v>1.0720000000000001</c:v>
                </c:pt>
                <c:pt idx="586">
                  <c:v>1.097</c:v>
                </c:pt>
                <c:pt idx="587">
                  <c:v>1.105</c:v>
                </c:pt>
                <c:pt idx="588">
                  <c:v>1.0489999999999999</c:v>
                </c:pt>
                <c:pt idx="589">
                  <c:v>1.071</c:v>
                </c:pt>
                <c:pt idx="590">
                  <c:v>1.024</c:v>
                </c:pt>
                <c:pt idx="591">
                  <c:v>0.98399999999999999</c:v>
                </c:pt>
                <c:pt idx="592">
                  <c:v>0.97799999999999998</c:v>
                </c:pt>
                <c:pt idx="593">
                  <c:v>0.875</c:v>
                </c:pt>
                <c:pt idx="594">
                  <c:v>0.82599999999999996</c:v>
                </c:pt>
                <c:pt idx="595">
                  <c:v>0.71499999999999997</c:v>
                </c:pt>
                <c:pt idx="596">
                  <c:v>0.55300000000000005</c:v>
                </c:pt>
                <c:pt idx="597">
                  <c:v>0.5</c:v>
                </c:pt>
                <c:pt idx="598">
                  <c:v>0.438</c:v>
                </c:pt>
                <c:pt idx="599">
                  <c:v>0.39500000000000002</c:v>
                </c:pt>
                <c:pt idx="600">
                  <c:v>0.32300000000000001</c:v>
                </c:pt>
                <c:pt idx="601">
                  <c:v>0.56799999999999995</c:v>
                </c:pt>
                <c:pt idx="602">
                  <c:v>0.38800000000000001</c:v>
                </c:pt>
                <c:pt idx="603">
                  <c:v>0.372</c:v>
                </c:pt>
                <c:pt idx="604">
                  <c:v>0.246</c:v>
                </c:pt>
                <c:pt idx="605">
                  <c:v>0.26100000000000001</c:v>
                </c:pt>
                <c:pt idx="606">
                  <c:v>8.1000000000000003E-2</c:v>
                </c:pt>
                <c:pt idx="607">
                  <c:v>0.13800000000000001</c:v>
                </c:pt>
                <c:pt idx="608">
                  <c:v>0.105</c:v>
                </c:pt>
                <c:pt idx="609">
                  <c:v>0.17299999999999999</c:v>
                </c:pt>
                <c:pt idx="610">
                  <c:v>0.30199999999999999</c:v>
                </c:pt>
                <c:pt idx="611">
                  <c:v>0.23599999999999999</c:v>
                </c:pt>
                <c:pt idx="612">
                  <c:v>0.15</c:v>
                </c:pt>
                <c:pt idx="613">
                  <c:v>0.13200000000000001</c:v>
                </c:pt>
                <c:pt idx="614">
                  <c:v>0.23599999999999999</c:v>
                </c:pt>
                <c:pt idx="615">
                  <c:v>0.245</c:v>
                </c:pt>
                <c:pt idx="616">
                  <c:v>0.27400000000000002</c:v>
                </c:pt>
                <c:pt idx="617">
                  <c:v>0.27400000000000002</c:v>
                </c:pt>
                <c:pt idx="618">
                  <c:v>0.38800000000000001</c:v>
                </c:pt>
                <c:pt idx="619">
                  <c:v>0.44</c:v>
                </c:pt>
                <c:pt idx="620">
                  <c:v>0.41</c:v>
                </c:pt>
                <c:pt idx="621">
                  <c:v>0.41599999999999998</c:v>
                </c:pt>
                <c:pt idx="622">
                  <c:v>0.49299999999999999</c:v>
                </c:pt>
                <c:pt idx="623">
                  <c:v>0.41299999999999998</c:v>
                </c:pt>
                <c:pt idx="624">
                  <c:v>0.443</c:v>
                </c:pt>
                <c:pt idx="625">
                  <c:v>0.40899999999999997</c:v>
                </c:pt>
                <c:pt idx="626">
                  <c:v>0.38600000000000001</c:v>
                </c:pt>
                <c:pt idx="627">
                  <c:v>0.441</c:v>
                </c:pt>
                <c:pt idx="628">
                  <c:v>0.46300000000000002</c:v>
                </c:pt>
                <c:pt idx="629">
                  <c:v>0.34799999999999998</c:v>
                </c:pt>
                <c:pt idx="630">
                  <c:v>0.23499999999999999</c:v>
                </c:pt>
                <c:pt idx="631">
                  <c:v>0.28299999999999997</c:v>
                </c:pt>
                <c:pt idx="632">
                  <c:v>0.29399999999999998</c:v>
                </c:pt>
                <c:pt idx="633">
                  <c:v>0.22600000000000001</c:v>
                </c:pt>
                <c:pt idx="634">
                  <c:v>0.28199999999999997</c:v>
                </c:pt>
                <c:pt idx="635">
                  <c:v>0.214</c:v>
                </c:pt>
                <c:pt idx="636">
                  <c:v>0.622</c:v>
                </c:pt>
                <c:pt idx="637">
                  <c:v>0.73399999999999999</c:v>
                </c:pt>
                <c:pt idx="638">
                  <c:v>0.54</c:v>
                </c:pt>
                <c:pt idx="639">
                  <c:v>0.74199999999999999</c:v>
                </c:pt>
                <c:pt idx="640">
                  <c:v>0.78200000000000003</c:v>
                </c:pt>
                <c:pt idx="641">
                  <c:v>0.81599999999999995</c:v>
                </c:pt>
                <c:pt idx="642">
                  <c:v>0.95199999999999996</c:v>
                </c:pt>
                <c:pt idx="643">
                  <c:v>0.72299999999999998</c:v>
                </c:pt>
                <c:pt idx="644">
                  <c:v>0.79600000000000004</c:v>
                </c:pt>
                <c:pt idx="645">
                  <c:v>0.76</c:v>
                </c:pt>
                <c:pt idx="646">
                  <c:v>0.626</c:v>
                </c:pt>
                <c:pt idx="647">
                  <c:v>0.56200000000000006</c:v>
                </c:pt>
                <c:pt idx="648">
                  <c:v>0.55800000000000005</c:v>
                </c:pt>
                <c:pt idx="649">
                  <c:v>0.59399999999999997</c:v>
                </c:pt>
                <c:pt idx="650">
                  <c:v>0.49299999999999999</c:v>
                </c:pt>
                <c:pt idx="651">
                  <c:v>0.45800000000000002</c:v>
                </c:pt>
                <c:pt idx="652">
                  <c:v>0.44600000000000001</c:v>
                </c:pt>
                <c:pt idx="653">
                  <c:v>0.41299999999999998</c:v>
                </c:pt>
                <c:pt idx="654">
                  <c:v>0.41</c:v>
                </c:pt>
                <c:pt idx="655">
                  <c:v>0.35199999999999998</c:v>
                </c:pt>
                <c:pt idx="656">
                  <c:v>0.34</c:v>
                </c:pt>
                <c:pt idx="657">
                  <c:v>0.27800000000000002</c:v>
                </c:pt>
                <c:pt idx="658">
                  <c:v>0.35699999999999998</c:v>
                </c:pt>
                <c:pt idx="659">
                  <c:v>0.29799999999999999</c:v>
                </c:pt>
                <c:pt idx="660">
                  <c:v>0.379</c:v>
                </c:pt>
                <c:pt idx="661">
                  <c:v>0.35199999999999998</c:v>
                </c:pt>
                <c:pt idx="662">
                  <c:v>0.309</c:v>
                </c:pt>
                <c:pt idx="663">
                  <c:v>0.28499999999999998</c:v>
                </c:pt>
                <c:pt idx="664">
                  <c:v>0.248</c:v>
                </c:pt>
                <c:pt idx="665">
                  <c:v>0.221</c:v>
                </c:pt>
                <c:pt idx="666">
                  <c:v>0.17599999999999999</c:v>
                </c:pt>
                <c:pt idx="667">
                  <c:v>0.124</c:v>
                </c:pt>
                <c:pt idx="668">
                  <c:v>0.19500000000000001</c:v>
                </c:pt>
                <c:pt idx="669">
                  <c:v>0.13500000000000001</c:v>
                </c:pt>
                <c:pt idx="670">
                  <c:v>9.7000000000000003E-2</c:v>
                </c:pt>
                <c:pt idx="671">
                  <c:v>0.111</c:v>
                </c:pt>
                <c:pt idx="672">
                  <c:v>6.5000000000000002E-2</c:v>
                </c:pt>
                <c:pt idx="673">
                  <c:v>5.8000000000000003E-2</c:v>
                </c:pt>
                <c:pt idx="674">
                  <c:v>8.1000000000000003E-2</c:v>
                </c:pt>
                <c:pt idx="675">
                  <c:v>2E-3</c:v>
                </c:pt>
                <c:pt idx="676">
                  <c:v>4.4999999999999998E-2</c:v>
                </c:pt>
                <c:pt idx="677">
                  <c:v>7.2999999999999995E-2</c:v>
                </c:pt>
                <c:pt idx="678">
                  <c:v>4.7E-2</c:v>
                </c:pt>
                <c:pt idx="679">
                  <c:v>4.1000000000000002E-2</c:v>
                </c:pt>
                <c:pt idx="680">
                  <c:v>5.8000000000000003E-2</c:v>
                </c:pt>
                <c:pt idx="681">
                  <c:v>0.123</c:v>
                </c:pt>
                <c:pt idx="682">
                  <c:v>9.8000000000000004E-2</c:v>
                </c:pt>
                <c:pt idx="683">
                  <c:v>0.124</c:v>
                </c:pt>
                <c:pt idx="684">
                  <c:v>0.158</c:v>
                </c:pt>
                <c:pt idx="685">
                  <c:v>0.35499999999999998</c:v>
                </c:pt>
                <c:pt idx="686">
                  <c:v>0.42299999999999999</c:v>
                </c:pt>
                <c:pt idx="687">
                  <c:v>0.39300000000000002</c:v>
                </c:pt>
                <c:pt idx="688">
                  <c:v>0.32900000000000001</c:v>
                </c:pt>
                <c:pt idx="689">
                  <c:v>0.34699999999999998</c:v>
                </c:pt>
                <c:pt idx="690">
                  <c:v>0.28699999999999998</c:v>
                </c:pt>
                <c:pt idx="691">
                  <c:v>0.308</c:v>
                </c:pt>
                <c:pt idx="692">
                  <c:v>0.377</c:v>
                </c:pt>
                <c:pt idx="693">
                  <c:v>0.39300000000000002</c:v>
                </c:pt>
                <c:pt idx="694">
                  <c:v>0.39800000000000002</c:v>
                </c:pt>
              </c:numCache>
            </c:numRef>
          </c:val>
          <c:smooth val="0"/>
          <c:extLst>
            <c:ext xmlns:c16="http://schemas.microsoft.com/office/drawing/2014/chart" uri="{C3380CC4-5D6E-409C-BE32-E72D297353CC}">
              <c16:uniqueId val="{00000003-B1EF-42F0-8A19-8BCB6A5A8695}"/>
            </c:ext>
          </c:extLst>
        </c:ser>
        <c:ser>
          <c:idx val="3"/>
          <c:order val="2"/>
          <c:tx>
            <c:strRef>
              <c:f>'Graf 25'!$O$1</c:f>
              <c:strCache>
                <c:ptCount val="1"/>
                <c:pt idx="0">
                  <c:v>Francúzsko</c:v>
                </c:pt>
              </c:strCache>
            </c:strRef>
          </c:tx>
          <c:spPr>
            <a:ln w="12700" cap="rnd">
              <a:solidFill>
                <a:schemeClr val="bg1">
                  <a:lumMod val="50000"/>
                </a:schemeClr>
              </a:solidFill>
              <a:prstDash val="dash"/>
              <a:round/>
            </a:ln>
            <a:effectLst/>
          </c:spPr>
          <c:marker>
            <c:symbol val="none"/>
          </c:marker>
          <c:dLbls>
            <c:dLbl>
              <c:idx val="198"/>
              <c:layout>
                <c:manualLayout>
                  <c:x val="-0.22396946191617337"/>
                  <c:y val="8.837656099903938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1EF-42F0-8A19-8BCB6A5A869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ysClr val="windowText" lastClr="000000"/>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25'!$O$3:$O$697</c:f>
              <c:numCache>
                <c:formatCode>General</c:formatCode>
                <c:ptCount val="695"/>
                <c:pt idx="0">
                  <c:v>4.234</c:v>
                </c:pt>
                <c:pt idx="1">
                  <c:v>4.2</c:v>
                </c:pt>
                <c:pt idx="2">
                  <c:v>4.0759999999999996</c:v>
                </c:pt>
                <c:pt idx="3">
                  <c:v>4.0960000000000001</c:v>
                </c:pt>
                <c:pt idx="4">
                  <c:v>4.032</c:v>
                </c:pt>
                <c:pt idx="5">
                  <c:v>3.9729999999999999</c:v>
                </c:pt>
                <c:pt idx="6">
                  <c:v>4.0789999999999997</c:v>
                </c:pt>
                <c:pt idx="7">
                  <c:v>4.1239999999999997</c:v>
                </c:pt>
                <c:pt idx="8">
                  <c:v>4.008</c:v>
                </c:pt>
                <c:pt idx="9">
                  <c:v>4.0330000000000004</c:v>
                </c:pt>
                <c:pt idx="10">
                  <c:v>3.9340000000000002</c:v>
                </c:pt>
                <c:pt idx="11">
                  <c:v>3.9569999999999999</c:v>
                </c:pt>
                <c:pt idx="12">
                  <c:v>4.1479999999999997</c:v>
                </c:pt>
                <c:pt idx="13">
                  <c:v>4.1370000000000005</c:v>
                </c:pt>
                <c:pt idx="14">
                  <c:v>4.1440000000000001</c:v>
                </c:pt>
                <c:pt idx="15">
                  <c:v>4.3600000000000003</c:v>
                </c:pt>
                <c:pt idx="16">
                  <c:v>4.383</c:v>
                </c:pt>
                <c:pt idx="17">
                  <c:v>4.3940000000000001</c:v>
                </c:pt>
                <c:pt idx="18">
                  <c:v>4.2080000000000002</c:v>
                </c:pt>
                <c:pt idx="19">
                  <c:v>4.3609999999999998</c:v>
                </c:pt>
                <c:pt idx="20">
                  <c:v>4.4509999999999996</c:v>
                </c:pt>
                <c:pt idx="21">
                  <c:v>4.5919999999999996</c:v>
                </c:pt>
                <c:pt idx="22">
                  <c:v>4.6070000000000002</c:v>
                </c:pt>
                <c:pt idx="23">
                  <c:v>4.8250000000000002</c:v>
                </c:pt>
                <c:pt idx="24">
                  <c:v>4.79</c:v>
                </c:pt>
                <c:pt idx="25">
                  <c:v>4.7119999999999997</c:v>
                </c:pt>
                <c:pt idx="26">
                  <c:v>4.6879999999999997</c:v>
                </c:pt>
                <c:pt idx="27">
                  <c:v>4.6289999999999996</c:v>
                </c:pt>
                <c:pt idx="28">
                  <c:v>4.7850000000000001</c:v>
                </c:pt>
                <c:pt idx="29">
                  <c:v>4.78</c:v>
                </c:pt>
                <c:pt idx="30">
                  <c:v>4.5250000000000004</c:v>
                </c:pt>
                <c:pt idx="31">
                  <c:v>4.4240000000000004</c:v>
                </c:pt>
                <c:pt idx="32">
                  <c:v>4.343</c:v>
                </c:pt>
                <c:pt idx="33">
                  <c:v>4.407</c:v>
                </c:pt>
                <c:pt idx="34">
                  <c:v>4.38</c:v>
                </c:pt>
                <c:pt idx="35">
                  <c:v>4.2309999999999999</c:v>
                </c:pt>
                <c:pt idx="36">
                  <c:v>4.4089999999999998</c:v>
                </c:pt>
                <c:pt idx="37">
                  <c:v>4.4800000000000004</c:v>
                </c:pt>
                <c:pt idx="38">
                  <c:v>4.4189999999999996</c:v>
                </c:pt>
                <c:pt idx="39">
                  <c:v>4.2290000000000001</c:v>
                </c:pt>
                <c:pt idx="40">
                  <c:v>4.2990000000000004</c:v>
                </c:pt>
                <c:pt idx="41">
                  <c:v>4.2329999999999997</c:v>
                </c:pt>
                <c:pt idx="42">
                  <c:v>4.0279999999999996</c:v>
                </c:pt>
                <c:pt idx="43">
                  <c:v>4.3019999999999996</c:v>
                </c:pt>
                <c:pt idx="44">
                  <c:v>3.972</c:v>
                </c:pt>
                <c:pt idx="45">
                  <c:v>3.996</c:v>
                </c:pt>
                <c:pt idx="46">
                  <c:v>3.8090000000000002</c:v>
                </c:pt>
                <c:pt idx="47">
                  <c:v>3.6779999999999999</c:v>
                </c:pt>
                <c:pt idx="48">
                  <c:v>3.5019999999999998</c:v>
                </c:pt>
                <c:pt idx="49">
                  <c:v>3.7320000000000002</c:v>
                </c:pt>
                <c:pt idx="50">
                  <c:v>3.472</c:v>
                </c:pt>
                <c:pt idx="51">
                  <c:v>3.403</c:v>
                </c:pt>
                <c:pt idx="52">
                  <c:v>3.391</c:v>
                </c:pt>
                <c:pt idx="53">
                  <c:v>3.472</c:v>
                </c:pt>
                <c:pt idx="54">
                  <c:v>3.44</c:v>
                </c:pt>
                <c:pt idx="55">
                  <c:v>3.7930000000000001</c:v>
                </c:pt>
                <c:pt idx="56">
                  <c:v>3.806</c:v>
                </c:pt>
                <c:pt idx="57">
                  <c:v>3.7919999999999998</c:v>
                </c:pt>
                <c:pt idx="58">
                  <c:v>3.5960000000000001</c:v>
                </c:pt>
                <c:pt idx="59">
                  <c:v>3.528</c:v>
                </c:pt>
                <c:pt idx="60">
                  <c:v>3.661</c:v>
                </c:pt>
                <c:pt idx="61">
                  <c:v>3.5369999999999999</c:v>
                </c:pt>
                <c:pt idx="62">
                  <c:v>3.609</c:v>
                </c:pt>
                <c:pt idx="63">
                  <c:v>3.51</c:v>
                </c:pt>
                <c:pt idx="64">
                  <c:v>3.5840000000000001</c:v>
                </c:pt>
                <c:pt idx="65">
                  <c:v>3.746</c:v>
                </c:pt>
                <c:pt idx="66">
                  <c:v>3.7330000000000001</c:v>
                </c:pt>
                <c:pt idx="67">
                  <c:v>3.7439999999999998</c:v>
                </c:pt>
                <c:pt idx="68">
                  <c:v>3.6150000000000002</c:v>
                </c:pt>
                <c:pt idx="69">
                  <c:v>3.59</c:v>
                </c:pt>
                <c:pt idx="70">
                  <c:v>3.802</c:v>
                </c:pt>
                <c:pt idx="71">
                  <c:v>3.762</c:v>
                </c:pt>
                <c:pt idx="72">
                  <c:v>3.8689999999999998</c:v>
                </c:pt>
                <c:pt idx="73">
                  <c:v>3.9529999999999998</c:v>
                </c:pt>
                <c:pt idx="74">
                  <c:v>4.0529999999999999</c:v>
                </c:pt>
                <c:pt idx="75">
                  <c:v>3.9649999999999999</c:v>
                </c:pt>
                <c:pt idx="76">
                  <c:v>3.8449999999999998</c:v>
                </c:pt>
                <c:pt idx="77">
                  <c:v>3.7560000000000002</c:v>
                </c:pt>
                <c:pt idx="78">
                  <c:v>3.7029999999999998</c:v>
                </c:pt>
                <c:pt idx="79">
                  <c:v>3.698</c:v>
                </c:pt>
                <c:pt idx="80">
                  <c:v>3.8090000000000002</c:v>
                </c:pt>
                <c:pt idx="81">
                  <c:v>3.7730000000000001</c:v>
                </c:pt>
                <c:pt idx="82">
                  <c:v>3.569</c:v>
                </c:pt>
                <c:pt idx="83">
                  <c:v>3.7509999999999999</c:v>
                </c:pt>
                <c:pt idx="84">
                  <c:v>3.5550000000000002</c:v>
                </c:pt>
                <c:pt idx="85">
                  <c:v>3.5640000000000001</c:v>
                </c:pt>
                <c:pt idx="86">
                  <c:v>3.52</c:v>
                </c:pt>
                <c:pt idx="87">
                  <c:v>3.5830000000000002</c:v>
                </c:pt>
                <c:pt idx="88">
                  <c:v>3.5289999999999999</c:v>
                </c:pt>
                <c:pt idx="89">
                  <c:v>3.6280000000000001</c:v>
                </c:pt>
                <c:pt idx="90">
                  <c:v>3.5249999999999999</c:v>
                </c:pt>
                <c:pt idx="91">
                  <c:v>3.4809999999999999</c:v>
                </c:pt>
                <c:pt idx="92">
                  <c:v>3.5329999999999999</c:v>
                </c:pt>
                <c:pt idx="93">
                  <c:v>3.6179999999999999</c:v>
                </c:pt>
                <c:pt idx="94">
                  <c:v>3.6219999999999999</c:v>
                </c:pt>
                <c:pt idx="95">
                  <c:v>3.5329999999999999</c:v>
                </c:pt>
                <c:pt idx="96">
                  <c:v>3.649</c:v>
                </c:pt>
                <c:pt idx="97">
                  <c:v>3.6189999999999998</c:v>
                </c:pt>
                <c:pt idx="98">
                  <c:v>3.5339999999999998</c:v>
                </c:pt>
                <c:pt idx="99">
                  <c:v>3.4340000000000002</c:v>
                </c:pt>
                <c:pt idx="100">
                  <c:v>3.4870000000000001</c:v>
                </c:pt>
                <c:pt idx="101">
                  <c:v>3.4710000000000001</c:v>
                </c:pt>
                <c:pt idx="102">
                  <c:v>3.383</c:v>
                </c:pt>
                <c:pt idx="103">
                  <c:v>3.5220000000000002</c:v>
                </c:pt>
                <c:pt idx="104">
                  <c:v>3.5939999999999999</c:v>
                </c:pt>
                <c:pt idx="105">
                  <c:v>3.5720000000000001</c:v>
                </c:pt>
                <c:pt idx="106">
                  <c:v>3.504</c:v>
                </c:pt>
                <c:pt idx="107">
                  <c:v>3.4630000000000001</c:v>
                </c:pt>
                <c:pt idx="108">
                  <c:v>3.4609999999999999</c:v>
                </c:pt>
                <c:pt idx="109">
                  <c:v>3.4830000000000001</c:v>
                </c:pt>
                <c:pt idx="110">
                  <c:v>3.4980000000000002</c:v>
                </c:pt>
                <c:pt idx="111">
                  <c:v>3.5680000000000001</c:v>
                </c:pt>
                <c:pt idx="112">
                  <c:v>3.403</c:v>
                </c:pt>
                <c:pt idx="113">
                  <c:v>3.4460000000000002</c:v>
                </c:pt>
                <c:pt idx="114">
                  <c:v>3.4620000000000002</c:v>
                </c:pt>
                <c:pt idx="115">
                  <c:v>3.42</c:v>
                </c:pt>
                <c:pt idx="116">
                  <c:v>3.476</c:v>
                </c:pt>
                <c:pt idx="117">
                  <c:v>3.3970000000000002</c:v>
                </c:pt>
                <c:pt idx="118">
                  <c:v>3.4620000000000002</c:v>
                </c:pt>
                <c:pt idx="119">
                  <c:v>3.3769999999999998</c:v>
                </c:pt>
                <c:pt idx="120">
                  <c:v>3.371</c:v>
                </c:pt>
                <c:pt idx="121">
                  <c:v>3.2890000000000001</c:v>
                </c:pt>
                <c:pt idx="122">
                  <c:v>3.15</c:v>
                </c:pt>
                <c:pt idx="123">
                  <c:v>3.1160000000000001</c:v>
                </c:pt>
                <c:pt idx="124">
                  <c:v>2.919</c:v>
                </c:pt>
                <c:pt idx="125">
                  <c:v>2.9409999999999998</c:v>
                </c:pt>
                <c:pt idx="126">
                  <c:v>3.0110000000000001</c:v>
                </c:pt>
                <c:pt idx="127">
                  <c:v>3.0249999999999999</c:v>
                </c:pt>
                <c:pt idx="128">
                  <c:v>3.11</c:v>
                </c:pt>
                <c:pt idx="129">
                  <c:v>3.0920000000000001</c:v>
                </c:pt>
                <c:pt idx="130">
                  <c:v>2.98</c:v>
                </c:pt>
                <c:pt idx="131">
                  <c:v>2.9619999999999997</c:v>
                </c:pt>
                <c:pt idx="132">
                  <c:v>2.952</c:v>
                </c:pt>
                <c:pt idx="133">
                  <c:v>2.9980000000000002</c:v>
                </c:pt>
                <c:pt idx="134">
                  <c:v>2.9449999999999998</c:v>
                </c:pt>
                <c:pt idx="135">
                  <c:v>2.7720000000000002</c:v>
                </c:pt>
                <c:pt idx="136">
                  <c:v>2.7210000000000001</c:v>
                </c:pt>
                <c:pt idx="137">
                  <c:v>2.5819999999999999</c:v>
                </c:pt>
                <c:pt idx="138">
                  <c:v>2.5350000000000001</c:v>
                </c:pt>
                <c:pt idx="139">
                  <c:v>2.633</c:v>
                </c:pt>
                <c:pt idx="140">
                  <c:v>2.6920000000000002</c:v>
                </c:pt>
                <c:pt idx="141">
                  <c:v>2.7810000000000001</c:v>
                </c:pt>
                <c:pt idx="142">
                  <c:v>2.7010000000000001</c:v>
                </c:pt>
                <c:pt idx="143">
                  <c:v>2.6539999999999999</c:v>
                </c:pt>
                <c:pt idx="144">
                  <c:v>2.6680000000000001</c:v>
                </c:pt>
                <c:pt idx="145">
                  <c:v>2.762</c:v>
                </c:pt>
                <c:pt idx="146">
                  <c:v>2.8740000000000001</c:v>
                </c:pt>
                <c:pt idx="147">
                  <c:v>2.9130000000000003</c:v>
                </c:pt>
                <c:pt idx="148">
                  <c:v>2.8519999999999999</c:v>
                </c:pt>
                <c:pt idx="149">
                  <c:v>2.9550000000000001</c:v>
                </c:pt>
                <c:pt idx="150">
                  <c:v>3.1030000000000002</c:v>
                </c:pt>
                <c:pt idx="151">
                  <c:v>3.1379999999999999</c:v>
                </c:pt>
                <c:pt idx="152">
                  <c:v>3.2640000000000002</c:v>
                </c:pt>
                <c:pt idx="153">
                  <c:v>3.2959999999999998</c:v>
                </c:pt>
                <c:pt idx="154">
                  <c:v>3.3940000000000001</c:v>
                </c:pt>
                <c:pt idx="155">
                  <c:v>3.35</c:v>
                </c:pt>
                <c:pt idx="156">
                  <c:v>3.3620000000000001</c:v>
                </c:pt>
                <c:pt idx="157">
                  <c:v>3.3330000000000002</c:v>
                </c:pt>
                <c:pt idx="158">
                  <c:v>3.4039999999999999</c:v>
                </c:pt>
                <c:pt idx="159">
                  <c:v>3.4910000000000001</c:v>
                </c:pt>
                <c:pt idx="160">
                  <c:v>3.5220000000000002</c:v>
                </c:pt>
                <c:pt idx="161">
                  <c:v>3.6150000000000002</c:v>
                </c:pt>
                <c:pt idx="162">
                  <c:v>3.66</c:v>
                </c:pt>
                <c:pt idx="163">
                  <c:v>3.6139999999999999</c:v>
                </c:pt>
                <c:pt idx="164">
                  <c:v>3.5169999999999999</c:v>
                </c:pt>
                <c:pt idx="165">
                  <c:v>3.63</c:v>
                </c:pt>
                <c:pt idx="166">
                  <c:v>3.5620000000000003</c:v>
                </c:pt>
                <c:pt idx="167">
                  <c:v>3.5249999999999999</c:v>
                </c:pt>
                <c:pt idx="168">
                  <c:v>3.6339999999999999</c:v>
                </c:pt>
                <c:pt idx="169">
                  <c:v>3.722</c:v>
                </c:pt>
                <c:pt idx="170">
                  <c:v>3.7789999999999999</c:v>
                </c:pt>
                <c:pt idx="171">
                  <c:v>3.702</c:v>
                </c:pt>
                <c:pt idx="172">
                  <c:v>3.6019999999999999</c:v>
                </c:pt>
                <c:pt idx="173">
                  <c:v>3.5590000000000002</c:v>
                </c:pt>
                <c:pt idx="174">
                  <c:v>3.4990000000000001</c:v>
                </c:pt>
                <c:pt idx="175">
                  <c:v>3.4159999999999999</c:v>
                </c:pt>
                <c:pt idx="176">
                  <c:v>3.4340000000000002</c:v>
                </c:pt>
                <c:pt idx="177">
                  <c:v>3.3410000000000002</c:v>
                </c:pt>
                <c:pt idx="178">
                  <c:v>3.3529999999999998</c:v>
                </c:pt>
                <c:pt idx="179">
                  <c:v>3.331</c:v>
                </c:pt>
                <c:pt idx="180">
                  <c:v>3.3609999999999998</c:v>
                </c:pt>
                <c:pt idx="181">
                  <c:v>3.2909999999999999</c:v>
                </c:pt>
                <c:pt idx="182">
                  <c:v>3.407</c:v>
                </c:pt>
                <c:pt idx="183">
                  <c:v>3.411</c:v>
                </c:pt>
                <c:pt idx="184">
                  <c:v>3.3639999999999999</c:v>
                </c:pt>
                <c:pt idx="185">
                  <c:v>3.4079999999999999</c:v>
                </c:pt>
                <c:pt idx="186">
                  <c:v>3.2189999999999999</c:v>
                </c:pt>
                <c:pt idx="187">
                  <c:v>3.1459999999999999</c:v>
                </c:pt>
                <c:pt idx="188">
                  <c:v>2.9710000000000001</c:v>
                </c:pt>
                <c:pt idx="189">
                  <c:v>2.7490000000000001</c:v>
                </c:pt>
                <c:pt idx="190">
                  <c:v>2.8170000000000002</c:v>
                </c:pt>
                <c:pt idx="191">
                  <c:v>2.7549999999999999</c:v>
                </c:pt>
                <c:pt idx="192">
                  <c:v>2.4790000000000001</c:v>
                </c:pt>
                <c:pt idx="193">
                  <c:v>2.5990000000000002</c:v>
                </c:pt>
                <c:pt idx="194">
                  <c:v>2.552</c:v>
                </c:pt>
                <c:pt idx="195">
                  <c:v>2.5960000000000001</c:v>
                </c:pt>
                <c:pt idx="196">
                  <c:v>2.7480000000000002</c:v>
                </c:pt>
                <c:pt idx="197">
                  <c:v>3.1230000000000002</c:v>
                </c:pt>
                <c:pt idx="198">
                  <c:v>3.2370000000000001</c:v>
                </c:pt>
                <c:pt idx="199">
                  <c:v>3.1509999999999998</c:v>
                </c:pt>
                <c:pt idx="200">
                  <c:v>3.0419999999999998</c:v>
                </c:pt>
                <c:pt idx="201">
                  <c:v>3.3650000000000002</c:v>
                </c:pt>
                <c:pt idx="202">
                  <c:v>3.4569999999999999</c:v>
                </c:pt>
                <c:pt idx="203">
                  <c:v>3.677</c:v>
                </c:pt>
                <c:pt idx="204">
                  <c:v>3.2530000000000001</c:v>
                </c:pt>
                <c:pt idx="205">
                  <c:v>3.2560000000000002</c:v>
                </c:pt>
                <c:pt idx="206">
                  <c:v>3.0470000000000002</c:v>
                </c:pt>
                <c:pt idx="207">
                  <c:v>2.9830000000000001</c:v>
                </c:pt>
                <c:pt idx="208">
                  <c:v>3.137</c:v>
                </c:pt>
                <c:pt idx="209">
                  <c:v>3.3580000000000001</c:v>
                </c:pt>
                <c:pt idx="210">
                  <c:v>3.0649999999999999</c:v>
                </c:pt>
                <c:pt idx="211">
                  <c:v>3.081</c:v>
                </c:pt>
                <c:pt idx="212">
                  <c:v>3.0259999999999998</c:v>
                </c:pt>
                <c:pt idx="213">
                  <c:v>2.891</c:v>
                </c:pt>
                <c:pt idx="214">
                  <c:v>2.9089999999999998</c:v>
                </c:pt>
                <c:pt idx="215">
                  <c:v>2.9990000000000001</c:v>
                </c:pt>
                <c:pt idx="216">
                  <c:v>2.9470000000000001</c:v>
                </c:pt>
                <c:pt idx="217">
                  <c:v>2.7810000000000001</c:v>
                </c:pt>
                <c:pt idx="218">
                  <c:v>2.883</c:v>
                </c:pt>
                <c:pt idx="219">
                  <c:v>3.0070000000000001</c:v>
                </c:pt>
                <c:pt idx="220">
                  <c:v>2.9370000000000003</c:v>
                </c:pt>
                <c:pt idx="221">
                  <c:v>2.88</c:v>
                </c:pt>
                <c:pt idx="222">
                  <c:v>2.9809999999999999</c:v>
                </c:pt>
                <c:pt idx="223">
                  <c:v>2.9430000000000001</c:v>
                </c:pt>
                <c:pt idx="224">
                  <c:v>3.081</c:v>
                </c:pt>
                <c:pt idx="225">
                  <c:v>2.9929999999999999</c:v>
                </c:pt>
                <c:pt idx="226">
                  <c:v>2.8180000000000001</c:v>
                </c:pt>
                <c:pt idx="227">
                  <c:v>2.7970000000000002</c:v>
                </c:pt>
                <c:pt idx="228">
                  <c:v>2.8439999999999999</c:v>
                </c:pt>
                <c:pt idx="229">
                  <c:v>2.5099999999999998</c:v>
                </c:pt>
                <c:pt idx="230">
                  <c:v>2.2450000000000001</c:v>
                </c:pt>
                <c:pt idx="231">
                  <c:v>2.5049999999999999</c:v>
                </c:pt>
                <c:pt idx="232">
                  <c:v>2.5760000000000001</c:v>
                </c:pt>
                <c:pt idx="233">
                  <c:v>2.5949999999999998</c:v>
                </c:pt>
                <c:pt idx="234">
                  <c:v>2.6790000000000003</c:v>
                </c:pt>
                <c:pt idx="235">
                  <c:v>2.3660000000000001</c:v>
                </c:pt>
                <c:pt idx="236">
                  <c:v>2.2170000000000001</c:v>
                </c:pt>
                <c:pt idx="237">
                  <c:v>2.0670000000000002</c:v>
                </c:pt>
                <c:pt idx="238">
                  <c:v>2.214</c:v>
                </c:pt>
                <c:pt idx="239">
                  <c:v>2.1040000000000001</c:v>
                </c:pt>
                <c:pt idx="240">
                  <c:v>2.069</c:v>
                </c:pt>
                <c:pt idx="241">
                  <c:v>2.1280000000000001</c:v>
                </c:pt>
                <c:pt idx="242">
                  <c:v>2.048</c:v>
                </c:pt>
                <c:pt idx="243">
                  <c:v>2.153</c:v>
                </c:pt>
                <c:pt idx="244">
                  <c:v>2.2010000000000001</c:v>
                </c:pt>
                <c:pt idx="245">
                  <c:v>2.2549999999999999</c:v>
                </c:pt>
                <c:pt idx="246">
                  <c:v>2.2679999999999998</c:v>
                </c:pt>
                <c:pt idx="247">
                  <c:v>2.1739999999999999</c:v>
                </c:pt>
                <c:pt idx="248">
                  <c:v>2.278</c:v>
                </c:pt>
                <c:pt idx="249">
                  <c:v>2.1459999999999999</c:v>
                </c:pt>
                <c:pt idx="250">
                  <c:v>2.206</c:v>
                </c:pt>
                <c:pt idx="251">
                  <c:v>2.2480000000000002</c:v>
                </c:pt>
                <c:pt idx="252">
                  <c:v>2.2200000000000002</c:v>
                </c:pt>
                <c:pt idx="253">
                  <c:v>2.125</c:v>
                </c:pt>
                <c:pt idx="254">
                  <c:v>2.069</c:v>
                </c:pt>
                <c:pt idx="255">
                  <c:v>2.1560000000000001</c:v>
                </c:pt>
                <c:pt idx="256">
                  <c:v>2.0459999999999998</c:v>
                </c:pt>
                <c:pt idx="257">
                  <c:v>1.9529999999999998</c:v>
                </c:pt>
                <c:pt idx="258">
                  <c:v>1.972</c:v>
                </c:pt>
                <c:pt idx="259">
                  <c:v>1.9769999999999999</c:v>
                </c:pt>
                <c:pt idx="260">
                  <c:v>1.9870000000000001</c:v>
                </c:pt>
                <c:pt idx="261">
                  <c:v>2.1379999999999999</c:v>
                </c:pt>
                <c:pt idx="262">
                  <c:v>2.1509999999999998</c:v>
                </c:pt>
                <c:pt idx="263">
                  <c:v>2.1269999999999998</c:v>
                </c:pt>
                <c:pt idx="264">
                  <c:v>2.2210000000000001</c:v>
                </c:pt>
                <c:pt idx="265">
                  <c:v>2.2469999999999999</c:v>
                </c:pt>
                <c:pt idx="266">
                  <c:v>2.2330000000000001</c:v>
                </c:pt>
                <c:pt idx="267">
                  <c:v>2.2749999999999999</c:v>
                </c:pt>
                <c:pt idx="268">
                  <c:v>2.2250000000000001</c:v>
                </c:pt>
                <c:pt idx="269">
                  <c:v>2.11</c:v>
                </c:pt>
                <c:pt idx="270">
                  <c:v>2.1230000000000002</c:v>
                </c:pt>
                <c:pt idx="271">
                  <c:v>2.0640000000000001</c:v>
                </c:pt>
                <c:pt idx="272">
                  <c:v>2.0150000000000001</c:v>
                </c:pt>
                <c:pt idx="273">
                  <c:v>2.0219999999999998</c:v>
                </c:pt>
                <c:pt idx="274">
                  <c:v>1.75</c:v>
                </c:pt>
                <c:pt idx="275">
                  <c:v>1.8050000000000002</c:v>
                </c:pt>
                <c:pt idx="276">
                  <c:v>1.7909999999999999</c:v>
                </c:pt>
                <c:pt idx="277">
                  <c:v>1.738</c:v>
                </c:pt>
                <c:pt idx="278">
                  <c:v>1.8180000000000001</c:v>
                </c:pt>
                <c:pt idx="279">
                  <c:v>1.952</c:v>
                </c:pt>
                <c:pt idx="280">
                  <c:v>1.857</c:v>
                </c:pt>
                <c:pt idx="281">
                  <c:v>1.9390000000000001</c:v>
                </c:pt>
                <c:pt idx="282">
                  <c:v>2.0710000000000002</c:v>
                </c:pt>
                <c:pt idx="283">
                  <c:v>2.1259999999999999</c:v>
                </c:pt>
                <c:pt idx="284">
                  <c:v>2.0859999999999999</c:v>
                </c:pt>
                <c:pt idx="285">
                  <c:v>2.3159999999999998</c:v>
                </c:pt>
                <c:pt idx="286">
                  <c:v>2.343</c:v>
                </c:pt>
                <c:pt idx="287">
                  <c:v>2.294</c:v>
                </c:pt>
                <c:pt idx="288">
                  <c:v>2.1890000000000001</c:v>
                </c:pt>
                <c:pt idx="289">
                  <c:v>2.1850000000000001</c:v>
                </c:pt>
                <c:pt idx="290">
                  <c:v>2.2749999999999999</c:v>
                </c:pt>
                <c:pt idx="291">
                  <c:v>2.194</c:v>
                </c:pt>
                <c:pt idx="292">
                  <c:v>2.2309999999999999</c:v>
                </c:pt>
                <c:pt idx="293">
                  <c:v>2.3970000000000002</c:v>
                </c:pt>
                <c:pt idx="294">
                  <c:v>2.472</c:v>
                </c:pt>
                <c:pt idx="295">
                  <c:v>2.4699999999999998</c:v>
                </c:pt>
                <c:pt idx="296">
                  <c:v>2.5470000000000002</c:v>
                </c:pt>
                <c:pt idx="297">
                  <c:v>2.5350000000000001</c:v>
                </c:pt>
                <c:pt idx="298">
                  <c:v>2.4500000000000002</c:v>
                </c:pt>
                <c:pt idx="299">
                  <c:v>2.335</c:v>
                </c:pt>
                <c:pt idx="300">
                  <c:v>2.3620000000000001</c:v>
                </c:pt>
                <c:pt idx="301">
                  <c:v>2.3759999999999999</c:v>
                </c:pt>
                <c:pt idx="302">
                  <c:v>2.3449999999999998</c:v>
                </c:pt>
                <c:pt idx="303">
                  <c:v>2.2509999999999999</c:v>
                </c:pt>
                <c:pt idx="304">
                  <c:v>2.1469999999999998</c:v>
                </c:pt>
                <c:pt idx="305">
                  <c:v>2.222</c:v>
                </c:pt>
                <c:pt idx="306">
                  <c:v>2.181</c:v>
                </c:pt>
                <c:pt idx="307">
                  <c:v>2.2040000000000002</c:v>
                </c:pt>
                <c:pt idx="308">
                  <c:v>2.15</c:v>
                </c:pt>
                <c:pt idx="309">
                  <c:v>2.4420000000000002</c:v>
                </c:pt>
                <c:pt idx="310">
                  <c:v>2.427</c:v>
                </c:pt>
                <c:pt idx="311">
                  <c:v>2.4660000000000002</c:v>
                </c:pt>
                <c:pt idx="312">
                  <c:v>2.5739999999999998</c:v>
                </c:pt>
                <c:pt idx="313">
                  <c:v>2.5470000000000002</c:v>
                </c:pt>
                <c:pt idx="314">
                  <c:v>2.5009999999999999</c:v>
                </c:pt>
                <c:pt idx="315">
                  <c:v>2.4119999999999999</c:v>
                </c:pt>
                <c:pt idx="316">
                  <c:v>2.375</c:v>
                </c:pt>
                <c:pt idx="317">
                  <c:v>2.2269999999999999</c:v>
                </c:pt>
                <c:pt idx="318">
                  <c:v>2.242</c:v>
                </c:pt>
                <c:pt idx="319">
                  <c:v>2.278</c:v>
                </c:pt>
                <c:pt idx="320">
                  <c:v>2.2549999999999999</c:v>
                </c:pt>
                <c:pt idx="321">
                  <c:v>2.194</c:v>
                </c:pt>
                <c:pt idx="322">
                  <c:v>2.214</c:v>
                </c:pt>
                <c:pt idx="323">
                  <c:v>2.1219999999999999</c:v>
                </c:pt>
                <c:pt idx="324">
                  <c:v>2.1579999999999999</c:v>
                </c:pt>
                <c:pt idx="325">
                  <c:v>2.0630000000000002</c:v>
                </c:pt>
                <c:pt idx="326">
                  <c:v>2.0289999999999999</c:v>
                </c:pt>
                <c:pt idx="327">
                  <c:v>2.0089999999999999</c:v>
                </c:pt>
                <c:pt idx="328">
                  <c:v>1.986</c:v>
                </c:pt>
                <c:pt idx="329">
                  <c:v>1.972</c:v>
                </c:pt>
                <c:pt idx="330">
                  <c:v>1.9239999999999999</c:v>
                </c:pt>
                <c:pt idx="331">
                  <c:v>1.897</c:v>
                </c:pt>
                <c:pt idx="332">
                  <c:v>1.784</c:v>
                </c:pt>
                <c:pt idx="333">
                  <c:v>1.8149999999999999</c:v>
                </c:pt>
                <c:pt idx="334">
                  <c:v>1.766</c:v>
                </c:pt>
                <c:pt idx="335">
                  <c:v>1.7029999999999998</c:v>
                </c:pt>
                <c:pt idx="336">
                  <c:v>1.7309999999999999</c:v>
                </c:pt>
                <c:pt idx="337">
                  <c:v>1.792</c:v>
                </c:pt>
                <c:pt idx="338">
                  <c:v>1.7050000000000001</c:v>
                </c:pt>
                <c:pt idx="339">
                  <c:v>1.6949999999999998</c:v>
                </c:pt>
                <c:pt idx="340">
                  <c:v>1.6400000000000001</c:v>
                </c:pt>
                <c:pt idx="341">
                  <c:v>1.573</c:v>
                </c:pt>
                <c:pt idx="342">
                  <c:v>1.5510000000000002</c:v>
                </c:pt>
                <c:pt idx="343">
                  <c:v>1.5150000000000001</c:v>
                </c:pt>
                <c:pt idx="344">
                  <c:v>1.4570000000000001</c:v>
                </c:pt>
                <c:pt idx="345">
                  <c:v>1.339</c:v>
                </c:pt>
                <c:pt idx="346">
                  <c:v>1.3679999999999999</c:v>
                </c:pt>
                <c:pt idx="347">
                  <c:v>1.2530000000000001</c:v>
                </c:pt>
                <c:pt idx="348">
                  <c:v>1.2570000000000001</c:v>
                </c:pt>
                <c:pt idx="349">
                  <c:v>1.429</c:v>
                </c:pt>
                <c:pt idx="350">
                  <c:v>1.389</c:v>
                </c:pt>
                <c:pt idx="351">
                  <c:v>1.3109999999999999</c:v>
                </c:pt>
                <c:pt idx="352">
                  <c:v>1.264</c:v>
                </c:pt>
                <c:pt idx="353">
                  <c:v>1.2509999999999999</c:v>
                </c:pt>
                <c:pt idx="354">
                  <c:v>1.2969999999999999</c:v>
                </c:pt>
                <c:pt idx="355">
                  <c:v>1.3049999999999999</c:v>
                </c:pt>
                <c:pt idx="356">
                  <c:v>1.181</c:v>
                </c:pt>
                <c:pt idx="357">
                  <c:v>1.1830000000000001</c:v>
                </c:pt>
                <c:pt idx="358">
                  <c:v>1.139</c:v>
                </c:pt>
                <c:pt idx="359">
                  <c:v>1.1100000000000001</c:v>
                </c:pt>
                <c:pt idx="360">
                  <c:v>0.96899999999999997</c:v>
                </c:pt>
                <c:pt idx="361">
                  <c:v>1.03</c:v>
                </c:pt>
                <c:pt idx="362">
                  <c:v>0.89500000000000002</c:v>
                </c:pt>
                <c:pt idx="363">
                  <c:v>0.88700000000000001</c:v>
                </c:pt>
                <c:pt idx="364">
                  <c:v>0.86</c:v>
                </c:pt>
                <c:pt idx="365">
                  <c:v>0.77800000000000002</c:v>
                </c:pt>
                <c:pt idx="366">
                  <c:v>0.77900000000000003</c:v>
                </c:pt>
                <c:pt idx="367">
                  <c:v>0.63200000000000001</c:v>
                </c:pt>
                <c:pt idx="368">
                  <c:v>0.54200000000000004</c:v>
                </c:pt>
                <c:pt idx="369">
                  <c:v>0.53500000000000003</c:v>
                </c:pt>
                <c:pt idx="370">
                  <c:v>0.61299999999999999</c:v>
                </c:pt>
                <c:pt idx="371">
                  <c:v>0.64400000000000002</c:v>
                </c:pt>
                <c:pt idx="372">
                  <c:v>0.68200000000000005</c:v>
                </c:pt>
                <c:pt idx="373">
                  <c:v>0.60299999999999998</c:v>
                </c:pt>
                <c:pt idx="374">
                  <c:v>0.69099999999999995</c:v>
                </c:pt>
                <c:pt idx="375">
                  <c:v>0.496</c:v>
                </c:pt>
                <c:pt idx="376">
                  <c:v>0.441</c:v>
                </c:pt>
                <c:pt idx="377">
                  <c:v>0.499</c:v>
                </c:pt>
                <c:pt idx="378">
                  <c:v>0.48299999999999998</c:v>
                </c:pt>
                <c:pt idx="379">
                  <c:v>0.433</c:v>
                </c:pt>
                <c:pt idx="380">
                  <c:v>0.36799999999999999</c:v>
                </c:pt>
                <c:pt idx="381">
                  <c:v>0.41699999999999998</c:v>
                </c:pt>
                <c:pt idx="382">
                  <c:v>0.64700000000000002</c:v>
                </c:pt>
                <c:pt idx="383">
                  <c:v>0.83399999999999996</c:v>
                </c:pt>
                <c:pt idx="384">
                  <c:v>0.89900000000000002</c:v>
                </c:pt>
                <c:pt idx="385">
                  <c:v>0.89300000000000002</c:v>
                </c:pt>
                <c:pt idx="386">
                  <c:v>0.79400000000000004</c:v>
                </c:pt>
                <c:pt idx="387">
                  <c:v>1.161</c:v>
                </c:pt>
                <c:pt idx="388">
                  <c:v>1.2110000000000001</c:v>
                </c:pt>
                <c:pt idx="389">
                  <c:v>1.1579999999999999</c:v>
                </c:pt>
                <c:pt idx="390">
                  <c:v>1.296</c:v>
                </c:pt>
                <c:pt idx="391">
                  <c:v>1.24</c:v>
                </c:pt>
                <c:pt idx="392">
                  <c:v>1.2810000000000001</c:v>
                </c:pt>
                <c:pt idx="393">
                  <c:v>1.073</c:v>
                </c:pt>
                <c:pt idx="394">
                  <c:v>0.96599999999999997</c:v>
                </c:pt>
                <c:pt idx="395">
                  <c:v>0.93400000000000005</c:v>
                </c:pt>
                <c:pt idx="396">
                  <c:v>0.96399999999999997</c:v>
                </c:pt>
                <c:pt idx="397">
                  <c:v>0.97799999999999998</c:v>
                </c:pt>
                <c:pt idx="398">
                  <c:v>0.94799999999999995</c:v>
                </c:pt>
                <c:pt idx="399">
                  <c:v>1.0880000000000001</c:v>
                </c:pt>
                <c:pt idx="400">
                  <c:v>1.0129999999999999</c:v>
                </c:pt>
                <c:pt idx="401">
                  <c:v>1.0580000000000001</c:v>
                </c:pt>
                <c:pt idx="402">
                  <c:v>1.0309999999999999</c:v>
                </c:pt>
                <c:pt idx="403">
                  <c:v>1.044</c:v>
                </c:pt>
                <c:pt idx="404">
                  <c:v>0.89100000000000001</c:v>
                </c:pt>
                <c:pt idx="405">
                  <c:v>0.98599999999999999</c:v>
                </c:pt>
                <c:pt idx="406">
                  <c:v>0.91600000000000004</c:v>
                </c:pt>
                <c:pt idx="407">
                  <c:v>0.85</c:v>
                </c:pt>
                <c:pt idx="408">
                  <c:v>0.86399999999999999</c:v>
                </c:pt>
                <c:pt idx="409">
                  <c:v>1.02</c:v>
                </c:pt>
                <c:pt idx="410">
                  <c:v>0.873</c:v>
                </c:pt>
                <c:pt idx="411">
                  <c:v>0.81599999999999995</c:v>
                </c:pt>
                <c:pt idx="412">
                  <c:v>0.77300000000000002</c:v>
                </c:pt>
                <c:pt idx="413">
                  <c:v>1.0009999999999999</c:v>
                </c:pt>
                <c:pt idx="414">
                  <c:v>0.86</c:v>
                </c:pt>
                <c:pt idx="415">
                  <c:v>0.88800000000000001</c:v>
                </c:pt>
                <c:pt idx="416">
                  <c:v>0.996</c:v>
                </c:pt>
                <c:pt idx="417">
                  <c:v>0.98599999999999999</c:v>
                </c:pt>
                <c:pt idx="418">
                  <c:v>0.879</c:v>
                </c:pt>
                <c:pt idx="419">
                  <c:v>0.873</c:v>
                </c:pt>
                <c:pt idx="420">
                  <c:v>0.79800000000000004</c:v>
                </c:pt>
                <c:pt idx="421">
                  <c:v>0.63500000000000001</c:v>
                </c:pt>
                <c:pt idx="422">
                  <c:v>0.63200000000000001</c:v>
                </c:pt>
                <c:pt idx="423">
                  <c:v>0.65400000000000003</c:v>
                </c:pt>
                <c:pt idx="424">
                  <c:v>0.56499999999999995</c:v>
                </c:pt>
                <c:pt idx="425">
                  <c:v>0.501</c:v>
                </c:pt>
                <c:pt idx="426">
                  <c:v>0.57899999999999996</c:v>
                </c:pt>
                <c:pt idx="427">
                  <c:v>0.61699999999999999</c:v>
                </c:pt>
                <c:pt idx="428">
                  <c:v>0.55400000000000005</c:v>
                </c:pt>
                <c:pt idx="429">
                  <c:v>0.53600000000000003</c:v>
                </c:pt>
                <c:pt idx="430">
                  <c:v>0.45900000000000002</c:v>
                </c:pt>
                <c:pt idx="431">
                  <c:v>0.432</c:v>
                </c:pt>
                <c:pt idx="432">
                  <c:v>0.47</c:v>
                </c:pt>
                <c:pt idx="433">
                  <c:v>0.56499999999999995</c:v>
                </c:pt>
                <c:pt idx="434">
                  <c:v>0.63400000000000001</c:v>
                </c:pt>
                <c:pt idx="435">
                  <c:v>0.52</c:v>
                </c:pt>
                <c:pt idx="436">
                  <c:v>0.47</c:v>
                </c:pt>
                <c:pt idx="437">
                  <c:v>0.502</c:v>
                </c:pt>
                <c:pt idx="438">
                  <c:v>0.46800000000000003</c:v>
                </c:pt>
                <c:pt idx="439">
                  <c:v>0.41199999999999998</c:v>
                </c:pt>
                <c:pt idx="440">
                  <c:v>0.38700000000000001</c:v>
                </c:pt>
                <c:pt idx="441">
                  <c:v>0.42599999999999999</c:v>
                </c:pt>
                <c:pt idx="442">
                  <c:v>0.38100000000000001</c:v>
                </c:pt>
                <c:pt idx="443">
                  <c:v>0.156</c:v>
                </c:pt>
                <c:pt idx="444">
                  <c:v>0.10199999999999999</c:v>
                </c:pt>
                <c:pt idx="445">
                  <c:v>0.23</c:v>
                </c:pt>
                <c:pt idx="446">
                  <c:v>0.20799999999999999</c:v>
                </c:pt>
                <c:pt idx="447">
                  <c:v>0.10100000000000001</c:v>
                </c:pt>
                <c:pt idx="448">
                  <c:v>0.153</c:v>
                </c:pt>
                <c:pt idx="449">
                  <c:v>0.111</c:v>
                </c:pt>
                <c:pt idx="450">
                  <c:v>0.186</c:v>
                </c:pt>
                <c:pt idx="451">
                  <c:v>0.16800000000000001</c:v>
                </c:pt>
                <c:pt idx="452">
                  <c:v>0.187</c:v>
                </c:pt>
                <c:pt idx="453">
                  <c:v>0.30399999999999999</c:v>
                </c:pt>
                <c:pt idx="454">
                  <c:v>0.30599999999999999</c:v>
                </c:pt>
                <c:pt idx="455">
                  <c:v>0.21199999999999999</c:v>
                </c:pt>
                <c:pt idx="456">
                  <c:v>0.183</c:v>
                </c:pt>
                <c:pt idx="457">
                  <c:v>0.312</c:v>
                </c:pt>
                <c:pt idx="458">
                  <c:v>0.33400000000000002</c:v>
                </c:pt>
                <c:pt idx="459">
                  <c:v>0.28299999999999997</c:v>
                </c:pt>
                <c:pt idx="460">
                  <c:v>0.46400000000000002</c:v>
                </c:pt>
                <c:pt idx="461">
                  <c:v>0.46</c:v>
                </c:pt>
                <c:pt idx="462">
                  <c:v>0.74399999999999999</c:v>
                </c:pt>
                <c:pt idx="463">
                  <c:v>0.75700000000000001</c:v>
                </c:pt>
                <c:pt idx="464">
                  <c:v>0.78500000000000003</c:v>
                </c:pt>
                <c:pt idx="465">
                  <c:v>0.71599999999999997</c:v>
                </c:pt>
                <c:pt idx="466">
                  <c:v>0.80900000000000005</c:v>
                </c:pt>
                <c:pt idx="467">
                  <c:v>0.76400000000000001</c:v>
                </c:pt>
                <c:pt idx="468">
                  <c:v>0.68600000000000005</c:v>
                </c:pt>
                <c:pt idx="469">
                  <c:v>0.68100000000000005</c:v>
                </c:pt>
                <c:pt idx="470">
                  <c:v>0.82799999999999996</c:v>
                </c:pt>
                <c:pt idx="471">
                  <c:v>0.80200000000000005</c:v>
                </c:pt>
                <c:pt idx="472">
                  <c:v>0.90400000000000003</c:v>
                </c:pt>
                <c:pt idx="473">
                  <c:v>1.028</c:v>
                </c:pt>
                <c:pt idx="474">
                  <c:v>1.077</c:v>
                </c:pt>
                <c:pt idx="475">
                  <c:v>1.0509999999999999</c:v>
                </c:pt>
                <c:pt idx="476">
                  <c:v>1.0329999999999999</c:v>
                </c:pt>
                <c:pt idx="477">
                  <c:v>0.92200000000000004</c:v>
                </c:pt>
                <c:pt idx="478">
                  <c:v>0.93600000000000005</c:v>
                </c:pt>
                <c:pt idx="479">
                  <c:v>1.111</c:v>
                </c:pt>
                <c:pt idx="480">
                  <c:v>1.1060000000000001</c:v>
                </c:pt>
                <c:pt idx="481">
                  <c:v>0.98199999999999998</c:v>
                </c:pt>
                <c:pt idx="482">
                  <c:v>0.96599999999999997</c:v>
                </c:pt>
                <c:pt idx="483">
                  <c:v>0.88800000000000001</c:v>
                </c:pt>
                <c:pt idx="484">
                  <c:v>0.91300000000000003</c:v>
                </c:pt>
                <c:pt idx="485">
                  <c:v>0.93300000000000005</c:v>
                </c:pt>
                <c:pt idx="486">
                  <c:v>0.83199999999999996</c:v>
                </c:pt>
                <c:pt idx="487">
                  <c:v>0.84</c:v>
                </c:pt>
                <c:pt idx="488">
                  <c:v>0.83899999999999997</c:v>
                </c:pt>
                <c:pt idx="489">
                  <c:v>0.80300000000000005</c:v>
                </c:pt>
                <c:pt idx="490">
                  <c:v>0.754</c:v>
                </c:pt>
                <c:pt idx="491">
                  <c:v>0.70699999999999996</c:v>
                </c:pt>
                <c:pt idx="492">
                  <c:v>0.64200000000000002</c:v>
                </c:pt>
                <c:pt idx="493">
                  <c:v>0.63</c:v>
                </c:pt>
                <c:pt idx="494">
                  <c:v>0.60399999999999998</c:v>
                </c:pt>
                <c:pt idx="495">
                  <c:v>0.81299999999999994</c:v>
                </c:pt>
                <c:pt idx="496">
                  <c:v>0.93700000000000006</c:v>
                </c:pt>
                <c:pt idx="497">
                  <c:v>0.85699999999999998</c:v>
                </c:pt>
                <c:pt idx="498">
                  <c:v>0.75</c:v>
                </c:pt>
                <c:pt idx="499">
                  <c:v>0.80400000000000005</c:v>
                </c:pt>
                <c:pt idx="500">
                  <c:v>0.74399999999999999</c:v>
                </c:pt>
                <c:pt idx="501">
                  <c:v>0.67500000000000004</c:v>
                </c:pt>
                <c:pt idx="502">
                  <c:v>0.70899999999999996</c:v>
                </c:pt>
                <c:pt idx="503">
                  <c:v>0.69299999999999995</c:v>
                </c:pt>
                <c:pt idx="504">
                  <c:v>0.68300000000000005</c:v>
                </c:pt>
                <c:pt idx="505">
                  <c:v>0.61399999999999999</c:v>
                </c:pt>
                <c:pt idx="506">
                  <c:v>0.70699999999999996</c:v>
                </c:pt>
                <c:pt idx="507">
                  <c:v>0.73</c:v>
                </c:pt>
                <c:pt idx="508">
                  <c:v>0.74199999999999999</c:v>
                </c:pt>
                <c:pt idx="509">
                  <c:v>0.73299999999999998</c:v>
                </c:pt>
                <c:pt idx="510">
                  <c:v>0.81499999999999995</c:v>
                </c:pt>
                <c:pt idx="511">
                  <c:v>0.86</c:v>
                </c:pt>
                <c:pt idx="512">
                  <c:v>0.78900000000000003</c:v>
                </c:pt>
                <c:pt idx="513">
                  <c:v>0.751</c:v>
                </c:pt>
                <c:pt idx="514">
                  <c:v>0.77600000000000002</c:v>
                </c:pt>
                <c:pt idx="515">
                  <c:v>0.70499999999999996</c:v>
                </c:pt>
                <c:pt idx="516">
                  <c:v>0.69299999999999995</c:v>
                </c:pt>
                <c:pt idx="517">
                  <c:v>0.60599999999999998</c:v>
                </c:pt>
                <c:pt idx="518">
                  <c:v>0.629</c:v>
                </c:pt>
                <c:pt idx="519">
                  <c:v>0.627</c:v>
                </c:pt>
                <c:pt idx="520">
                  <c:v>0.73499999999999999</c:v>
                </c:pt>
                <c:pt idx="521">
                  <c:v>0.78</c:v>
                </c:pt>
                <c:pt idx="522">
                  <c:v>0.79300000000000004</c:v>
                </c:pt>
                <c:pt idx="523">
                  <c:v>0.84899999999999998</c:v>
                </c:pt>
                <c:pt idx="524">
                  <c:v>0.84</c:v>
                </c:pt>
                <c:pt idx="525">
                  <c:v>0.90900000000000003</c:v>
                </c:pt>
                <c:pt idx="526">
                  <c:v>1.016</c:v>
                </c:pt>
                <c:pt idx="527">
                  <c:v>0.98199999999999998</c:v>
                </c:pt>
                <c:pt idx="528">
                  <c:v>0.95</c:v>
                </c:pt>
                <c:pt idx="529">
                  <c:v>0.93</c:v>
                </c:pt>
                <c:pt idx="530">
                  <c:v>0.91800000000000004</c:v>
                </c:pt>
                <c:pt idx="531">
                  <c:v>0.88900000000000001</c:v>
                </c:pt>
                <c:pt idx="532">
                  <c:v>0.81399999999999995</c:v>
                </c:pt>
                <c:pt idx="533">
                  <c:v>0.75600000000000001</c:v>
                </c:pt>
                <c:pt idx="534">
                  <c:v>0.71799999999999997</c:v>
                </c:pt>
                <c:pt idx="535">
                  <c:v>0.73299999999999998</c:v>
                </c:pt>
                <c:pt idx="536">
                  <c:v>0.73799999999999999</c:v>
                </c:pt>
                <c:pt idx="537">
                  <c:v>0.80700000000000005</c:v>
                </c:pt>
                <c:pt idx="538">
                  <c:v>0.79300000000000004</c:v>
                </c:pt>
                <c:pt idx="539">
                  <c:v>0.77900000000000003</c:v>
                </c:pt>
                <c:pt idx="540">
                  <c:v>0.78400000000000003</c:v>
                </c:pt>
                <c:pt idx="541">
                  <c:v>0.82799999999999996</c:v>
                </c:pt>
                <c:pt idx="542">
                  <c:v>0.70799999999999996</c:v>
                </c:pt>
                <c:pt idx="543">
                  <c:v>0.70399999999999996</c:v>
                </c:pt>
                <c:pt idx="544">
                  <c:v>0.81399999999999995</c:v>
                </c:pt>
                <c:pt idx="545">
                  <c:v>0.73</c:v>
                </c:pt>
                <c:pt idx="546">
                  <c:v>0.70699999999999996</c:v>
                </c:pt>
                <c:pt idx="547">
                  <c:v>0.66200000000000003</c:v>
                </c:pt>
                <c:pt idx="548">
                  <c:v>0.63700000000000001</c:v>
                </c:pt>
                <c:pt idx="549">
                  <c:v>0.61599999999999999</c:v>
                </c:pt>
                <c:pt idx="550">
                  <c:v>0.67700000000000005</c:v>
                </c:pt>
                <c:pt idx="551">
                  <c:v>0.69899999999999995</c:v>
                </c:pt>
                <c:pt idx="552">
                  <c:v>0.73599999999999999</c:v>
                </c:pt>
                <c:pt idx="553">
                  <c:v>0.66700000000000004</c:v>
                </c:pt>
                <c:pt idx="554">
                  <c:v>0.66200000000000003</c:v>
                </c:pt>
                <c:pt idx="555">
                  <c:v>0.68300000000000005</c:v>
                </c:pt>
                <c:pt idx="556">
                  <c:v>0.68</c:v>
                </c:pt>
                <c:pt idx="557">
                  <c:v>0.71799999999999997</c:v>
                </c:pt>
                <c:pt idx="558">
                  <c:v>0.76500000000000001</c:v>
                </c:pt>
                <c:pt idx="559">
                  <c:v>0.77700000000000002</c:v>
                </c:pt>
                <c:pt idx="560">
                  <c:v>0.80200000000000005</c:v>
                </c:pt>
                <c:pt idx="561">
                  <c:v>0.90300000000000002</c:v>
                </c:pt>
                <c:pt idx="562">
                  <c:v>0.86399999999999999</c:v>
                </c:pt>
                <c:pt idx="563">
                  <c:v>0.83699999999999997</c:v>
                </c:pt>
                <c:pt idx="564">
                  <c:v>0.73599999999999999</c:v>
                </c:pt>
                <c:pt idx="565">
                  <c:v>0.78200000000000003</c:v>
                </c:pt>
                <c:pt idx="566">
                  <c:v>0.78500000000000003</c:v>
                </c:pt>
                <c:pt idx="567">
                  <c:v>0.76200000000000001</c:v>
                </c:pt>
                <c:pt idx="568">
                  <c:v>0.72</c:v>
                </c:pt>
                <c:pt idx="569">
                  <c:v>0.68300000000000005</c:v>
                </c:pt>
                <c:pt idx="570">
                  <c:v>0.68500000000000005</c:v>
                </c:pt>
                <c:pt idx="571">
                  <c:v>0.70899999999999996</c:v>
                </c:pt>
                <c:pt idx="572">
                  <c:v>0.69299999999999995</c:v>
                </c:pt>
                <c:pt idx="573">
                  <c:v>0.70499999999999996</c:v>
                </c:pt>
                <c:pt idx="574">
                  <c:v>0.69699999999999995</c:v>
                </c:pt>
                <c:pt idx="575">
                  <c:v>0.66100000000000003</c:v>
                </c:pt>
                <c:pt idx="576">
                  <c:v>0.65900000000000003</c:v>
                </c:pt>
                <c:pt idx="577">
                  <c:v>0.59499999999999997</c:v>
                </c:pt>
                <c:pt idx="578">
                  <c:v>0.57099999999999995</c:v>
                </c:pt>
                <c:pt idx="579">
                  <c:v>0.53900000000000003</c:v>
                </c:pt>
                <c:pt idx="580">
                  <c:v>0.53500000000000003</c:v>
                </c:pt>
                <c:pt idx="581">
                  <c:v>0.51400000000000001</c:v>
                </c:pt>
                <c:pt idx="582">
                  <c:v>0.57699999999999996</c:v>
                </c:pt>
                <c:pt idx="583">
                  <c:v>0.40500000000000003</c:v>
                </c:pt>
                <c:pt idx="584">
                  <c:v>0.45700000000000002</c:v>
                </c:pt>
                <c:pt idx="585">
                  <c:v>0.35199999999999998</c:v>
                </c:pt>
                <c:pt idx="586">
                  <c:v>0.316</c:v>
                </c:pt>
                <c:pt idx="587">
                  <c:v>0.36</c:v>
                </c:pt>
                <c:pt idx="588">
                  <c:v>0.39800000000000002</c:v>
                </c:pt>
                <c:pt idx="589">
                  <c:v>0.36799999999999999</c:v>
                </c:pt>
                <c:pt idx="590">
                  <c:v>0.35</c:v>
                </c:pt>
                <c:pt idx="591">
                  <c:v>0.371</c:v>
                </c:pt>
                <c:pt idx="592">
                  <c:v>0.34599999999999997</c:v>
                </c:pt>
                <c:pt idx="593">
                  <c:v>0.28499999999999998</c:v>
                </c:pt>
                <c:pt idx="594">
                  <c:v>0.28000000000000003</c:v>
                </c:pt>
                <c:pt idx="595">
                  <c:v>0.20699999999999999</c:v>
                </c:pt>
                <c:pt idx="596">
                  <c:v>8.3000000000000004E-2</c:v>
                </c:pt>
                <c:pt idx="597">
                  <c:v>9.1999999999999998E-2</c:v>
                </c:pt>
                <c:pt idx="598">
                  <c:v>4.4999999999999998E-2</c:v>
                </c:pt>
                <c:pt idx="599">
                  <c:v>-7.0000000000000001E-3</c:v>
                </c:pt>
                <c:pt idx="600">
                  <c:v>-8.7999999999999995E-2</c:v>
                </c:pt>
                <c:pt idx="601">
                  <c:v>5.8999999999999997E-2</c:v>
                </c:pt>
                <c:pt idx="602">
                  <c:v>-7.1999999999999995E-2</c:v>
                </c:pt>
                <c:pt idx="603">
                  <c:v>-0.124</c:v>
                </c:pt>
                <c:pt idx="604">
                  <c:v>-0.24</c:v>
                </c:pt>
                <c:pt idx="605">
                  <c:v>-0.27</c:v>
                </c:pt>
                <c:pt idx="606">
                  <c:v>-0.41599999999999998</c:v>
                </c:pt>
                <c:pt idx="607">
                  <c:v>-0.375</c:v>
                </c:pt>
                <c:pt idx="608">
                  <c:v>-0.40600000000000003</c:v>
                </c:pt>
                <c:pt idx="609">
                  <c:v>-0.34300000000000003</c:v>
                </c:pt>
                <c:pt idx="610">
                  <c:v>-0.17199999999999999</c:v>
                </c:pt>
                <c:pt idx="611">
                  <c:v>-0.222</c:v>
                </c:pt>
                <c:pt idx="612">
                  <c:v>-0.28299999999999997</c:v>
                </c:pt>
                <c:pt idx="613">
                  <c:v>-0.28299999999999997</c:v>
                </c:pt>
                <c:pt idx="614">
                  <c:v>-0.13</c:v>
                </c:pt>
                <c:pt idx="615">
                  <c:v>-7.9000000000000001E-2</c:v>
                </c:pt>
                <c:pt idx="616">
                  <c:v>-6.3E-2</c:v>
                </c:pt>
                <c:pt idx="617">
                  <c:v>-7.1999999999999995E-2</c:v>
                </c:pt>
                <c:pt idx="618">
                  <c:v>2.1999999999999999E-2</c:v>
                </c:pt>
                <c:pt idx="619">
                  <c:v>-2.3E-2</c:v>
                </c:pt>
                <c:pt idx="620">
                  <c:v>-4.4999999999999998E-2</c:v>
                </c:pt>
                <c:pt idx="621">
                  <c:v>-5.1999999999999998E-2</c:v>
                </c:pt>
                <c:pt idx="622">
                  <c:v>3.1E-2</c:v>
                </c:pt>
                <c:pt idx="623">
                  <c:v>3.0000000000000001E-3</c:v>
                </c:pt>
                <c:pt idx="624">
                  <c:v>0.05</c:v>
                </c:pt>
                <c:pt idx="625">
                  <c:v>4.2999999999999997E-2</c:v>
                </c:pt>
                <c:pt idx="626">
                  <c:v>2.3E-2</c:v>
                </c:pt>
                <c:pt idx="627">
                  <c:v>4.2000000000000003E-2</c:v>
                </c:pt>
                <c:pt idx="628">
                  <c:v>4.2999999999999997E-2</c:v>
                </c:pt>
                <c:pt idx="629">
                  <c:v>-7.8E-2</c:v>
                </c:pt>
                <c:pt idx="630">
                  <c:v>-0.17699999999999999</c:v>
                </c:pt>
                <c:pt idx="631">
                  <c:v>-0.13700000000000001</c:v>
                </c:pt>
                <c:pt idx="632">
                  <c:v>-0.158</c:v>
                </c:pt>
                <c:pt idx="633">
                  <c:v>-0.20300000000000001</c:v>
                </c:pt>
                <c:pt idx="634">
                  <c:v>-0.29099999999999998</c:v>
                </c:pt>
                <c:pt idx="635">
                  <c:v>-0.34799999999999998</c:v>
                </c:pt>
                <c:pt idx="636">
                  <c:v>0.01</c:v>
                </c:pt>
                <c:pt idx="637">
                  <c:v>0.105</c:v>
                </c:pt>
                <c:pt idx="638">
                  <c:v>-6.6000000000000003E-2</c:v>
                </c:pt>
                <c:pt idx="639">
                  <c:v>6.8000000000000005E-2</c:v>
                </c:pt>
                <c:pt idx="640">
                  <c:v>0.1</c:v>
                </c:pt>
                <c:pt idx="641">
                  <c:v>2.5999999999999999E-2</c:v>
                </c:pt>
                <c:pt idx="642">
                  <c:v>0.02</c:v>
                </c:pt>
                <c:pt idx="643">
                  <c:v>-0.113</c:v>
                </c:pt>
                <c:pt idx="644">
                  <c:v>-3.7999999999999999E-2</c:v>
                </c:pt>
                <c:pt idx="645">
                  <c:v>-2.7E-2</c:v>
                </c:pt>
                <c:pt idx="646">
                  <c:v>-3.5999999999999997E-2</c:v>
                </c:pt>
                <c:pt idx="647">
                  <c:v>-7.9000000000000001E-2</c:v>
                </c:pt>
                <c:pt idx="648">
                  <c:v>1.4999999999999999E-2</c:v>
                </c:pt>
                <c:pt idx="649">
                  <c:v>-4.1000000000000002E-2</c:v>
                </c:pt>
                <c:pt idx="650">
                  <c:v>-9.1999999999999998E-2</c:v>
                </c:pt>
                <c:pt idx="651">
                  <c:v>-0.128</c:v>
                </c:pt>
                <c:pt idx="652">
                  <c:v>-0.113</c:v>
                </c:pt>
                <c:pt idx="653">
                  <c:v>-0.14199999999999999</c:v>
                </c:pt>
                <c:pt idx="654">
                  <c:v>-0.14099999999999999</c:v>
                </c:pt>
                <c:pt idx="655">
                  <c:v>-0.14899999999999999</c:v>
                </c:pt>
                <c:pt idx="656">
                  <c:v>-0.193</c:v>
                </c:pt>
                <c:pt idx="657">
                  <c:v>-0.218</c:v>
                </c:pt>
                <c:pt idx="658">
                  <c:v>-0.13200000000000001</c:v>
                </c:pt>
                <c:pt idx="659">
                  <c:v>-0.20300000000000001</c:v>
                </c:pt>
                <c:pt idx="660">
                  <c:v>-0.11</c:v>
                </c:pt>
                <c:pt idx="661">
                  <c:v>-0.17499999999999999</c:v>
                </c:pt>
                <c:pt idx="662">
                  <c:v>-0.191</c:v>
                </c:pt>
                <c:pt idx="663">
                  <c:v>-0.223</c:v>
                </c:pt>
                <c:pt idx="664">
                  <c:v>-0.254</c:v>
                </c:pt>
                <c:pt idx="665">
                  <c:v>-0.26200000000000001</c:v>
                </c:pt>
                <c:pt idx="666">
                  <c:v>-0.26700000000000002</c:v>
                </c:pt>
                <c:pt idx="667">
                  <c:v>-0.34699999999999998</c:v>
                </c:pt>
                <c:pt idx="668">
                  <c:v>-0.30099999999999999</c:v>
                </c:pt>
                <c:pt idx="669">
                  <c:v>-0.34300000000000003</c:v>
                </c:pt>
                <c:pt idx="670">
                  <c:v>-0.35699999999999998</c:v>
                </c:pt>
                <c:pt idx="671">
                  <c:v>-0.31</c:v>
                </c:pt>
                <c:pt idx="672">
                  <c:v>-0.35</c:v>
                </c:pt>
                <c:pt idx="673">
                  <c:v>-0.34799999999999998</c:v>
                </c:pt>
                <c:pt idx="674">
                  <c:v>-0.312</c:v>
                </c:pt>
                <c:pt idx="675">
                  <c:v>-0.38400000000000001</c:v>
                </c:pt>
                <c:pt idx="676">
                  <c:v>-0.33400000000000002</c:v>
                </c:pt>
                <c:pt idx="677">
                  <c:v>-0.314</c:v>
                </c:pt>
                <c:pt idx="678">
                  <c:v>-0.34300000000000003</c:v>
                </c:pt>
                <c:pt idx="679">
                  <c:v>-0.318</c:v>
                </c:pt>
                <c:pt idx="680">
                  <c:v>-0.32100000000000001</c:v>
                </c:pt>
                <c:pt idx="681">
                  <c:v>-0.28000000000000003</c:v>
                </c:pt>
                <c:pt idx="682">
                  <c:v>-0.28199999999999997</c:v>
                </c:pt>
                <c:pt idx="683">
                  <c:v>-0.23</c:v>
                </c:pt>
                <c:pt idx="684">
                  <c:v>-0.2</c:v>
                </c:pt>
                <c:pt idx="685">
                  <c:v>-5.8999999999999997E-2</c:v>
                </c:pt>
                <c:pt idx="686">
                  <c:v>-1.2E-2</c:v>
                </c:pt>
                <c:pt idx="687">
                  <c:v>-0.05</c:v>
                </c:pt>
                <c:pt idx="688">
                  <c:v>-6.8000000000000005E-2</c:v>
                </c:pt>
                <c:pt idx="689">
                  <c:v>-4.9000000000000002E-2</c:v>
                </c:pt>
                <c:pt idx="690">
                  <c:v>-0.105</c:v>
                </c:pt>
                <c:pt idx="691">
                  <c:v>-8.1000000000000003E-2</c:v>
                </c:pt>
                <c:pt idx="692">
                  <c:v>-4.5999999999999999E-2</c:v>
                </c:pt>
                <c:pt idx="693">
                  <c:v>-1.0999999999999999E-2</c:v>
                </c:pt>
                <c:pt idx="694">
                  <c:v>7.9000000000000001E-2</c:v>
                </c:pt>
              </c:numCache>
            </c:numRef>
          </c:val>
          <c:smooth val="0"/>
          <c:extLst>
            <c:ext xmlns:c16="http://schemas.microsoft.com/office/drawing/2014/chart" uri="{C3380CC4-5D6E-409C-BE32-E72D297353CC}">
              <c16:uniqueId val="{00000005-B1EF-42F0-8A19-8BCB6A5A8695}"/>
            </c:ext>
          </c:extLst>
        </c:ser>
        <c:ser>
          <c:idx val="5"/>
          <c:order val="3"/>
          <c:tx>
            <c:strRef>
              <c:f>'Graf 25'!$P$1</c:f>
              <c:strCache>
                <c:ptCount val="1"/>
                <c:pt idx="0">
                  <c:v>Taliansko</c:v>
                </c:pt>
              </c:strCache>
            </c:strRef>
          </c:tx>
          <c:spPr>
            <a:ln w="12700" cap="rnd">
              <a:solidFill>
                <a:schemeClr val="bg1">
                  <a:lumMod val="65000"/>
                </a:schemeClr>
              </a:solidFill>
              <a:round/>
            </a:ln>
            <a:effectLst/>
          </c:spPr>
          <c:marker>
            <c:symbol val="none"/>
          </c:marker>
          <c:dLbls>
            <c:dLbl>
              <c:idx val="207"/>
              <c:layout>
                <c:manualLayout>
                  <c:x val="9.4168978305663717E-2"/>
                  <c:y val="-0.17675312199807877"/>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1EF-42F0-8A19-8BCB6A5A869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25'!$P$3:$P$697</c:f>
              <c:numCache>
                <c:formatCode>General</c:formatCode>
                <c:ptCount val="695"/>
                <c:pt idx="0">
                  <c:v>4.4610000000000003</c:v>
                </c:pt>
                <c:pt idx="1">
                  <c:v>4.4619999999999997</c:v>
                </c:pt>
                <c:pt idx="2">
                  <c:v>4.3289999999999997</c:v>
                </c:pt>
                <c:pt idx="3">
                  <c:v>4.3810000000000002</c:v>
                </c:pt>
                <c:pt idx="4">
                  <c:v>4.2850000000000001</c:v>
                </c:pt>
                <c:pt idx="5">
                  <c:v>4.2389999999999999</c:v>
                </c:pt>
                <c:pt idx="6">
                  <c:v>4.3460000000000001</c:v>
                </c:pt>
                <c:pt idx="7">
                  <c:v>4.4169999999999998</c:v>
                </c:pt>
                <c:pt idx="8">
                  <c:v>4.3280000000000003</c:v>
                </c:pt>
                <c:pt idx="9">
                  <c:v>4.43</c:v>
                </c:pt>
                <c:pt idx="10">
                  <c:v>4.3600000000000003</c:v>
                </c:pt>
                <c:pt idx="11">
                  <c:v>4.3129999999999997</c:v>
                </c:pt>
                <c:pt idx="12">
                  <c:v>4.4610000000000003</c:v>
                </c:pt>
                <c:pt idx="13">
                  <c:v>4.4260000000000002</c:v>
                </c:pt>
                <c:pt idx="14">
                  <c:v>4.4039999999999999</c:v>
                </c:pt>
                <c:pt idx="15">
                  <c:v>4.6059999999999999</c:v>
                </c:pt>
                <c:pt idx="16">
                  <c:v>4.6479999999999997</c:v>
                </c:pt>
                <c:pt idx="17">
                  <c:v>4.6319999999999997</c:v>
                </c:pt>
                <c:pt idx="18">
                  <c:v>4.4790000000000001</c:v>
                </c:pt>
                <c:pt idx="19">
                  <c:v>4.593</c:v>
                </c:pt>
                <c:pt idx="20">
                  <c:v>4.7030000000000003</c:v>
                </c:pt>
                <c:pt idx="21">
                  <c:v>4.8570000000000002</c:v>
                </c:pt>
                <c:pt idx="22">
                  <c:v>4.9139999999999997</c:v>
                </c:pt>
                <c:pt idx="23">
                  <c:v>5.1820000000000004</c:v>
                </c:pt>
                <c:pt idx="24">
                  <c:v>5.14</c:v>
                </c:pt>
                <c:pt idx="25">
                  <c:v>5.0919999999999996</c:v>
                </c:pt>
                <c:pt idx="26">
                  <c:v>5.0140000000000002</c:v>
                </c:pt>
                <c:pt idx="27">
                  <c:v>4.9489999999999998</c:v>
                </c:pt>
                <c:pt idx="28">
                  <c:v>5.1109999999999998</c:v>
                </c:pt>
                <c:pt idx="29">
                  <c:v>5.1310000000000002</c:v>
                </c:pt>
                <c:pt idx="30">
                  <c:v>4.8959999999999999</c:v>
                </c:pt>
                <c:pt idx="31">
                  <c:v>4.7640000000000002</c:v>
                </c:pt>
                <c:pt idx="32">
                  <c:v>4.7210000000000001</c:v>
                </c:pt>
                <c:pt idx="33">
                  <c:v>4.8309999999999995</c:v>
                </c:pt>
                <c:pt idx="34">
                  <c:v>4.819</c:v>
                </c:pt>
                <c:pt idx="35">
                  <c:v>4.6829999999999998</c:v>
                </c:pt>
                <c:pt idx="36">
                  <c:v>4.8380000000000001</c:v>
                </c:pt>
                <c:pt idx="37">
                  <c:v>4.9350000000000005</c:v>
                </c:pt>
                <c:pt idx="38">
                  <c:v>4.8840000000000003</c:v>
                </c:pt>
                <c:pt idx="39">
                  <c:v>4.7240000000000002</c:v>
                </c:pt>
                <c:pt idx="40">
                  <c:v>4.8689999999999998</c:v>
                </c:pt>
                <c:pt idx="41">
                  <c:v>4.7430000000000003</c:v>
                </c:pt>
                <c:pt idx="42">
                  <c:v>4.6740000000000004</c:v>
                </c:pt>
                <c:pt idx="43">
                  <c:v>5.1479999999999997</c:v>
                </c:pt>
                <c:pt idx="44">
                  <c:v>4.609</c:v>
                </c:pt>
                <c:pt idx="45">
                  <c:v>4.62</c:v>
                </c:pt>
                <c:pt idx="46">
                  <c:v>4.4610000000000003</c:v>
                </c:pt>
                <c:pt idx="47">
                  <c:v>4.4619999999999997</c:v>
                </c:pt>
                <c:pt idx="48">
                  <c:v>4.4359999999999999</c:v>
                </c:pt>
                <c:pt idx="49">
                  <c:v>4.6189999999999998</c:v>
                </c:pt>
                <c:pt idx="50">
                  <c:v>4.3600000000000003</c:v>
                </c:pt>
                <c:pt idx="51">
                  <c:v>4.29</c:v>
                </c:pt>
                <c:pt idx="52">
                  <c:v>4.3159999999999998</c:v>
                </c:pt>
                <c:pt idx="53">
                  <c:v>4.3310000000000004</c:v>
                </c:pt>
                <c:pt idx="54">
                  <c:v>4.399</c:v>
                </c:pt>
                <c:pt idx="55">
                  <c:v>4.7889999999999997</c:v>
                </c:pt>
                <c:pt idx="56">
                  <c:v>4.7140000000000004</c:v>
                </c:pt>
                <c:pt idx="57">
                  <c:v>4.5679999999999996</c:v>
                </c:pt>
                <c:pt idx="58">
                  <c:v>4.5780000000000003</c:v>
                </c:pt>
                <c:pt idx="59">
                  <c:v>4.4349999999999996</c:v>
                </c:pt>
                <c:pt idx="60">
                  <c:v>4.681</c:v>
                </c:pt>
                <c:pt idx="61">
                  <c:v>4.4859999999999998</c:v>
                </c:pt>
                <c:pt idx="62">
                  <c:v>4.5170000000000003</c:v>
                </c:pt>
                <c:pt idx="63">
                  <c:v>4.2620000000000005</c:v>
                </c:pt>
                <c:pt idx="64">
                  <c:v>4.367</c:v>
                </c:pt>
                <c:pt idx="65">
                  <c:v>4.4039999999999999</c:v>
                </c:pt>
                <c:pt idx="66">
                  <c:v>4.4260000000000002</c:v>
                </c:pt>
                <c:pt idx="67">
                  <c:v>4.3650000000000002</c:v>
                </c:pt>
                <c:pt idx="68">
                  <c:v>4.3099999999999996</c:v>
                </c:pt>
                <c:pt idx="69">
                  <c:v>4.2759999999999998</c:v>
                </c:pt>
                <c:pt idx="70">
                  <c:v>4.2519999999999998</c:v>
                </c:pt>
                <c:pt idx="71">
                  <c:v>4.2939999999999996</c:v>
                </c:pt>
                <c:pt idx="72">
                  <c:v>4.3680000000000003</c:v>
                </c:pt>
                <c:pt idx="73">
                  <c:v>4.4829999999999997</c:v>
                </c:pt>
                <c:pt idx="74">
                  <c:v>4.6180000000000003</c:v>
                </c:pt>
                <c:pt idx="75">
                  <c:v>4.6870000000000003</c:v>
                </c:pt>
                <c:pt idx="76">
                  <c:v>4.5819999999999999</c:v>
                </c:pt>
                <c:pt idx="77">
                  <c:v>4.508</c:v>
                </c:pt>
                <c:pt idx="78">
                  <c:v>4.3899999999999997</c:v>
                </c:pt>
                <c:pt idx="79">
                  <c:v>4.4509999999999996</c:v>
                </c:pt>
                <c:pt idx="80">
                  <c:v>4.41</c:v>
                </c:pt>
                <c:pt idx="81">
                  <c:v>4.3789999999999996</c:v>
                </c:pt>
                <c:pt idx="82">
                  <c:v>4.16</c:v>
                </c:pt>
                <c:pt idx="83">
                  <c:v>4.2130000000000001</c:v>
                </c:pt>
                <c:pt idx="84">
                  <c:v>4.141</c:v>
                </c:pt>
                <c:pt idx="85">
                  <c:v>4.0810000000000004</c:v>
                </c:pt>
                <c:pt idx="86">
                  <c:v>4.0540000000000003</c:v>
                </c:pt>
                <c:pt idx="87">
                  <c:v>4.1390000000000002</c:v>
                </c:pt>
                <c:pt idx="88">
                  <c:v>4.0380000000000003</c:v>
                </c:pt>
                <c:pt idx="89">
                  <c:v>4.0750000000000002</c:v>
                </c:pt>
                <c:pt idx="90">
                  <c:v>4</c:v>
                </c:pt>
                <c:pt idx="91">
                  <c:v>4.0599999999999996</c:v>
                </c:pt>
                <c:pt idx="92">
                  <c:v>4.0620000000000003</c:v>
                </c:pt>
                <c:pt idx="93">
                  <c:v>4.17</c:v>
                </c:pt>
                <c:pt idx="94">
                  <c:v>4.1900000000000004</c:v>
                </c:pt>
                <c:pt idx="95">
                  <c:v>4.0739999999999998</c:v>
                </c:pt>
                <c:pt idx="96">
                  <c:v>4.1319999999999997</c:v>
                </c:pt>
                <c:pt idx="97">
                  <c:v>4.0979999999999999</c:v>
                </c:pt>
                <c:pt idx="98">
                  <c:v>4.0609999999999999</c:v>
                </c:pt>
                <c:pt idx="99">
                  <c:v>4.0389999999999997</c:v>
                </c:pt>
                <c:pt idx="100">
                  <c:v>3.9990000000000001</c:v>
                </c:pt>
                <c:pt idx="101">
                  <c:v>4.0279999999999996</c:v>
                </c:pt>
                <c:pt idx="102">
                  <c:v>3.9769999999999999</c:v>
                </c:pt>
                <c:pt idx="103">
                  <c:v>4.0460000000000003</c:v>
                </c:pt>
                <c:pt idx="104">
                  <c:v>4.1420000000000003</c:v>
                </c:pt>
                <c:pt idx="105">
                  <c:v>4.0780000000000003</c:v>
                </c:pt>
                <c:pt idx="106">
                  <c:v>4.0730000000000004</c:v>
                </c:pt>
                <c:pt idx="107">
                  <c:v>4.0780000000000003</c:v>
                </c:pt>
                <c:pt idx="108">
                  <c:v>4.1150000000000002</c:v>
                </c:pt>
                <c:pt idx="109">
                  <c:v>4.0640000000000001</c:v>
                </c:pt>
                <c:pt idx="110">
                  <c:v>4.0549999999999997</c:v>
                </c:pt>
                <c:pt idx="111">
                  <c:v>4.093</c:v>
                </c:pt>
                <c:pt idx="112">
                  <c:v>3.996</c:v>
                </c:pt>
                <c:pt idx="113">
                  <c:v>3.9550000000000001</c:v>
                </c:pt>
                <c:pt idx="114">
                  <c:v>3.9580000000000002</c:v>
                </c:pt>
                <c:pt idx="115">
                  <c:v>3.9539999999999997</c:v>
                </c:pt>
                <c:pt idx="116">
                  <c:v>3.9220000000000002</c:v>
                </c:pt>
                <c:pt idx="117">
                  <c:v>3.948</c:v>
                </c:pt>
                <c:pt idx="118">
                  <c:v>3.9990000000000001</c:v>
                </c:pt>
                <c:pt idx="119">
                  <c:v>3.9489999999999998</c:v>
                </c:pt>
                <c:pt idx="120">
                  <c:v>4.0090000000000003</c:v>
                </c:pt>
                <c:pt idx="121">
                  <c:v>4.0149999999999997</c:v>
                </c:pt>
                <c:pt idx="122">
                  <c:v>4.2679999999999998</c:v>
                </c:pt>
                <c:pt idx="123">
                  <c:v>3.903</c:v>
                </c:pt>
                <c:pt idx="124">
                  <c:v>3.9340000000000002</c:v>
                </c:pt>
                <c:pt idx="125">
                  <c:v>4.1349999999999998</c:v>
                </c:pt>
                <c:pt idx="126">
                  <c:v>4.2539999999999996</c:v>
                </c:pt>
                <c:pt idx="127">
                  <c:v>4.0279999999999996</c:v>
                </c:pt>
                <c:pt idx="128">
                  <c:v>3.976</c:v>
                </c:pt>
                <c:pt idx="129">
                  <c:v>4.0789999999999997</c:v>
                </c:pt>
                <c:pt idx="130">
                  <c:v>4.0220000000000002</c:v>
                </c:pt>
                <c:pt idx="131">
                  <c:v>4.0229999999999997</c:v>
                </c:pt>
                <c:pt idx="132">
                  <c:v>4.0789999999999997</c:v>
                </c:pt>
                <c:pt idx="133">
                  <c:v>4.024</c:v>
                </c:pt>
                <c:pt idx="134">
                  <c:v>3.9539999999999997</c:v>
                </c:pt>
                <c:pt idx="135">
                  <c:v>3.7839999999999998</c:v>
                </c:pt>
                <c:pt idx="136">
                  <c:v>3.8719999999999999</c:v>
                </c:pt>
                <c:pt idx="137">
                  <c:v>3.7850000000000001</c:v>
                </c:pt>
                <c:pt idx="138">
                  <c:v>3.7749999999999999</c:v>
                </c:pt>
                <c:pt idx="139">
                  <c:v>3.8079999999999998</c:v>
                </c:pt>
                <c:pt idx="140">
                  <c:v>3.8369999999999997</c:v>
                </c:pt>
                <c:pt idx="141">
                  <c:v>3.9329999999999998</c:v>
                </c:pt>
                <c:pt idx="142">
                  <c:v>3.9249999999999998</c:v>
                </c:pt>
                <c:pt idx="143">
                  <c:v>3.8620000000000001</c:v>
                </c:pt>
                <c:pt idx="144">
                  <c:v>3.7439999999999998</c:v>
                </c:pt>
                <c:pt idx="145">
                  <c:v>3.7589999999999999</c:v>
                </c:pt>
                <c:pt idx="146">
                  <c:v>3.851</c:v>
                </c:pt>
                <c:pt idx="147">
                  <c:v>3.9420000000000002</c:v>
                </c:pt>
                <c:pt idx="148">
                  <c:v>3.976</c:v>
                </c:pt>
                <c:pt idx="149">
                  <c:v>4.1580000000000004</c:v>
                </c:pt>
                <c:pt idx="150">
                  <c:v>4.2510000000000003</c:v>
                </c:pt>
                <c:pt idx="151">
                  <c:v>4.4169999999999998</c:v>
                </c:pt>
                <c:pt idx="152">
                  <c:v>4.4329999999999998</c:v>
                </c:pt>
                <c:pt idx="153">
                  <c:v>4.5570000000000004</c:v>
                </c:pt>
                <c:pt idx="154">
                  <c:v>4.6420000000000003</c:v>
                </c:pt>
                <c:pt idx="155">
                  <c:v>4.6959999999999997</c:v>
                </c:pt>
                <c:pt idx="156">
                  <c:v>4.8149999999999995</c:v>
                </c:pt>
                <c:pt idx="157">
                  <c:v>4.7969999999999997</c:v>
                </c:pt>
                <c:pt idx="158">
                  <c:v>4.6550000000000002</c:v>
                </c:pt>
                <c:pt idx="159">
                  <c:v>4.7110000000000003</c:v>
                </c:pt>
                <c:pt idx="160">
                  <c:v>4.78</c:v>
                </c:pt>
                <c:pt idx="161">
                  <c:v>4.6079999999999997</c:v>
                </c:pt>
                <c:pt idx="162">
                  <c:v>4.78</c:v>
                </c:pt>
                <c:pt idx="163">
                  <c:v>4.7949999999999999</c:v>
                </c:pt>
                <c:pt idx="164">
                  <c:v>4.8529999999999998</c:v>
                </c:pt>
                <c:pt idx="165">
                  <c:v>4.8849999999999998</c:v>
                </c:pt>
                <c:pt idx="166">
                  <c:v>4.8659999999999997</c:v>
                </c:pt>
                <c:pt idx="167">
                  <c:v>4.6829999999999998</c:v>
                </c:pt>
                <c:pt idx="168">
                  <c:v>4.758</c:v>
                </c:pt>
                <c:pt idx="169">
                  <c:v>4.8029999999999999</c:v>
                </c:pt>
                <c:pt idx="170">
                  <c:v>4.7489999999999997</c:v>
                </c:pt>
                <c:pt idx="171">
                  <c:v>4.7320000000000002</c:v>
                </c:pt>
                <c:pt idx="172">
                  <c:v>4.7569999999999997</c:v>
                </c:pt>
                <c:pt idx="173">
                  <c:v>4.7320000000000002</c:v>
                </c:pt>
                <c:pt idx="174">
                  <c:v>4.6619999999999999</c:v>
                </c:pt>
                <c:pt idx="175">
                  <c:v>4.6070000000000002</c:v>
                </c:pt>
                <c:pt idx="176">
                  <c:v>4.7729999999999997</c:v>
                </c:pt>
                <c:pt idx="177">
                  <c:v>4.7489999999999997</c:v>
                </c:pt>
                <c:pt idx="178">
                  <c:v>4.6289999999999996</c:v>
                </c:pt>
                <c:pt idx="179">
                  <c:v>4.7940000000000005</c:v>
                </c:pt>
                <c:pt idx="180">
                  <c:v>4.8170000000000002</c:v>
                </c:pt>
                <c:pt idx="181">
                  <c:v>4.9770000000000003</c:v>
                </c:pt>
                <c:pt idx="182">
                  <c:v>4.867</c:v>
                </c:pt>
                <c:pt idx="183">
                  <c:v>5.2709999999999999</c:v>
                </c:pt>
                <c:pt idx="184">
                  <c:v>5.7569999999999997</c:v>
                </c:pt>
                <c:pt idx="185">
                  <c:v>5.4059999999999997</c:v>
                </c:pt>
                <c:pt idx="186">
                  <c:v>5.8680000000000003</c:v>
                </c:pt>
                <c:pt idx="187">
                  <c:v>6.0860000000000003</c:v>
                </c:pt>
                <c:pt idx="188">
                  <c:v>5.0179999999999998</c:v>
                </c:pt>
                <c:pt idx="189">
                  <c:v>4.931</c:v>
                </c:pt>
                <c:pt idx="190">
                  <c:v>5.0720000000000001</c:v>
                </c:pt>
                <c:pt idx="191">
                  <c:v>5.2839999999999998</c:v>
                </c:pt>
                <c:pt idx="192">
                  <c:v>5.4080000000000004</c:v>
                </c:pt>
                <c:pt idx="193">
                  <c:v>5.5120000000000005</c:v>
                </c:pt>
                <c:pt idx="194">
                  <c:v>5.6289999999999996</c:v>
                </c:pt>
                <c:pt idx="195">
                  <c:v>5.5369999999999999</c:v>
                </c:pt>
                <c:pt idx="196">
                  <c:v>5.5209999999999999</c:v>
                </c:pt>
                <c:pt idx="197">
                  <c:v>5.7969999999999997</c:v>
                </c:pt>
                <c:pt idx="198">
                  <c:v>5.8940000000000001</c:v>
                </c:pt>
                <c:pt idx="199">
                  <c:v>6.0229999999999997</c:v>
                </c:pt>
                <c:pt idx="200">
                  <c:v>6.37</c:v>
                </c:pt>
                <c:pt idx="201">
                  <c:v>6.45</c:v>
                </c:pt>
                <c:pt idx="202">
                  <c:v>6.6420000000000003</c:v>
                </c:pt>
                <c:pt idx="203">
                  <c:v>7.2610000000000001</c:v>
                </c:pt>
                <c:pt idx="204">
                  <c:v>6.6820000000000004</c:v>
                </c:pt>
                <c:pt idx="205">
                  <c:v>6.36</c:v>
                </c:pt>
                <c:pt idx="206">
                  <c:v>6.5919999999999996</c:v>
                </c:pt>
                <c:pt idx="207">
                  <c:v>6.9809999999999999</c:v>
                </c:pt>
                <c:pt idx="208">
                  <c:v>7.1079999999999997</c:v>
                </c:pt>
                <c:pt idx="209">
                  <c:v>7.1289999999999996</c:v>
                </c:pt>
                <c:pt idx="210">
                  <c:v>6.641</c:v>
                </c:pt>
                <c:pt idx="211">
                  <c:v>6.2469999999999999</c:v>
                </c:pt>
                <c:pt idx="212">
                  <c:v>5.8979999999999997</c:v>
                </c:pt>
                <c:pt idx="213">
                  <c:v>5.7030000000000003</c:v>
                </c:pt>
                <c:pt idx="214">
                  <c:v>5.6109999999999998</c:v>
                </c:pt>
                <c:pt idx="215">
                  <c:v>5.5759999999999996</c:v>
                </c:pt>
                <c:pt idx="216">
                  <c:v>5.4829999999999997</c:v>
                </c:pt>
                <c:pt idx="217">
                  <c:v>4.907</c:v>
                </c:pt>
                <c:pt idx="218">
                  <c:v>4.8360000000000003</c:v>
                </c:pt>
                <c:pt idx="219">
                  <c:v>4.8609999999999998</c:v>
                </c:pt>
                <c:pt idx="220">
                  <c:v>5.0439999999999996</c:v>
                </c:pt>
                <c:pt idx="221">
                  <c:v>5.1159999999999997</c:v>
                </c:pt>
                <c:pt idx="222">
                  <c:v>5.4530000000000003</c:v>
                </c:pt>
                <c:pt idx="223">
                  <c:v>5.5229999999999997</c:v>
                </c:pt>
                <c:pt idx="224">
                  <c:v>5.6630000000000003</c:v>
                </c:pt>
                <c:pt idx="225">
                  <c:v>5.64</c:v>
                </c:pt>
                <c:pt idx="226">
                  <c:v>5.4340000000000002</c:v>
                </c:pt>
                <c:pt idx="227">
                  <c:v>5.5090000000000003</c:v>
                </c:pt>
                <c:pt idx="228">
                  <c:v>5.8100000000000005</c:v>
                </c:pt>
                <c:pt idx="229">
                  <c:v>5.6660000000000004</c:v>
                </c:pt>
                <c:pt idx="230">
                  <c:v>5.7389999999999999</c:v>
                </c:pt>
                <c:pt idx="231">
                  <c:v>5.7720000000000002</c:v>
                </c:pt>
                <c:pt idx="232">
                  <c:v>5.9260000000000002</c:v>
                </c:pt>
                <c:pt idx="233">
                  <c:v>5.7990000000000004</c:v>
                </c:pt>
                <c:pt idx="234">
                  <c:v>5.819</c:v>
                </c:pt>
                <c:pt idx="235">
                  <c:v>6.0259999999999998</c:v>
                </c:pt>
                <c:pt idx="236">
                  <c:v>6.0579999999999998</c:v>
                </c:pt>
                <c:pt idx="237">
                  <c:v>6.1660000000000004</c:v>
                </c:pt>
                <c:pt idx="238">
                  <c:v>5.9559999999999995</c:v>
                </c:pt>
                <c:pt idx="239">
                  <c:v>6.048</c:v>
                </c:pt>
                <c:pt idx="240">
                  <c:v>5.9020000000000001</c:v>
                </c:pt>
                <c:pt idx="241">
                  <c:v>5.7859999999999996</c:v>
                </c:pt>
                <c:pt idx="242">
                  <c:v>5.7140000000000004</c:v>
                </c:pt>
                <c:pt idx="243">
                  <c:v>5.8469999999999995</c:v>
                </c:pt>
                <c:pt idx="244">
                  <c:v>5.0579999999999998</c:v>
                </c:pt>
                <c:pt idx="245">
                  <c:v>5.0170000000000003</c:v>
                </c:pt>
                <c:pt idx="246">
                  <c:v>5.05</c:v>
                </c:pt>
                <c:pt idx="247">
                  <c:v>5.0919999999999996</c:v>
                </c:pt>
                <c:pt idx="248">
                  <c:v>5.0540000000000003</c:v>
                </c:pt>
                <c:pt idx="249">
                  <c:v>4.984</c:v>
                </c:pt>
                <c:pt idx="250">
                  <c:v>4.7729999999999997</c:v>
                </c:pt>
                <c:pt idx="251">
                  <c:v>4.9030000000000005</c:v>
                </c:pt>
                <c:pt idx="252">
                  <c:v>4.9429999999999996</c:v>
                </c:pt>
                <c:pt idx="253">
                  <c:v>4.9740000000000002</c:v>
                </c:pt>
                <c:pt idx="254">
                  <c:v>4.8680000000000003</c:v>
                </c:pt>
                <c:pt idx="255">
                  <c:v>4.7510000000000003</c:v>
                </c:pt>
                <c:pt idx="256">
                  <c:v>4.4980000000000002</c:v>
                </c:pt>
                <c:pt idx="257">
                  <c:v>4.5250000000000004</c:v>
                </c:pt>
                <c:pt idx="258">
                  <c:v>4.6029999999999998</c:v>
                </c:pt>
                <c:pt idx="259">
                  <c:v>4.4719999999999995</c:v>
                </c:pt>
                <c:pt idx="260">
                  <c:v>4.4969999999999999</c:v>
                </c:pt>
                <c:pt idx="261">
                  <c:v>4.2649999999999997</c:v>
                </c:pt>
                <c:pt idx="262">
                  <c:v>4.1310000000000002</c:v>
                </c:pt>
                <c:pt idx="263">
                  <c:v>4.1669999999999998</c:v>
                </c:pt>
                <c:pt idx="264">
                  <c:v>4.1289999999999996</c:v>
                </c:pt>
                <c:pt idx="265">
                  <c:v>4.3289999999999997</c:v>
                </c:pt>
                <c:pt idx="266">
                  <c:v>4.5529999999999999</c:v>
                </c:pt>
                <c:pt idx="267">
                  <c:v>4.3819999999999997</c:v>
                </c:pt>
                <c:pt idx="268">
                  <c:v>4.4459999999999997</c:v>
                </c:pt>
                <c:pt idx="269">
                  <c:v>4.79</c:v>
                </c:pt>
                <c:pt idx="270">
                  <c:v>4.5990000000000002</c:v>
                </c:pt>
                <c:pt idx="271">
                  <c:v>4.5990000000000002</c:v>
                </c:pt>
                <c:pt idx="272">
                  <c:v>4.5149999999999997</c:v>
                </c:pt>
                <c:pt idx="273">
                  <c:v>4.7629999999999999</c:v>
                </c:pt>
                <c:pt idx="274">
                  <c:v>4.3780000000000001</c:v>
                </c:pt>
                <c:pt idx="275">
                  <c:v>4.3250000000000002</c:v>
                </c:pt>
                <c:pt idx="276">
                  <c:v>4.2229999999999999</c:v>
                </c:pt>
                <c:pt idx="277">
                  <c:v>4.0590000000000002</c:v>
                </c:pt>
                <c:pt idx="278">
                  <c:v>3.8220000000000001</c:v>
                </c:pt>
                <c:pt idx="279">
                  <c:v>3.8929999999999998</c:v>
                </c:pt>
                <c:pt idx="280">
                  <c:v>3.895</c:v>
                </c:pt>
                <c:pt idx="281">
                  <c:v>4.1379999999999999</c:v>
                </c:pt>
                <c:pt idx="282">
                  <c:v>4.157</c:v>
                </c:pt>
                <c:pt idx="283">
                  <c:v>4.1909999999999998</c:v>
                </c:pt>
                <c:pt idx="284">
                  <c:v>4.2789999999999999</c:v>
                </c:pt>
                <c:pt idx="285">
                  <c:v>4.6189999999999998</c:v>
                </c:pt>
                <c:pt idx="286">
                  <c:v>4.5449999999999999</c:v>
                </c:pt>
                <c:pt idx="287">
                  <c:v>4.4219999999999997</c:v>
                </c:pt>
                <c:pt idx="288">
                  <c:v>4.4829999999999997</c:v>
                </c:pt>
                <c:pt idx="289">
                  <c:v>4.4059999999999997</c:v>
                </c:pt>
                <c:pt idx="290">
                  <c:v>4.4009999999999998</c:v>
                </c:pt>
                <c:pt idx="291">
                  <c:v>4.2530000000000001</c:v>
                </c:pt>
                <c:pt idx="292">
                  <c:v>4.1879999999999997</c:v>
                </c:pt>
                <c:pt idx="293">
                  <c:v>4.1849999999999996</c:v>
                </c:pt>
                <c:pt idx="294">
                  <c:v>4.3259999999999996</c:v>
                </c:pt>
                <c:pt idx="295">
                  <c:v>4.4009999999999998</c:v>
                </c:pt>
                <c:pt idx="296">
                  <c:v>4.5030000000000001</c:v>
                </c:pt>
                <c:pt idx="297">
                  <c:v>4.5780000000000003</c:v>
                </c:pt>
                <c:pt idx="298">
                  <c:v>4.2869999999999999</c:v>
                </c:pt>
                <c:pt idx="299">
                  <c:v>4.4160000000000004</c:v>
                </c:pt>
                <c:pt idx="300">
                  <c:v>4.3</c:v>
                </c:pt>
                <c:pt idx="301">
                  <c:v>4.28</c:v>
                </c:pt>
                <c:pt idx="302">
                  <c:v>4.1660000000000004</c:v>
                </c:pt>
                <c:pt idx="303">
                  <c:v>4.2240000000000002</c:v>
                </c:pt>
                <c:pt idx="304">
                  <c:v>4.0789999999999997</c:v>
                </c:pt>
                <c:pt idx="305">
                  <c:v>4.1399999999999997</c:v>
                </c:pt>
                <c:pt idx="306">
                  <c:v>4.093</c:v>
                </c:pt>
                <c:pt idx="307">
                  <c:v>4.08</c:v>
                </c:pt>
                <c:pt idx="308">
                  <c:v>4.0570000000000004</c:v>
                </c:pt>
                <c:pt idx="309">
                  <c:v>4.1749999999999998</c:v>
                </c:pt>
                <c:pt idx="310">
                  <c:v>4.09</c:v>
                </c:pt>
                <c:pt idx="311">
                  <c:v>4.1219999999999999</c:v>
                </c:pt>
                <c:pt idx="312">
                  <c:v>4.2140000000000004</c:v>
                </c:pt>
                <c:pt idx="313">
                  <c:v>3.9159999999999999</c:v>
                </c:pt>
                <c:pt idx="314">
                  <c:v>3.9169999999999998</c:v>
                </c:pt>
                <c:pt idx="315">
                  <c:v>3.8220000000000001</c:v>
                </c:pt>
                <c:pt idx="316">
                  <c:v>3.9130000000000003</c:v>
                </c:pt>
                <c:pt idx="317">
                  <c:v>3.7679999999999998</c:v>
                </c:pt>
                <c:pt idx="318">
                  <c:v>3.6879999999999997</c:v>
                </c:pt>
                <c:pt idx="319">
                  <c:v>3.6870000000000003</c:v>
                </c:pt>
                <c:pt idx="320">
                  <c:v>3.5990000000000002</c:v>
                </c:pt>
                <c:pt idx="321">
                  <c:v>3.4790000000000001</c:v>
                </c:pt>
                <c:pt idx="322">
                  <c:v>3.4220000000000002</c:v>
                </c:pt>
                <c:pt idx="323">
                  <c:v>3.4050000000000002</c:v>
                </c:pt>
                <c:pt idx="324">
                  <c:v>3.4140000000000001</c:v>
                </c:pt>
                <c:pt idx="325">
                  <c:v>3.3029999999999999</c:v>
                </c:pt>
                <c:pt idx="326">
                  <c:v>3.169</c:v>
                </c:pt>
                <c:pt idx="327">
                  <c:v>3.21</c:v>
                </c:pt>
                <c:pt idx="328">
                  <c:v>3.121</c:v>
                </c:pt>
                <c:pt idx="329">
                  <c:v>3.105</c:v>
                </c:pt>
                <c:pt idx="330">
                  <c:v>3.0409999999999999</c:v>
                </c:pt>
                <c:pt idx="331">
                  <c:v>2.952</c:v>
                </c:pt>
                <c:pt idx="332">
                  <c:v>3.0630000000000002</c:v>
                </c:pt>
                <c:pt idx="333">
                  <c:v>3.1549999999999998</c:v>
                </c:pt>
                <c:pt idx="334">
                  <c:v>2.9630000000000001</c:v>
                </c:pt>
                <c:pt idx="335">
                  <c:v>2.7589999999999999</c:v>
                </c:pt>
                <c:pt idx="336">
                  <c:v>2.7730000000000001</c:v>
                </c:pt>
                <c:pt idx="337">
                  <c:v>2.9449999999999998</c:v>
                </c:pt>
                <c:pt idx="338">
                  <c:v>2.8330000000000002</c:v>
                </c:pt>
                <c:pt idx="339">
                  <c:v>2.8340000000000001</c:v>
                </c:pt>
                <c:pt idx="340">
                  <c:v>2.8879999999999999</c:v>
                </c:pt>
                <c:pt idx="341">
                  <c:v>2.7789999999999999</c:v>
                </c:pt>
                <c:pt idx="342">
                  <c:v>2.714</c:v>
                </c:pt>
                <c:pt idx="343">
                  <c:v>2.758</c:v>
                </c:pt>
                <c:pt idx="344">
                  <c:v>2.8149999999999999</c:v>
                </c:pt>
                <c:pt idx="345">
                  <c:v>2.585</c:v>
                </c:pt>
                <c:pt idx="346">
                  <c:v>2.5760000000000001</c:v>
                </c:pt>
                <c:pt idx="347">
                  <c:v>2.4359999999999999</c:v>
                </c:pt>
                <c:pt idx="348">
                  <c:v>2.254</c:v>
                </c:pt>
                <c:pt idx="349">
                  <c:v>2.4580000000000002</c:v>
                </c:pt>
                <c:pt idx="350">
                  <c:v>2.37</c:v>
                </c:pt>
                <c:pt idx="351">
                  <c:v>2.3860000000000001</c:v>
                </c:pt>
                <c:pt idx="352">
                  <c:v>2.3079999999999998</c:v>
                </c:pt>
                <c:pt idx="353">
                  <c:v>2.323</c:v>
                </c:pt>
                <c:pt idx="354">
                  <c:v>2.4969999999999999</c:v>
                </c:pt>
                <c:pt idx="355">
                  <c:v>2.516</c:v>
                </c:pt>
                <c:pt idx="356">
                  <c:v>2.3479999999999999</c:v>
                </c:pt>
                <c:pt idx="357">
                  <c:v>2.3759999999999999</c:v>
                </c:pt>
                <c:pt idx="358">
                  <c:v>2.3460000000000001</c:v>
                </c:pt>
                <c:pt idx="359">
                  <c:v>2.2130000000000001</c:v>
                </c:pt>
                <c:pt idx="360">
                  <c:v>2.0339999999999998</c:v>
                </c:pt>
                <c:pt idx="361">
                  <c:v>1.9769999999999999</c:v>
                </c:pt>
                <c:pt idx="362">
                  <c:v>2.0640000000000001</c:v>
                </c:pt>
                <c:pt idx="363">
                  <c:v>1.954</c:v>
                </c:pt>
                <c:pt idx="364">
                  <c:v>1.9849999999999999</c:v>
                </c:pt>
                <c:pt idx="365">
                  <c:v>1.742</c:v>
                </c:pt>
                <c:pt idx="366">
                  <c:v>1.879</c:v>
                </c:pt>
                <c:pt idx="367">
                  <c:v>1.6579999999999999</c:v>
                </c:pt>
                <c:pt idx="368">
                  <c:v>1.5270000000000001</c:v>
                </c:pt>
                <c:pt idx="369">
                  <c:v>1.5939999999999999</c:v>
                </c:pt>
                <c:pt idx="370">
                  <c:v>1.5779999999999998</c:v>
                </c:pt>
                <c:pt idx="371">
                  <c:v>1.607</c:v>
                </c:pt>
                <c:pt idx="372">
                  <c:v>1.577</c:v>
                </c:pt>
                <c:pt idx="373">
                  <c:v>1.331</c:v>
                </c:pt>
                <c:pt idx="374">
                  <c:v>1.3169999999999999</c:v>
                </c:pt>
                <c:pt idx="375">
                  <c:v>1.149</c:v>
                </c:pt>
                <c:pt idx="376">
                  <c:v>1.204</c:v>
                </c:pt>
                <c:pt idx="377">
                  <c:v>1.3540000000000001</c:v>
                </c:pt>
                <c:pt idx="378">
                  <c:v>1.3009999999999999</c:v>
                </c:pt>
                <c:pt idx="379">
                  <c:v>1.266</c:v>
                </c:pt>
                <c:pt idx="380">
                  <c:v>1.478</c:v>
                </c:pt>
                <c:pt idx="381">
                  <c:v>1.4430000000000001</c:v>
                </c:pt>
                <c:pt idx="382">
                  <c:v>1.496</c:v>
                </c:pt>
                <c:pt idx="383">
                  <c:v>1.6760000000000002</c:v>
                </c:pt>
                <c:pt idx="384">
                  <c:v>1.7709999999999999</c:v>
                </c:pt>
                <c:pt idx="385">
                  <c:v>1.857</c:v>
                </c:pt>
                <c:pt idx="386">
                  <c:v>1.8479999999999999</c:v>
                </c:pt>
                <c:pt idx="387">
                  <c:v>2.242</c:v>
                </c:pt>
                <c:pt idx="388">
                  <c:v>2.214</c:v>
                </c:pt>
                <c:pt idx="389">
                  <c:v>2.2810000000000001</c:v>
                </c:pt>
                <c:pt idx="390">
                  <c:v>2.15</c:v>
                </c:pt>
                <c:pt idx="391">
                  <c:v>2.2480000000000002</c:v>
                </c:pt>
                <c:pt idx="392">
                  <c:v>2.1339999999999999</c:v>
                </c:pt>
                <c:pt idx="393">
                  <c:v>1.92</c:v>
                </c:pt>
                <c:pt idx="394">
                  <c:v>1.8679999999999999</c:v>
                </c:pt>
                <c:pt idx="395">
                  <c:v>1.772</c:v>
                </c:pt>
                <c:pt idx="396">
                  <c:v>1.833</c:v>
                </c:pt>
                <c:pt idx="397">
                  <c:v>1.8140000000000001</c:v>
                </c:pt>
                <c:pt idx="398">
                  <c:v>1.859</c:v>
                </c:pt>
                <c:pt idx="399">
                  <c:v>1.919</c:v>
                </c:pt>
                <c:pt idx="400">
                  <c:v>1.8780000000000001</c:v>
                </c:pt>
                <c:pt idx="401">
                  <c:v>1.8340000000000001</c:v>
                </c:pt>
                <c:pt idx="402">
                  <c:v>1.7629999999999999</c:v>
                </c:pt>
                <c:pt idx="403">
                  <c:v>1.7949999999999999</c:v>
                </c:pt>
                <c:pt idx="404">
                  <c:v>1.6320000000000001</c:v>
                </c:pt>
                <c:pt idx="405">
                  <c:v>1.694</c:v>
                </c:pt>
                <c:pt idx="406">
                  <c:v>1.6040000000000001</c:v>
                </c:pt>
                <c:pt idx="407">
                  <c:v>1.4990000000000001</c:v>
                </c:pt>
                <c:pt idx="408">
                  <c:v>1.4809999999999999</c:v>
                </c:pt>
                <c:pt idx="409">
                  <c:v>1.7890000000000001</c:v>
                </c:pt>
                <c:pt idx="410">
                  <c:v>1.5640000000000001</c:v>
                </c:pt>
                <c:pt idx="411">
                  <c:v>1.496</c:v>
                </c:pt>
                <c:pt idx="412">
                  <c:v>1.4039999999999999</c:v>
                </c:pt>
                <c:pt idx="413">
                  <c:v>1.6539999999999999</c:v>
                </c:pt>
                <c:pt idx="414">
                  <c:v>1.5390000000000001</c:v>
                </c:pt>
                <c:pt idx="415">
                  <c:v>1.5720000000000001</c:v>
                </c:pt>
                <c:pt idx="416">
                  <c:v>1.681</c:v>
                </c:pt>
                <c:pt idx="417">
                  <c:v>1.5960000000000001</c:v>
                </c:pt>
                <c:pt idx="418">
                  <c:v>1.528</c:v>
                </c:pt>
                <c:pt idx="419">
                  <c:v>1.5659999999999998</c:v>
                </c:pt>
                <c:pt idx="420">
                  <c:v>1.5739999999999998</c:v>
                </c:pt>
                <c:pt idx="421">
                  <c:v>1.415</c:v>
                </c:pt>
                <c:pt idx="422">
                  <c:v>1.5550000000000002</c:v>
                </c:pt>
                <c:pt idx="423">
                  <c:v>1.65</c:v>
                </c:pt>
                <c:pt idx="424">
                  <c:v>1.5640000000000001</c:v>
                </c:pt>
                <c:pt idx="425">
                  <c:v>1.4729999999999999</c:v>
                </c:pt>
                <c:pt idx="426">
                  <c:v>1.462</c:v>
                </c:pt>
                <c:pt idx="427">
                  <c:v>1.327</c:v>
                </c:pt>
                <c:pt idx="428">
                  <c:v>1.2610000000000001</c:v>
                </c:pt>
                <c:pt idx="429">
                  <c:v>1.302</c:v>
                </c:pt>
                <c:pt idx="430">
                  <c:v>1.22</c:v>
                </c:pt>
                <c:pt idx="431">
                  <c:v>1.3109999999999999</c:v>
                </c:pt>
                <c:pt idx="432">
                  <c:v>1.3340000000000001</c:v>
                </c:pt>
                <c:pt idx="433">
                  <c:v>1.474</c:v>
                </c:pt>
                <c:pt idx="434">
                  <c:v>1.4889999999999999</c:v>
                </c:pt>
                <c:pt idx="435">
                  <c:v>1.494</c:v>
                </c:pt>
                <c:pt idx="436">
                  <c:v>1.4729999999999999</c:v>
                </c:pt>
                <c:pt idx="437">
                  <c:v>1.472</c:v>
                </c:pt>
                <c:pt idx="438">
                  <c:v>1.355</c:v>
                </c:pt>
                <c:pt idx="439">
                  <c:v>1.333</c:v>
                </c:pt>
                <c:pt idx="440">
                  <c:v>1.383</c:v>
                </c:pt>
                <c:pt idx="441">
                  <c:v>1.512</c:v>
                </c:pt>
                <c:pt idx="442">
                  <c:v>1.5569999999999999</c:v>
                </c:pt>
                <c:pt idx="443">
                  <c:v>1.23</c:v>
                </c:pt>
                <c:pt idx="444">
                  <c:v>1.194</c:v>
                </c:pt>
                <c:pt idx="445">
                  <c:v>1.2549999999999999</c:v>
                </c:pt>
                <c:pt idx="446">
                  <c:v>1.234</c:v>
                </c:pt>
                <c:pt idx="447">
                  <c:v>1.169</c:v>
                </c:pt>
                <c:pt idx="448">
                  <c:v>1.137</c:v>
                </c:pt>
                <c:pt idx="449">
                  <c:v>1.042</c:v>
                </c:pt>
                <c:pt idx="450">
                  <c:v>1.1339999999999999</c:v>
                </c:pt>
                <c:pt idx="451">
                  <c:v>1.1339999999999999</c:v>
                </c:pt>
                <c:pt idx="452">
                  <c:v>1.171</c:v>
                </c:pt>
                <c:pt idx="453">
                  <c:v>1.248</c:v>
                </c:pt>
                <c:pt idx="454">
                  <c:v>1.3420000000000001</c:v>
                </c:pt>
                <c:pt idx="455">
                  <c:v>1.214</c:v>
                </c:pt>
                <c:pt idx="456">
                  <c:v>1.1879999999999999</c:v>
                </c:pt>
                <c:pt idx="457">
                  <c:v>1.383</c:v>
                </c:pt>
                <c:pt idx="458">
                  <c:v>1.38</c:v>
                </c:pt>
                <c:pt idx="459">
                  <c:v>1.3740000000000001</c:v>
                </c:pt>
                <c:pt idx="460">
                  <c:v>1.585</c:v>
                </c:pt>
                <c:pt idx="461">
                  <c:v>1.754</c:v>
                </c:pt>
                <c:pt idx="462">
                  <c:v>2.02</c:v>
                </c:pt>
                <c:pt idx="463">
                  <c:v>2.093</c:v>
                </c:pt>
                <c:pt idx="464">
                  <c:v>2.0880000000000001</c:v>
                </c:pt>
                <c:pt idx="465">
                  <c:v>1.9020000000000001</c:v>
                </c:pt>
                <c:pt idx="466">
                  <c:v>2.04</c:v>
                </c:pt>
                <c:pt idx="467">
                  <c:v>1.873</c:v>
                </c:pt>
                <c:pt idx="468">
                  <c:v>1.8220000000000001</c:v>
                </c:pt>
                <c:pt idx="469">
                  <c:v>1.8149999999999999</c:v>
                </c:pt>
                <c:pt idx="470">
                  <c:v>1.9609999999999999</c:v>
                </c:pt>
                <c:pt idx="471">
                  <c:v>1.8959999999999999</c:v>
                </c:pt>
                <c:pt idx="472">
                  <c:v>2.0230000000000001</c:v>
                </c:pt>
                <c:pt idx="473">
                  <c:v>2.2269999999999999</c:v>
                </c:pt>
                <c:pt idx="474">
                  <c:v>2.2650000000000001</c:v>
                </c:pt>
                <c:pt idx="475">
                  <c:v>2.2709999999999999</c:v>
                </c:pt>
                <c:pt idx="476">
                  <c:v>2.19</c:v>
                </c:pt>
                <c:pt idx="477">
                  <c:v>2.1949999999999998</c:v>
                </c:pt>
                <c:pt idx="478">
                  <c:v>2.1</c:v>
                </c:pt>
                <c:pt idx="479">
                  <c:v>2.367</c:v>
                </c:pt>
                <c:pt idx="480">
                  <c:v>2.3570000000000002</c:v>
                </c:pt>
                <c:pt idx="481">
                  <c:v>2.2240000000000002</c:v>
                </c:pt>
                <c:pt idx="482">
                  <c:v>2.3180000000000001</c:v>
                </c:pt>
                <c:pt idx="483">
                  <c:v>2.2200000000000002</c:v>
                </c:pt>
                <c:pt idx="484">
                  <c:v>2.3170000000000002</c:v>
                </c:pt>
                <c:pt idx="485">
                  <c:v>2.262</c:v>
                </c:pt>
                <c:pt idx="486">
                  <c:v>2.282</c:v>
                </c:pt>
                <c:pt idx="487">
                  <c:v>2.165</c:v>
                </c:pt>
                <c:pt idx="488">
                  <c:v>2.2519999999999998</c:v>
                </c:pt>
                <c:pt idx="489">
                  <c:v>2.137</c:v>
                </c:pt>
                <c:pt idx="490">
                  <c:v>2.1</c:v>
                </c:pt>
                <c:pt idx="491">
                  <c:v>2.2610000000000001</c:v>
                </c:pt>
                <c:pt idx="492">
                  <c:v>2.0870000000000002</c:v>
                </c:pt>
                <c:pt idx="493">
                  <c:v>1.986</c:v>
                </c:pt>
                <c:pt idx="494">
                  <c:v>1.9159999999999999</c:v>
                </c:pt>
                <c:pt idx="495">
                  <c:v>2.1579999999999999</c:v>
                </c:pt>
                <c:pt idx="496">
                  <c:v>2.343</c:v>
                </c:pt>
                <c:pt idx="497">
                  <c:v>2.29</c:v>
                </c:pt>
                <c:pt idx="498">
                  <c:v>2.0720000000000001</c:v>
                </c:pt>
                <c:pt idx="499">
                  <c:v>2.1219999999999999</c:v>
                </c:pt>
                <c:pt idx="500">
                  <c:v>2.0219999999999998</c:v>
                </c:pt>
                <c:pt idx="501">
                  <c:v>2.0310000000000001</c:v>
                </c:pt>
                <c:pt idx="502">
                  <c:v>2.0329999999999999</c:v>
                </c:pt>
                <c:pt idx="503">
                  <c:v>2.101</c:v>
                </c:pt>
                <c:pt idx="504">
                  <c:v>2.077</c:v>
                </c:pt>
                <c:pt idx="505">
                  <c:v>1.9590000000000001</c:v>
                </c:pt>
                <c:pt idx="506">
                  <c:v>2.0779999999999998</c:v>
                </c:pt>
                <c:pt idx="507">
                  <c:v>2.1070000000000002</c:v>
                </c:pt>
                <c:pt idx="508">
                  <c:v>2.1110000000000002</c:v>
                </c:pt>
                <c:pt idx="509">
                  <c:v>2.1469999999999998</c:v>
                </c:pt>
                <c:pt idx="510">
                  <c:v>2.0840000000000001</c:v>
                </c:pt>
                <c:pt idx="511">
                  <c:v>2.0430000000000001</c:v>
                </c:pt>
                <c:pt idx="512">
                  <c:v>1.95</c:v>
                </c:pt>
                <c:pt idx="513">
                  <c:v>1.792</c:v>
                </c:pt>
                <c:pt idx="514">
                  <c:v>1.8460000000000001</c:v>
                </c:pt>
                <c:pt idx="515">
                  <c:v>1.8359999999999999</c:v>
                </c:pt>
                <c:pt idx="516">
                  <c:v>1.8109999999999999</c:v>
                </c:pt>
                <c:pt idx="517">
                  <c:v>1.716</c:v>
                </c:pt>
                <c:pt idx="518">
                  <c:v>1.651</c:v>
                </c:pt>
                <c:pt idx="519">
                  <c:v>1.8120000000000001</c:v>
                </c:pt>
                <c:pt idx="520">
                  <c:v>1.9119999999999999</c:v>
                </c:pt>
                <c:pt idx="521">
                  <c:v>2.016</c:v>
                </c:pt>
                <c:pt idx="522">
                  <c:v>2.0059999999999998</c:v>
                </c:pt>
                <c:pt idx="523">
                  <c:v>1.9830000000000001</c:v>
                </c:pt>
                <c:pt idx="524">
                  <c:v>1.9630000000000001</c:v>
                </c:pt>
                <c:pt idx="525">
                  <c:v>2.0070000000000001</c:v>
                </c:pt>
                <c:pt idx="526">
                  <c:v>2.0499999999999998</c:v>
                </c:pt>
                <c:pt idx="527">
                  <c:v>2.0489999999999999</c:v>
                </c:pt>
                <c:pt idx="528">
                  <c:v>1.9849999999999999</c:v>
                </c:pt>
                <c:pt idx="529">
                  <c:v>2.0670000000000002</c:v>
                </c:pt>
                <c:pt idx="530">
                  <c:v>1.97</c:v>
                </c:pt>
                <c:pt idx="531">
                  <c:v>2.0110000000000001</c:v>
                </c:pt>
                <c:pt idx="532">
                  <c:v>1.9830000000000001</c:v>
                </c:pt>
                <c:pt idx="533">
                  <c:v>1.877</c:v>
                </c:pt>
                <c:pt idx="534">
                  <c:v>1.786</c:v>
                </c:pt>
                <c:pt idx="535">
                  <c:v>1.786</c:v>
                </c:pt>
                <c:pt idx="536">
                  <c:v>1.7970000000000002</c:v>
                </c:pt>
                <c:pt idx="537">
                  <c:v>1.778</c:v>
                </c:pt>
                <c:pt idx="538">
                  <c:v>1.7410000000000001</c:v>
                </c:pt>
                <c:pt idx="539">
                  <c:v>1.7970000000000002</c:v>
                </c:pt>
                <c:pt idx="540">
                  <c:v>1.8719999999999999</c:v>
                </c:pt>
                <c:pt idx="541">
                  <c:v>2.2290000000000001</c:v>
                </c:pt>
                <c:pt idx="542">
                  <c:v>2.4609999999999999</c:v>
                </c:pt>
                <c:pt idx="543">
                  <c:v>2.6890000000000001</c:v>
                </c:pt>
                <c:pt idx="544">
                  <c:v>3.1310000000000002</c:v>
                </c:pt>
                <c:pt idx="545">
                  <c:v>2.609</c:v>
                </c:pt>
                <c:pt idx="546">
                  <c:v>2.694</c:v>
                </c:pt>
                <c:pt idx="547">
                  <c:v>2.68</c:v>
                </c:pt>
                <c:pt idx="548">
                  <c:v>2.7149999999999999</c:v>
                </c:pt>
                <c:pt idx="549">
                  <c:v>2.5510000000000002</c:v>
                </c:pt>
                <c:pt idx="550">
                  <c:v>2.589</c:v>
                </c:pt>
                <c:pt idx="551">
                  <c:v>2.7429999999999999</c:v>
                </c:pt>
                <c:pt idx="552">
                  <c:v>2.927</c:v>
                </c:pt>
                <c:pt idx="553">
                  <c:v>2.9929999999999999</c:v>
                </c:pt>
                <c:pt idx="554">
                  <c:v>3.121</c:v>
                </c:pt>
                <c:pt idx="555">
                  <c:v>3.1520000000000001</c:v>
                </c:pt>
                <c:pt idx="556">
                  <c:v>3.2359999999999998</c:v>
                </c:pt>
                <c:pt idx="557">
                  <c:v>3.0350000000000001</c:v>
                </c:pt>
                <c:pt idx="558">
                  <c:v>2.9820000000000002</c:v>
                </c:pt>
                <c:pt idx="559">
                  <c:v>2.83</c:v>
                </c:pt>
                <c:pt idx="560">
                  <c:v>3.1469999999999998</c:v>
                </c:pt>
                <c:pt idx="561">
                  <c:v>3.4239999999999999</c:v>
                </c:pt>
                <c:pt idx="562">
                  <c:v>3.577</c:v>
                </c:pt>
                <c:pt idx="563">
                  <c:v>3.4830000000000001</c:v>
                </c:pt>
                <c:pt idx="564">
                  <c:v>3.4460000000000002</c:v>
                </c:pt>
                <c:pt idx="565">
                  <c:v>3.3210000000000002</c:v>
                </c:pt>
                <c:pt idx="566">
                  <c:v>3.403</c:v>
                </c:pt>
                <c:pt idx="567">
                  <c:v>3.4910000000000001</c:v>
                </c:pt>
                <c:pt idx="568">
                  <c:v>3.407</c:v>
                </c:pt>
                <c:pt idx="569">
                  <c:v>3.2130000000000001</c:v>
                </c:pt>
                <c:pt idx="570">
                  <c:v>3.1320000000000001</c:v>
                </c:pt>
                <c:pt idx="571">
                  <c:v>2.9390000000000001</c:v>
                </c:pt>
                <c:pt idx="572">
                  <c:v>2.831</c:v>
                </c:pt>
                <c:pt idx="573">
                  <c:v>2.742</c:v>
                </c:pt>
                <c:pt idx="574">
                  <c:v>2.899</c:v>
                </c:pt>
                <c:pt idx="575">
                  <c:v>2.8540000000000001</c:v>
                </c:pt>
                <c:pt idx="576">
                  <c:v>2.73</c:v>
                </c:pt>
                <c:pt idx="577">
                  <c:v>2.649</c:v>
                </c:pt>
                <c:pt idx="578">
                  <c:v>2.7469999999999999</c:v>
                </c:pt>
                <c:pt idx="579">
                  <c:v>2.9580000000000002</c:v>
                </c:pt>
                <c:pt idx="580">
                  <c:v>2.7989999999999999</c:v>
                </c:pt>
                <c:pt idx="581">
                  <c:v>2.847</c:v>
                </c:pt>
                <c:pt idx="582">
                  <c:v>2.7330000000000001</c:v>
                </c:pt>
                <c:pt idx="583">
                  <c:v>2.504</c:v>
                </c:pt>
                <c:pt idx="584">
                  <c:v>2.496</c:v>
                </c:pt>
                <c:pt idx="585">
                  <c:v>2.448</c:v>
                </c:pt>
                <c:pt idx="586">
                  <c:v>2.488</c:v>
                </c:pt>
                <c:pt idx="587">
                  <c:v>2.4779999999999998</c:v>
                </c:pt>
                <c:pt idx="588">
                  <c:v>2.5409999999999999</c:v>
                </c:pt>
                <c:pt idx="589">
                  <c:v>2.6019999999999999</c:v>
                </c:pt>
                <c:pt idx="590">
                  <c:v>2.5840000000000001</c:v>
                </c:pt>
                <c:pt idx="591">
                  <c:v>2.5609999999999999</c:v>
                </c:pt>
                <c:pt idx="592">
                  <c:v>2.6829999999999998</c:v>
                </c:pt>
                <c:pt idx="593">
                  <c:v>2.66</c:v>
                </c:pt>
                <c:pt idx="594">
                  <c:v>2.5529999999999999</c:v>
                </c:pt>
                <c:pt idx="595">
                  <c:v>2.67</c:v>
                </c:pt>
                <c:pt idx="596">
                  <c:v>2.3580000000000001</c:v>
                </c:pt>
                <c:pt idx="597">
                  <c:v>2.3479999999999999</c:v>
                </c:pt>
                <c:pt idx="598">
                  <c:v>2.149</c:v>
                </c:pt>
                <c:pt idx="599">
                  <c:v>2.1019999999999999</c:v>
                </c:pt>
                <c:pt idx="600">
                  <c:v>1.746</c:v>
                </c:pt>
                <c:pt idx="601">
                  <c:v>1.7389999999999999</c:v>
                </c:pt>
                <c:pt idx="602">
                  <c:v>1.605</c:v>
                </c:pt>
                <c:pt idx="603">
                  <c:v>1.5659999999999998</c:v>
                </c:pt>
                <c:pt idx="604">
                  <c:v>1.5409999999999999</c:v>
                </c:pt>
                <c:pt idx="605">
                  <c:v>1.806</c:v>
                </c:pt>
                <c:pt idx="606">
                  <c:v>1.395</c:v>
                </c:pt>
                <c:pt idx="607">
                  <c:v>1.3169999999999999</c:v>
                </c:pt>
                <c:pt idx="608">
                  <c:v>0.998</c:v>
                </c:pt>
                <c:pt idx="609">
                  <c:v>0.877</c:v>
                </c:pt>
                <c:pt idx="610">
                  <c:v>0.88100000000000001</c:v>
                </c:pt>
                <c:pt idx="611">
                  <c:v>0.92300000000000004</c:v>
                </c:pt>
                <c:pt idx="612">
                  <c:v>0.82399999999999995</c:v>
                </c:pt>
                <c:pt idx="613">
                  <c:v>0.83199999999999996</c:v>
                </c:pt>
                <c:pt idx="614">
                  <c:v>0.94099999999999995</c:v>
                </c:pt>
                <c:pt idx="615">
                  <c:v>0.92600000000000005</c:v>
                </c:pt>
                <c:pt idx="616">
                  <c:v>0.95199999999999996</c:v>
                </c:pt>
                <c:pt idx="617">
                  <c:v>0.99299999999999999</c:v>
                </c:pt>
                <c:pt idx="618">
                  <c:v>1.1930000000000001</c:v>
                </c:pt>
                <c:pt idx="619">
                  <c:v>1.2330000000000001</c:v>
                </c:pt>
                <c:pt idx="620">
                  <c:v>1.181</c:v>
                </c:pt>
                <c:pt idx="621">
                  <c:v>1.2310000000000001</c:v>
                </c:pt>
                <c:pt idx="622">
                  <c:v>1.351</c:v>
                </c:pt>
                <c:pt idx="623">
                  <c:v>1.2589999999999999</c:v>
                </c:pt>
                <c:pt idx="624">
                  <c:v>1.407</c:v>
                </c:pt>
                <c:pt idx="625">
                  <c:v>1.373</c:v>
                </c:pt>
                <c:pt idx="626">
                  <c:v>1.347</c:v>
                </c:pt>
                <c:pt idx="627">
                  <c:v>1.321</c:v>
                </c:pt>
                <c:pt idx="628">
                  <c:v>1.3759999999999999</c:v>
                </c:pt>
                <c:pt idx="629">
                  <c:v>1.232</c:v>
                </c:pt>
                <c:pt idx="630">
                  <c:v>0.93500000000000005</c:v>
                </c:pt>
                <c:pt idx="631">
                  <c:v>0.94299999999999995</c:v>
                </c:pt>
                <c:pt idx="632">
                  <c:v>0.92100000000000004</c:v>
                </c:pt>
                <c:pt idx="633">
                  <c:v>0.91100000000000003</c:v>
                </c:pt>
                <c:pt idx="634">
                  <c:v>1.1020000000000001</c:v>
                </c:pt>
                <c:pt idx="635">
                  <c:v>1.073</c:v>
                </c:pt>
                <c:pt idx="636">
                  <c:v>1.7850000000000001</c:v>
                </c:pt>
                <c:pt idx="637">
                  <c:v>1.631</c:v>
                </c:pt>
                <c:pt idx="638">
                  <c:v>1.327</c:v>
                </c:pt>
                <c:pt idx="639">
                  <c:v>1.55</c:v>
                </c:pt>
                <c:pt idx="640">
                  <c:v>1.591</c:v>
                </c:pt>
                <c:pt idx="641">
                  <c:v>1.7930000000000001</c:v>
                </c:pt>
                <c:pt idx="642">
                  <c:v>1.839</c:v>
                </c:pt>
                <c:pt idx="643">
                  <c:v>1.7629999999999999</c:v>
                </c:pt>
                <c:pt idx="644">
                  <c:v>1.845</c:v>
                </c:pt>
                <c:pt idx="645">
                  <c:v>1.863</c:v>
                </c:pt>
                <c:pt idx="646">
                  <c:v>1.597</c:v>
                </c:pt>
                <c:pt idx="647">
                  <c:v>1.476</c:v>
                </c:pt>
                <c:pt idx="648">
                  <c:v>1.4119999999999999</c:v>
                </c:pt>
                <c:pt idx="649">
                  <c:v>1.4470000000000001</c:v>
                </c:pt>
                <c:pt idx="650">
                  <c:v>1.357</c:v>
                </c:pt>
                <c:pt idx="651">
                  <c:v>1.292</c:v>
                </c:pt>
                <c:pt idx="652">
                  <c:v>1.2549999999999999</c:v>
                </c:pt>
                <c:pt idx="653">
                  <c:v>1.226</c:v>
                </c:pt>
                <c:pt idx="654">
                  <c:v>1.17</c:v>
                </c:pt>
                <c:pt idx="655">
                  <c:v>0.997</c:v>
                </c:pt>
                <c:pt idx="656">
                  <c:v>1.0129999999999999</c:v>
                </c:pt>
                <c:pt idx="657">
                  <c:v>0.92800000000000005</c:v>
                </c:pt>
                <c:pt idx="658">
                  <c:v>0.98699999999999999</c:v>
                </c:pt>
                <c:pt idx="659">
                  <c:v>0.94399999999999995</c:v>
                </c:pt>
                <c:pt idx="660">
                  <c:v>1.044</c:v>
                </c:pt>
                <c:pt idx="661">
                  <c:v>1.016</c:v>
                </c:pt>
                <c:pt idx="662">
                  <c:v>0.98199999999999998</c:v>
                </c:pt>
                <c:pt idx="663">
                  <c:v>0.96199999999999997</c:v>
                </c:pt>
                <c:pt idx="664">
                  <c:v>0.88600000000000001</c:v>
                </c:pt>
                <c:pt idx="665">
                  <c:v>0.78400000000000003</c:v>
                </c:pt>
                <c:pt idx="666">
                  <c:v>0.72399999999999998</c:v>
                </c:pt>
                <c:pt idx="667">
                  <c:v>0.65100000000000002</c:v>
                </c:pt>
                <c:pt idx="668">
                  <c:v>0.75800000000000001</c:v>
                </c:pt>
                <c:pt idx="669">
                  <c:v>0.76</c:v>
                </c:pt>
                <c:pt idx="670">
                  <c:v>0.64</c:v>
                </c:pt>
                <c:pt idx="671">
                  <c:v>0.66500000000000004</c:v>
                </c:pt>
                <c:pt idx="672">
                  <c:v>0.63300000000000001</c:v>
                </c:pt>
                <c:pt idx="673">
                  <c:v>0.59399999999999997</c:v>
                </c:pt>
                <c:pt idx="674">
                  <c:v>0.625</c:v>
                </c:pt>
                <c:pt idx="675">
                  <c:v>0.55800000000000005</c:v>
                </c:pt>
                <c:pt idx="676">
                  <c:v>0.56499999999999995</c:v>
                </c:pt>
                <c:pt idx="677">
                  <c:v>0.58499999999999996</c:v>
                </c:pt>
                <c:pt idx="678">
                  <c:v>0.54300000000000004</c:v>
                </c:pt>
                <c:pt idx="679">
                  <c:v>0.53100000000000003</c:v>
                </c:pt>
                <c:pt idx="680">
                  <c:v>0.61399999999999999</c:v>
                </c:pt>
                <c:pt idx="681">
                  <c:v>0.751</c:v>
                </c:pt>
                <c:pt idx="682">
                  <c:v>0.64300000000000002</c:v>
                </c:pt>
                <c:pt idx="683">
                  <c:v>0.53400000000000003</c:v>
                </c:pt>
                <c:pt idx="684">
                  <c:v>0.47799999999999998</c:v>
                </c:pt>
                <c:pt idx="685">
                  <c:v>0.624</c:v>
                </c:pt>
                <c:pt idx="686">
                  <c:v>0.76100000000000001</c:v>
                </c:pt>
                <c:pt idx="687">
                  <c:v>0.754</c:v>
                </c:pt>
                <c:pt idx="688">
                  <c:v>0.623</c:v>
                </c:pt>
                <c:pt idx="689">
                  <c:v>0.66400000000000003</c:v>
                </c:pt>
                <c:pt idx="690">
                  <c:v>0.61799999999999999</c:v>
                </c:pt>
                <c:pt idx="691">
                  <c:v>0.63100000000000001</c:v>
                </c:pt>
                <c:pt idx="692">
                  <c:v>0.72699999999999998</c:v>
                </c:pt>
                <c:pt idx="693">
                  <c:v>0.747</c:v>
                </c:pt>
                <c:pt idx="694">
                  <c:v>0.78100000000000003</c:v>
                </c:pt>
              </c:numCache>
            </c:numRef>
          </c:val>
          <c:smooth val="0"/>
          <c:extLst>
            <c:ext xmlns:c16="http://schemas.microsoft.com/office/drawing/2014/chart" uri="{C3380CC4-5D6E-409C-BE32-E72D297353CC}">
              <c16:uniqueId val="{00000007-B1EF-42F0-8A19-8BCB6A5A8695}"/>
            </c:ext>
          </c:extLst>
        </c:ser>
        <c:ser>
          <c:idx val="6"/>
          <c:order val="4"/>
          <c:tx>
            <c:strRef>
              <c:f>'Graf 25'!$Q$1</c:f>
              <c:strCache>
                <c:ptCount val="1"/>
                <c:pt idx="0">
                  <c:v>Holandsko</c:v>
                </c:pt>
              </c:strCache>
            </c:strRef>
          </c:tx>
          <c:spPr>
            <a:ln w="12700" cap="rnd">
              <a:solidFill>
                <a:schemeClr val="bg1">
                  <a:lumMod val="50000"/>
                </a:schemeClr>
              </a:solidFill>
              <a:prstDash val="sysDot"/>
              <a:round/>
            </a:ln>
            <a:effectLst/>
          </c:spPr>
          <c:marker>
            <c:symbol val="none"/>
          </c:marker>
          <c:dLbls>
            <c:dLbl>
              <c:idx val="216"/>
              <c:layout>
                <c:manualLayout>
                  <c:x val="1.2725537608873533E-2"/>
                  <c:y val="9.221902017291065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1EF-42F0-8A19-8BCB6A5A869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25'!$Q$3:$Q$697</c:f>
              <c:numCache>
                <c:formatCode>General</c:formatCode>
                <c:ptCount val="695"/>
                <c:pt idx="0">
                  <c:v>4.2140000000000004</c:v>
                </c:pt>
                <c:pt idx="1">
                  <c:v>4.1909999999999998</c:v>
                </c:pt>
                <c:pt idx="2">
                  <c:v>4.0599999999999996</c:v>
                </c:pt>
                <c:pt idx="3">
                  <c:v>4.085</c:v>
                </c:pt>
                <c:pt idx="4">
                  <c:v>4.0190000000000001</c:v>
                </c:pt>
                <c:pt idx="5">
                  <c:v>3.948</c:v>
                </c:pt>
                <c:pt idx="6">
                  <c:v>4.0529999999999999</c:v>
                </c:pt>
                <c:pt idx="7">
                  <c:v>4.1760000000000002</c:v>
                </c:pt>
                <c:pt idx="8">
                  <c:v>4.0590000000000002</c:v>
                </c:pt>
                <c:pt idx="9">
                  <c:v>4.07</c:v>
                </c:pt>
                <c:pt idx="10">
                  <c:v>3.9699999999999998</c:v>
                </c:pt>
                <c:pt idx="11">
                  <c:v>3.9809999999999999</c:v>
                </c:pt>
                <c:pt idx="12">
                  <c:v>4.1550000000000002</c:v>
                </c:pt>
                <c:pt idx="13">
                  <c:v>4.1749999999999998</c:v>
                </c:pt>
                <c:pt idx="14">
                  <c:v>4.1370000000000005</c:v>
                </c:pt>
                <c:pt idx="15">
                  <c:v>4.3559999999999999</c:v>
                </c:pt>
                <c:pt idx="16">
                  <c:v>4.3870000000000005</c:v>
                </c:pt>
                <c:pt idx="17">
                  <c:v>4.4000000000000004</c:v>
                </c:pt>
                <c:pt idx="18">
                  <c:v>4.21</c:v>
                </c:pt>
                <c:pt idx="19">
                  <c:v>4.3710000000000004</c:v>
                </c:pt>
                <c:pt idx="20">
                  <c:v>4.4539999999999997</c:v>
                </c:pt>
                <c:pt idx="21">
                  <c:v>4.6059999999999999</c:v>
                </c:pt>
                <c:pt idx="22">
                  <c:v>4.625</c:v>
                </c:pt>
                <c:pt idx="23">
                  <c:v>4.8380000000000001</c:v>
                </c:pt>
                <c:pt idx="24">
                  <c:v>4.8</c:v>
                </c:pt>
                <c:pt idx="25">
                  <c:v>4.7119999999999997</c:v>
                </c:pt>
                <c:pt idx="26">
                  <c:v>4.681</c:v>
                </c:pt>
                <c:pt idx="27">
                  <c:v>4.6289999999999996</c:v>
                </c:pt>
                <c:pt idx="28">
                  <c:v>4.7850000000000001</c:v>
                </c:pt>
                <c:pt idx="29">
                  <c:v>4.7839999999999998</c:v>
                </c:pt>
                <c:pt idx="30">
                  <c:v>4.5250000000000004</c:v>
                </c:pt>
                <c:pt idx="31">
                  <c:v>4.4269999999999996</c:v>
                </c:pt>
                <c:pt idx="32">
                  <c:v>4.3469999999999995</c:v>
                </c:pt>
                <c:pt idx="33">
                  <c:v>4.4119999999999999</c:v>
                </c:pt>
                <c:pt idx="34">
                  <c:v>4.3849999999999998</c:v>
                </c:pt>
                <c:pt idx="35">
                  <c:v>4.2439999999999998</c:v>
                </c:pt>
                <c:pt idx="36">
                  <c:v>4.4139999999999997</c:v>
                </c:pt>
                <c:pt idx="37">
                  <c:v>4.4790000000000001</c:v>
                </c:pt>
                <c:pt idx="38">
                  <c:v>4.423</c:v>
                </c:pt>
                <c:pt idx="39">
                  <c:v>4.2489999999999997</c:v>
                </c:pt>
                <c:pt idx="40">
                  <c:v>4.3310000000000004</c:v>
                </c:pt>
                <c:pt idx="41">
                  <c:v>4.2839999999999998</c:v>
                </c:pt>
                <c:pt idx="42">
                  <c:v>4.1180000000000003</c:v>
                </c:pt>
                <c:pt idx="43">
                  <c:v>4.4290000000000003</c:v>
                </c:pt>
                <c:pt idx="44">
                  <c:v>4.0739999999999998</c:v>
                </c:pt>
                <c:pt idx="45">
                  <c:v>3.9849999999999999</c:v>
                </c:pt>
                <c:pt idx="46">
                  <c:v>3.7679999999999998</c:v>
                </c:pt>
                <c:pt idx="47">
                  <c:v>3.67</c:v>
                </c:pt>
                <c:pt idx="48">
                  <c:v>3.585</c:v>
                </c:pt>
                <c:pt idx="49">
                  <c:v>3.895</c:v>
                </c:pt>
                <c:pt idx="50">
                  <c:v>3.6320000000000001</c:v>
                </c:pt>
                <c:pt idx="51">
                  <c:v>3.5470000000000002</c:v>
                </c:pt>
                <c:pt idx="52">
                  <c:v>3.516</c:v>
                </c:pt>
                <c:pt idx="53">
                  <c:v>3.589</c:v>
                </c:pt>
                <c:pt idx="54">
                  <c:v>3.6230000000000002</c:v>
                </c:pt>
                <c:pt idx="55">
                  <c:v>4.0330000000000004</c:v>
                </c:pt>
                <c:pt idx="56">
                  <c:v>3.992</c:v>
                </c:pt>
                <c:pt idx="57">
                  <c:v>3.9779999999999998</c:v>
                </c:pt>
                <c:pt idx="58">
                  <c:v>3.8919999999999999</c:v>
                </c:pt>
                <c:pt idx="59">
                  <c:v>3.8460000000000001</c:v>
                </c:pt>
                <c:pt idx="60">
                  <c:v>3.9180000000000001</c:v>
                </c:pt>
                <c:pt idx="61">
                  <c:v>3.758</c:v>
                </c:pt>
                <c:pt idx="62">
                  <c:v>3.7829999999999999</c:v>
                </c:pt>
                <c:pt idx="63">
                  <c:v>3.6720000000000002</c:v>
                </c:pt>
                <c:pt idx="64">
                  <c:v>3.7450000000000001</c:v>
                </c:pt>
                <c:pt idx="65">
                  <c:v>3.8580000000000001</c:v>
                </c:pt>
                <c:pt idx="66">
                  <c:v>3.8780000000000001</c:v>
                </c:pt>
                <c:pt idx="67">
                  <c:v>3.8529999999999998</c:v>
                </c:pt>
                <c:pt idx="68">
                  <c:v>3.7279999999999998</c:v>
                </c:pt>
                <c:pt idx="69">
                  <c:v>3.6779999999999999</c:v>
                </c:pt>
                <c:pt idx="70">
                  <c:v>3.87</c:v>
                </c:pt>
                <c:pt idx="71">
                  <c:v>3.8289999999999997</c:v>
                </c:pt>
                <c:pt idx="72">
                  <c:v>3.9379999999999997</c:v>
                </c:pt>
                <c:pt idx="73">
                  <c:v>4.0049999999999999</c:v>
                </c:pt>
                <c:pt idx="74">
                  <c:v>4.1210000000000004</c:v>
                </c:pt>
                <c:pt idx="75">
                  <c:v>4.0339999999999998</c:v>
                </c:pt>
                <c:pt idx="76">
                  <c:v>3.923</c:v>
                </c:pt>
                <c:pt idx="77">
                  <c:v>3.8180000000000001</c:v>
                </c:pt>
                <c:pt idx="78">
                  <c:v>3.7679999999999998</c:v>
                </c:pt>
                <c:pt idx="79">
                  <c:v>3.7370000000000001</c:v>
                </c:pt>
                <c:pt idx="80">
                  <c:v>3.8359999999999999</c:v>
                </c:pt>
                <c:pt idx="81">
                  <c:v>3.8250000000000002</c:v>
                </c:pt>
                <c:pt idx="82">
                  <c:v>3.6189999999999998</c:v>
                </c:pt>
                <c:pt idx="83">
                  <c:v>3.7690000000000001</c:v>
                </c:pt>
                <c:pt idx="84">
                  <c:v>3.5920000000000001</c:v>
                </c:pt>
                <c:pt idx="85">
                  <c:v>3.6070000000000002</c:v>
                </c:pt>
                <c:pt idx="86">
                  <c:v>3.5510000000000002</c:v>
                </c:pt>
                <c:pt idx="87">
                  <c:v>3.6219999999999999</c:v>
                </c:pt>
                <c:pt idx="88">
                  <c:v>3.5390000000000001</c:v>
                </c:pt>
                <c:pt idx="89">
                  <c:v>3.6219999999999999</c:v>
                </c:pt>
                <c:pt idx="90">
                  <c:v>3.4929999999999999</c:v>
                </c:pt>
                <c:pt idx="91">
                  <c:v>3.456</c:v>
                </c:pt>
                <c:pt idx="92">
                  <c:v>3.504</c:v>
                </c:pt>
                <c:pt idx="93">
                  <c:v>3.6059999999999999</c:v>
                </c:pt>
                <c:pt idx="94">
                  <c:v>3.6139999999999999</c:v>
                </c:pt>
                <c:pt idx="95">
                  <c:v>3.5140000000000002</c:v>
                </c:pt>
                <c:pt idx="96">
                  <c:v>3.6219999999999999</c:v>
                </c:pt>
                <c:pt idx="97">
                  <c:v>3.581</c:v>
                </c:pt>
                <c:pt idx="98">
                  <c:v>3.5049999999999999</c:v>
                </c:pt>
                <c:pt idx="99">
                  <c:v>3.4249999999999998</c:v>
                </c:pt>
                <c:pt idx="100">
                  <c:v>3.4649999999999999</c:v>
                </c:pt>
                <c:pt idx="101">
                  <c:v>3.452</c:v>
                </c:pt>
                <c:pt idx="102">
                  <c:v>3.3460000000000001</c:v>
                </c:pt>
                <c:pt idx="103">
                  <c:v>3.4790000000000001</c:v>
                </c:pt>
                <c:pt idx="104">
                  <c:v>3.552</c:v>
                </c:pt>
                <c:pt idx="105">
                  <c:v>3.5270000000000001</c:v>
                </c:pt>
                <c:pt idx="106">
                  <c:v>3.4489999999999998</c:v>
                </c:pt>
                <c:pt idx="107">
                  <c:v>3.4260000000000002</c:v>
                </c:pt>
                <c:pt idx="108">
                  <c:v>3.4209999999999998</c:v>
                </c:pt>
                <c:pt idx="109">
                  <c:v>3.4820000000000002</c:v>
                </c:pt>
                <c:pt idx="110">
                  <c:v>3.492</c:v>
                </c:pt>
                <c:pt idx="111">
                  <c:v>3.5569999999999999</c:v>
                </c:pt>
                <c:pt idx="112">
                  <c:v>3.3849999999999998</c:v>
                </c:pt>
                <c:pt idx="113">
                  <c:v>3.4220000000000002</c:v>
                </c:pt>
                <c:pt idx="114">
                  <c:v>3.4289999999999998</c:v>
                </c:pt>
                <c:pt idx="115">
                  <c:v>3.375</c:v>
                </c:pt>
                <c:pt idx="116">
                  <c:v>3.395</c:v>
                </c:pt>
                <c:pt idx="117">
                  <c:v>3.323</c:v>
                </c:pt>
                <c:pt idx="118">
                  <c:v>3.3970000000000002</c:v>
                </c:pt>
                <c:pt idx="119">
                  <c:v>3.3149999999999999</c:v>
                </c:pt>
                <c:pt idx="120">
                  <c:v>3.3170000000000002</c:v>
                </c:pt>
                <c:pt idx="121">
                  <c:v>3.2280000000000002</c:v>
                </c:pt>
                <c:pt idx="122">
                  <c:v>3.0529999999999999</c:v>
                </c:pt>
                <c:pt idx="123">
                  <c:v>3.069</c:v>
                </c:pt>
                <c:pt idx="124">
                  <c:v>2.8959999999999999</c:v>
                </c:pt>
                <c:pt idx="125">
                  <c:v>2.8970000000000002</c:v>
                </c:pt>
                <c:pt idx="126">
                  <c:v>2.9060000000000001</c:v>
                </c:pt>
                <c:pt idx="127">
                  <c:v>2.8479999999999999</c:v>
                </c:pt>
                <c:pt idx="128">
                  <c:v>2.9619999999999997</c:v>
                </c:pt>
                <c:pt idx="129">
                  <c:v>2.8780000000000001</c:v>
                </c:pt>
                <c:pt idx="130">
                  <c:v>2.786</c:v>
                </c:pt>
                <c:pt idx="131">
                  <c:v>2.8479999999999999</c:v>
                </c:pt>
                <c:pt idx="132">
                  <c:v>2.8260000000000001</c:v>
                </c:pt>
                <c:pt idx="133">
                  <c:v>2.9140000000000001</c:v>
                </c:pt>
                <c:pt idx="134">
                  <c:v>2.887</c:v>
                </c:pt>
                <c:pt idx="135">
                  <c:v>2.698</c:v>
                </c:pt>
                <c:pt idx="136">
                  <c:v>2.609</c:v>
                </c:pt>
                <c:pt idx="137">
                  <c:v>2.448</c:v>
                </c:pt>
                <c:pt idx="138">
                  <c:v>2.383</c:v>
                </c:pt>
                <c:pt idx="139">
                  <c:v>2.5140000000000002</c:v>
                </c:pt>
                <c:pt idx="140">
                  <c:v>2.556</c:v>
                </c:pt>
                <c:pt idx="141">
                  <c:v>2.6269999999999998</c:v>
                </c:pt>
                <c:pt idx="142">
                  <c:v>2.5460000000000003</c:v>
                </c:pt>
                <c:pt idx="143">
                  <c:v>2.5030000000000001</c:v>
                </c:pt>
                <c:pt idx="144">
                  <c:v>2.468</c:v>
                </c:pt>
                <c:pt idx="145">
                  <c:v>2.5760000000000001</c:v>
                </c:pt>
                <c:pt idx="146">
                  <c:v>2.6909999999999998</c:v>
                </c:pt>
                <c:pt idx="147">
                  <c:v>2.722</c:v>
                </c:pt>
                <c:pt idx="148">
                  <c:v>2.64</c:v>
                </c:pt>
                <c:pt idx="149">
                  <c:v>2.7480000000000002</c:v>
                </c:pt>
                <c:pt idx="150">
                  <c:v>2.9220000000000002</c:v>
                </c:pt>
                <c:pt idx="151">
                  <c:v>2.9569999999999999</c:v>
                </c:pt>
                <c:pt idx="152">
                  <c:v>3.0840000000000001</c:v>
                </c:pt>
                <c:pt idx="153">
                  <c:v>3.1520000000000001</c:v>
                </c:pt>
                <c:pt idx="154">
                  <c:v>3.242</c:v>
                </c:pt>
                <c:pt idx="155">
                  <c:v>3.1589999999999998</c:v>
                </c:pt>
                <c:pt idx="156">
                  <c:v>3.1539999999999999</c:v>
                </c:pt>
                <c:pt idx="157">
                  <c:v>3.09</c:v>
                </c:pt>
                <c:pt idx="158">
                  <c:v>3.2210000000000001</c:v>
                </c:pt>
                <c:pt idx="159">
                  <c:v>3.3140000000000001</c:v>
                </c:pt>
                <c:pt idx="160">
                  <c:v>3.3109999999999999</c:v>
                </c:pt>
                <c:pt idx="161">
                  <c:v>3.44</c:v>
                </c:pt>
                <c:pt idx="162">
                  <c:v>3.4710000000000001</c:v>
                </c:pt>
                <c:pt idx="163">
                  <c:v>3.4249999999999998</c:v>
                </c:pt>
                <c:pt idx="164">
                  <c:v>3.3340000000000001</c:v>
                </c:pt>
                <c:pt idx="165">
                  <c:v>3.5659999999999998</c:v>
                </c:pt>
                <c:pt idx="166">
                  <c:v>3.4820000000000002</c:v>
                </c:pt>
                <c:pt idx="167">
                  <c:v>3.4729999999999999</c:v>
                </c:pt>
                <c:pt idx="168">
                  <c:v>3.5640000000000001</c:v>
                </c:pt>
                <c:pt idx="169">
                  <c:v>3.657</c:v>
                </c:pt>
                <c:pt idx="170">
                  <c:v>3.7429999999999999</c:v>
                </c:pt>
                <c:pt idx="171">
                  <c:v>3.641</c:v>
                </c:pt>
                <c:pt idx="172">
                  <c:v>3.5540000000000003</c:v>
                </c:pt>
                <c:pt idx="173">
                  <c:v>3.5019999999999998</c:v>
                </c:pt>
                <c:pt idx="174">
                  <c:v>3.4350000000000001</c:v>
                </c:pt>
                <c:pt idx="175">
                  <c:v>3.3479999999999999</c:v>
                </c:pt>
                <c:pt idx="176">
                  <c:v>3.347</c:v>
                </c:pt>
                <c:pt idx="177">
                  <c:v>3.262</c:v>
                </c:pt>
                <c:pt idx="178">
                  <c:v>3.3050000000000002</c:v>
                </c:pt>
                <c:pt idx="179">
                  <c:v>3.23</c:v>
                </c:pt>
                <c:pt idx="180">
                  <c:v>3.2730000000000001</c:v>
                </c:pt>
                <c:pt idx="181">
                  <c:v>3.1920000000000002</c:v>
                </c:pt>
                <c:pt idx="182">
                  <c:v>3.343</c:v>
                </c:pt>
                <c:pt idx="183">
                  <c:v>3.2080000000000002</c:v>
                </c:pt>
                <c:pt idx="184">
                  <c:v>3.0950000000000002</c:v>
                </c:pt>
                <c:pt idx="185">
                  <c:v>3.1669999999999998</c:v>
                </c:pt>
                <c:pt idx="186">
                  <c:v>2.9409999999999998</c:v>
                </c:pt>
                <c:pt idx="187">
                  <c:v>2.77</c:v>
                </c:pt>
                <c:pt idx="188">
                  <c:v>2.6669999999999998</c:v>
                </c:pt>
                <c:pt idx="189">
                  <c:v>2.4889999999999999</c:v>
                </c:pt>
                <c:pt idx="190">
                  <c:v>2.5640000000000001</c:v>
                </c:pt>
                <c:pt idx="191">
                  <c:v>2.4729999999999999</c:v>
                </c:pt>
                <c:pt idx="192">
                  <c:v>2.2080000000000002</c:v>
                </c:pt>
                <c:pt idx="193">
                  <c:v>2.282</c:v>
                </c:pt>
                <c:pt idx="194">
                  <c:v>2.1960000000000002</c:v>
                </c:pt>
                <c:pt idx="195">
                  <c:v>2.2829999999999999</c:v>
                </c:pt>
                <c:pt idx="196">
                  <c:v>2.4</c:v>
                </c:pt>
                <c:pt idx="197">
                  <c:v>2.609</c:v>
                </c:pt>
                <c:pt idx="198">
                  <c:v>2.5259999999999998</c:v>
                </c:pt>
                <c:pt idx="199">
                  <c:v>2.5590000000000002</c:v>
                </c:pt>
                <c:pt idx="200">
                  <c:v>2.2370000000000001</c:v>
                </c:pt>
                <c:pt idx="201">
                  <c:v>2.347</c:v>
                </c:pt>
                <c:pt idx="202">
                  <c:v>2.5070000000000001</c:v>
                </c:pt>
                <c:pt idx="203">
                  <c:v>2.726</c:v>
                </c:pt>
                <c:pt idx="204">
                  <c:v>2.4929999999999999</c:v>
                </c:pt>
                <c:pt idx="205">
                  <c:v>2.54</c:v>
                </c:pt>
                <c:pt idx="206">
                  <c:v>2.17</c:v>
                </c:pt>
                <c:pt idx="207">
                  <c:v>2.2989999999999999</c:v>
                </c:pt>
                <c:pt idx="208">
                  <c:v>2.1779999999999999</c:v>
                </c:pt>
                <c:pt idx="209">
                  <c:v>2.226</c:v>
                </c:pt>
                <c:pt idx="210">
                  <c:v>2.085</c:v>
                </c:pt>
                <c:pt idx="211">
                  <c:v>2.2330000000000001</c:v>
                </c:pt>
                <c:pt idx="212">
                  <c:v>2.173</c:v>
                </c:pt>
                <c:pt idx="213">
                  <c:v>2.2490000000000001</c:v>
                </c:pt>
                <c:pt idx="214">
                  <c:v>2.379</c:v>
                </c:pt>
                <c:pt idx="215">
                  <c:v>2.4239999999999999</c:v>
                </c:pt>
                <c:pt idx="216">
                  <c:v>2.359</c:v>
                </c:pt>
                <c:pt idx="217">
                  <c:v>2.2490000000000001</c:v>
                </c:pt>
                <c:pt idx="218">
                  <c:v>2.2989999999999999</c:v>
                </c:pt>
                <c:pt idx="219">
                  <c:v>2.5489999999999999</c:v>
                </c:pt>
                <c:pt idx="220">
                  <c:v>2.4430000000000001</c:v>
                </c:pt>
                <c:pt idx="221">
                  <c:v>2.3239999999999998</c:v>
                </c:pt>
                <c:pt idx="222">
                  <c:v>2.2970000000000002</c:v>
                </c:pt>
                <c:pt idx="223">
                  <c:v>2.2359999999999998</c:v>
                </c:pt>
                <c:pt idx="224">
                  <c:v>2.3140000000000001</c:v>
                </c:pt>
                <c:pt idx="225">
                  <c:v>2.2439999999999998</c:v>
                </c:pt>
                <c:pt idx="226">
                  <c:v>2.137</c:v>
                </c:pt>
                <c:pt idx="227">
                  <c:v>2.0259999999999998</c:v>
                </c:pt>
                <c:pt idx="228">
                  <c:v>1.909</c:v>
                </c:pt>
                <c:pt idx="229">
                  <c:v>1.7930000000000001</c:v>
                </c:pt>
                <c:pt idx="230">
                  <c:v>1.5209999999999999</c:v>
                </c:pt>
                <c:pt idx="231">
                  <c:v>1.8260000000000001</c:v>
                </c:pt>
                <c:pt idx="232">
                  <c:v>1.931</c:v>
                </c:pt>
                <c:pt idx="233">
                  <c:v>2.0910000000000002</c:v>
                </c:pt>
                <c:pt idx="234">
                  <c:v>2.0950000000000002</c:v>
                </c:pt>
                <c:pt idx="235">
                  <c:v>1.7309999999999999</c:v>
                </c:pt>
                <c:pt idx="236">
                  <c:v>1.69</c:v>
                </c:pt>
                <c:pt idx="237">
                  <c:v>1.587</c:v>
                </c:pt>
                <c:pt idx="238">
                  <c:v>1.776</c:v>
                </c:pt>
                <c:pt idx="239">
                  <c:v>1.698</c:v>
                </c:pt>
                <c:pt idx="240">
                  <c:v>1.6619999999999999</c:v>
                </c:pt>
                <c:pt idx="241">
                  <c:v>1.857</c:v>
                </c:pt>
                <c:pt idx="242">
                  <c:v>1.7429999999999999</c:v>
                </c:pt>
                <c:pt idx="243">
                  <c:v>1.7069999999999999</c:v>
                </c:pt>
                <c:pt idx="244">
                  <c:v>1.855</c:v>
                </c:pt>
                <c:pt idx="245">
                  <c:v>1.9379999999999999</c:v>
                </c:pt>
                <c:pt idx="246">
                  <c:v>1.8639999999999999</c:v>
                </c:pt>
                <c:pt idx="247">
                  <c:v>1.7130000000000001</c:v>
                </c:pt>
                <c:pt idx="248">
                  <c:v>1.7749999999999999</c:v>
                </c:pt>
                <c:pt idx="249">
                  <c:v>1.6859999999999999</c:v>
                </c:pt>
                <c:pt idx="250">
                  <c:v>1.8129999999999999</c:v>
                </c:pt>
                <c:pt idx="251">
                  <c:v>1.78</c:v>
                </c:pt>
                <c:pt idx="252">
                  <c:v>1.704</c:v>
                </c:pt>
                <c:pt idx="253">
                  <c:v>1.6120000000000001</c:v>
                </c:pt>
                <c:pt idx="254">
                  <c:v>1.597</c:v>
                </c:pt>
                <c:pt idx="255">
                  <c:v>1.6879999999999999</c:v>
                </c:pt>
                <c:pt idx="256">
                  <c:v>1.607</c:v>
                </c:pt>
                <c:pt idx="257">
                  <c:v>1.5249999999999999</c:v>
                </c:pt>
                <c:pt idx="258">
                  <c:v>1.5430000000000001</c:v>
                </c:pt>
                <c:pt idx="259">
                  <c:v>1.5550000000000002</c:v>
                </c:pt>
                <c:pt idx="260">
                  <c:v>1.4849999999999999</c:v>
                </c:pt>
                <c:pt idx="261">
                  <c:v>1.7269999999999999</c:v>
                </c:pt>
                <c:pt idx="262">
                  <c:v>1.7530000000000001</c:v>
                </c:pt>
                <c:pt idx="263">
                  <c:v>1.6919999999999999</c:v>
                </c:pt>
                <c:pt idx="264">
                  <c:v>1.7709999999999999</c:v>
                </c:pt>
                <c:pt idx="265">
                  <c:v>1.8599999999999999</c:v>
                </c:pt>
                <c:pt idx="266">
                  <c:v>1.796</c:v>
                </c:pt>
                <c:pt idx="267">
                  <c:v>1.875</c:v>
                </c:pt>
                <c:pt idx="268">
                  <c:v>1.7970000000000002</c:v>
                </c:pt>
                <c:pt idx="269">
                  <c:v>1.6800000000000002</c:v>
                </c:pt>
                <c:pt idx="270">
                  <c:v>1.72</c:v>
                </c:pt>
                <c:pt idx="271">
                  <c:v>1.716</c:v>
                </c:pt>
                <c:pt idx="272">
                  <c:v>1.8149999999999999</c:v>
                </c:pt>
                <c:pt idx="273">
                  <c:v>1.7669999999999999</c:v>
                </c:pt>
                <c:pt idx="274">
                  <c:v>1.6040000000000001</c:v>
                </c:pt>
                <c:pt idx="275">
                  <c:v>1.69</c:v>
                </c:pt>
                <c:pt idx="276">
                  <c:v>1.6539999999999999</c:v>
                </c:pt>
                <c:pt idx="277">
                  <c:v>1.589</c:v>
                </c:pt>
                <c:pt idx="278">
                  <c:v>1.5819999999999999</c:v>
                </c:pt>
                <c:pt idx="279">
                  <c:v>1.7</c:v>
                </c:pt>
                <c:pt idx="280">
                  <c:v>1.633</c:v>
                </c:pt>
                <c:pt idx="281">
                  <c:v>1.734</c:v>
                </c:pt>
                <c:pt idx="282">
                  <c:v>1.8380000000000001</c:v>
                </c:pt>
                <c:pt idx="283">
                  <c:v>1.887</c:v>
                </c:pt>
                <c:pt idx="284">
                  <c:v>1.8759999999999999</c:v>
                </c:pt>
                <c:pt idx="285">
                  <c:v>2.1269999999999998</c:v>
                </c:pt>
                <c:pt idx="286">
                  <c:v>2.1189999999999998</c:v>
                </c:pt>
                <c:pt idx="287">
                  <c:v>2.1019999999999999</c:v>
                </c:pt>
                <c:pt idx="288">
                  <c:v>1.968</c:v>
                </c:pt>
                <c:pt idx="289">
                  <c:v>1.9430000000000001</c:v>
                </c:pt>
                <c:pt idx="290">
                  <c:v>2.0630000000000002</c:v>
                </c:pt>
                <c:pt idx="291">
                  <c:v>2.0350000000000001</c:v>
                </c:pt>
                <c:pt idx="292">
                  <c:v>2.0550000000000002</c:v>
                </c:pt>
                <c:pt idx="293">
                  <c:v>2.2530000000000001</c:v>
                </c:pt>
                <c:pt idx="294">
                  <c:v>2.3250000000000002</c:v>
                </c:pt>
                <c:pt idx="295">
                  <c:v>2.2879999999999998</c:v>
                </c:pt>
                <c:pt idx="296">
                  <c:v>2.3820000000000001</c:v>
                </c:pt>
                <c:pt idx="297">
                  <c:v>2.343</c:v>
                </c:pt>
                <c:pt idx="298">
                  <c:v>2.306</c:v>
                </c:pt>
                <c:pt idx="299">
                  <c:v>2.1779999999999999</c:v>
                </c:pt>
                <c:pt idx="300">
                  <c:v>2.2200000000000002</c:v>
                </c:pt>
                <c:pt idx="301">
                  <c:v>2.2349999999999999</c:v>
                </c:pt>
                <c:pt idx="302">
                  <c:v>2.1869999999999998</c:v>
                </c:pt>
                <c:pt idx="303">
                  <c:v>2.1070000000000002</c:v>
                </c:pt>
                <c:pt idx="304">
                  <c:v>2.0230000000000001</c:v>
                </c:pt>
                <c:pt idx="305">
                  <c:v>2.0920000000000001</c:v>
                </c:pt>
                <c:pt idx="306">
                  <c:v>2.0409999999999999</c:v>
                </c:pt>
                <c:pt idx="307">
                  <c:v>2.0590000000000002</c:v>
                </c:pt>
                <c:pt idx="308">
                  <c:v>2.0249999999999999</c:v>
                </c:pt>
                <c:pt idx="309">
                  <c:v>2.1539999999999999</c:v>
                </c:pt>
                <c:pt idx="310">
                  <c:v>2.1349999999999998</c:v>
                </c:pt>
                <c:pt idx="311">
                  <c:v>2.161</c:v>
                </c:pt>
                <c:pt idx="312">
                  <c:v>2.246</c:v>
                </c:pt>
                <c:pt idx="313">
                  <c:v>2.2200000000000002</c:v>
                </c:pt>
                <c:pt idx="314">
                  <c:v>2.1589999999999998</c:v>
                </c:pt>
                <c:pt idx="315">
                  <c:v>2.0640000000000001</c:v>
                </c:pt>
                <c:pt idx="316">
                  <c:v>1.986</c:v>
                </c:pt>
                <c:pt idx="317">
                  <c:v>1.8719999999999999</c:v>
                </c:pt>
                <c:pt idx="318">
                  <c:v>1.877</c:v>
                </c:pt>
                <c:pt idx="319">
                  <c:v>1.9060000000000001</c:v>
                </c:pt>
                <c:pt idx="320">
                  <c:v>1.897</c:v>
                </c:pt>
                <c:pt idx="321">
                  <c:v>1.849</c:v>
                </c:pt>
                <c:pt idx="322">
                  <c:v>1.8679999999999999</c:v>
                </c:pt>
                <c:pt idx="323">
                  <c:v>1.776</c:v>
                </c:pt>
                <c:pt idx="324">
                  <c:v>1.839</c:v>
                </c:pt>
                <c:pt idx="325">
                  <c:v>1.8959999999999999</c:v>
                </c:pt>
                <c:pt idx="326">
                  <c:v>1.873</c:v>
                </c:pt>
                <c:pt idx="327">
                  <c:v>1.857</c:v>
                </c:pt>
                <c:pt idx="328">
                  <c:v>1.843</c:v>
                </c:pt>
                <c:pt idx="329">
                  <c:v>1.8129999999999999</c:v>
                </c:pt>
                <c:pt idx="330">
                  <c:v>1.7690000000000001</c:v>
                </c:pt>
                <c:pt idx="331">
                  <c:v>1.7690000000000001</c:v>
                </c:pt>
                <c:pt idx="332">
                  <c:v>1.6440000000000001</c:v>
                </c:pt>
                <c:pt idx="333">
                  <c:v>1.6870000000000001</c:v>
                </c:pt>
                <c:pt idx="334">
                  <c:v>1.633</c:v>
                </c:pt>
                <c:pt idx="335">
                  <c:v>1.5859999999999999</c:v>
                </c:pt>
                <c:pt idx="336">
                  <c:v>1.6160000000000001</c:v>
                </c:pt>
                <c:pt idx="337">
                  <c:v>1.5840000000000001</c:v>
                </c:pt>
                <c:pt idx="338">
                  <c:v>1.4929999999999999</c:v>
                </c:pt>
                <c:pt idx="339">
                  <c:v>1.4830000000000001</c:v>
                </c:pt>
                <c:pt idx="340">
                  <c:v>1.4219999999999999</c:v>
                </c:pt>
                <c:pt idx="341">
                  <c:v>1.361</c:v>
                </c:pt>
                <c:pt idx="342">
                  <c:v>1.345</c:v>
                </c:pt>
                <c:pt idx="343">
                  <c:v>1.321</c:v>
                </c:pt>
                <c:pt idx="344">
                  <c:v>1.2450000000000001</c:v>
                </c:pt>
                <c:pt idx="345">
                  <c:v>1.1360000000000001</c:v>
                </c:pt>
                <c:pt idx="346">
                  <c:v>1.163</c:v>
                </c:pt>
                <c:pt idx="347">
                  <c:v>1.054</c:v>
                </c:pt>
                <c:pt idx="348">
                  <c:v>1.07</c:v>
                </c:pt>
                <c:pt idx="349">
                  <c:v>1.238</c:v>
                </c:pt>
                <c:pt idx="350">
                  <c:v>1.175</c:v>
                </c:pt>
                <c:pt idx="351">
                  <c:v>1.1100000000000001</c:v>
                </c:pt>
                <c:pt idx="352">
                  <c:v>1.0640000000000001</c:v>
                </c:pt>
                <c:pt idx="353">
                  <c:v>1.0329999999999999</c:v>
                </c:pt>
                <c:pt idx="354">
                  <c:v>1.0329999999999999</c:v>
                </c:pt>
                <c:pt idx="355">
                  <c:v>1.0549999999999999</c:v>
                </c:pt>
                <c:pt idx="356">
                  <c:v>0.97799999999999998</c:v>
                </c:pt>
                <c:pt idx="357">
                  <c:v>0.95399999999999996</c:v>
                </c:pt>
                <c:pt idx="358">
                  <c:v>0.92900000000000005</c:v>
                </c:pt>
                <c:pt idx="359">
                  <c:v>0.91</c:v>
                </c:pt>
                <c:pt idx="360">
                  <c:v>0.81599999999999995</c:v>
                </c:pt>
                <c:pt idx="361">
                  <c:v>0.89</c:v>
                </c:pt>
                <c:pt idx="362">
                  <c:v>0.75700000000000001</c:v>
                </c:pt>
                <c:pt idx="363">
                  <c:v>0.73799999999999999</c:v>
                </c:pt>
                <c:pt idx="364">
                  <c:v>0.72399999999999998</c:v>
                </c:pt>
                <c:pt idx="365">
                  <c:v>0.621</c:v>
                </c:pt>
                <c:pt idx="366">
                  <c:v>0.60699999999999998</c:v>
                </c:pt>
                <c:pt idx="367">
                  <c:v>0.46</c:v>
                </c:pt>
                <c:pt idx="368">
                  <c:v>0.39400000000000002</c:v>
                </c:pt>
                <c:pt idx="369">
                  <c:v>0.36599999999999999</c:v>
                </c:pt>
                <c:pt idx="370">
                  <c:v>0.437</c:v>
                </c:pt>
                <c:pt idx="371">
                  <c:v>0.41199999999999998</c:v>
                </c:pt>
                <c:pt idx="372">
                  <c:v>0.436</c:v>
                </c:pt>
                <c:pt idx="373">
                  <c:v>0.372</c:v>
                </c:pt>
                <c:pt idx="374">
                  <c:v>0.438</c:v>
                </c:pt>
                <c:pt idx="375">
                  <c:v>0.29699999999999999</c:v>
                </c:pt>
                <c:pt idx="376">
                  <c:v>0.26600000000000001</c:v>
                </c:pt>
                <c:pt idx="377">
                  <c:v>0.376</c:v>
                </c:pt>
                <c:pt idx="378">
                  <c:v>0.36399999999999999</c:v>
                </c:pt>
                <c:pt idx="379">
                  <c:v>0.30299999999999999</c:v>
                </c:pt>
                <c:pt idx="380">
                  <c:v>0.224</c:v>
                </c:pt>
                <c:pt idx="381">
                  <c:v>0.29899999999999999</c:v>
                </c:pt>
                <c:pt idx="382">
                  <c:v>0.51100000000000001</c:v>
                </c:pt>
                <c:pt idx="383">
                  <c:v>0.72399999999999998</c:v>
                </c:pt>
                <c:pt idx="384">
                  <c:v>0.79100000000000004</c:v>
                </c:pt>
                <c:pt idx="385">
                  <c:v>0.79</c:v>
                </c:pt>
                <c:pt idx="386">
                  <c:v>0.67400000000000004</c:v>
                </c:pt>
                <c:pt idx="387">
                  <c:v>1.028</c:v>
                </c:pt>
                <c:pt idx="388">
                  <c:v>1.0720000000000001</c:v>
                </c:pt>
                <c:pt idx="389">
                  <c:v>1.0049999999999999</c:v>
                </c:pt>
                <c:pt idx="390">
                  <c:v>1.1539999999999999</c:v>
                </c:pt>
                <c:pt idx="391">
                  <c:v>1.0960000000000001</c:v>
                </c:pt>
                <c:pt idx="392">
                  <c:v>1.1499999999999999</c:v>
                </c:pt>
                <c:pt idx="393">
                  <c:v>0.95199999999999996</c:v>
                </c:pt>
                <c:pt idx="394">
                  <c:v>0.84799999999999998</c:v>
                </c:pt>
                <c:pt idx="395">
                  <c:v>0.81799999999999995</c:v>
                </c:pt>
                <c:pt idx="396">
                  <c:v>0.83399999999999996</c:v>
                </c:pt>
                <c:pt idx="397">
                  <c:v>0.83599999999999997</c:v>
                </c:pt>
                <c:pt idx="398">
                  <c:v>0.77700000000000002</c:v>
                </c:pt>
                <c:pt idx="399">
                  <c:v>0.93600000000000005</c:v>
                </c:pt>
                <c:pt idx="400">
                  <c:v>0.85599999999999998</c:v>
                </c:pt>
                <c:pt idx="401">
                  <c:v>0.83499999999999996</c:v>
                </c:pt>
                <c:pt idx="402">
                  <c:v>0.82799999999999996</c:v>
                </c:pt>
                <c:pt idx="403">
                  <c:v>0.82899999999999996</c:v>
                </c:pt>
                <c:pt idx="404">
                  <c:v>0.69299999999999995</c:v>
                </c:pt>
                <c:pt idx="405">
                  <c:v>0.79</c:v>
                </c:pt>
                <c:pt idx="406">
                  <c:v>0.72299999999999998</c:v>
                </c:pt>
                <c:pt idx="407">
                  <c:v>0.67</c:v>
                </c:pt>
                <c:pt idx="408">
                  <c:v>0.67900000000000005</c:v>
                </c:pt>
                <c:pt idx="409">
                  <c:v>0.85099999999999998</c:v>
                </c:pt>
                <c:pt idx="410">
                  <c:v>0.71899999999999997</c:v>
                </c:pt>
                <c:pt idx="411">
                  <c:v>0.64600000000000002</c:v>
                </c:pt>
                <c:pt idx="412">
                  <c:v>0.61299999999999999</c:v>
                </c:pt>
                <c:pt idx="413">
                  <c:v>0.83</c:v>
                </c:pt>
                <c:pt idx="414">
                  <c:v>0.69099999999999995</c:v>
                </c:pt>
                <c:pt idx="415">
                  <c:v>0.69899999999999995</c:v>
                </c:pt>
                <c:pt idx="416">
                  <c:v>0.76200000000000001</c:v>
                </c:pt>
                <c:pt idx="417">
                  <c:v>0.79100000000000004</c:v>
                </c:pt>
                <c:pt idx="418">
                  <c:v>0.69399999999999995</c:v>
                </c:pt>
                <c:pt idx="419">
                  <c:v>0.66100000000000003</c:v>
                </c:pt>
                <c:pt idx="420">
                  <c:v>0.59599999999999997</c:v>
                </c:pt>
                <c:pt idx="421">
                  <c:v>0.433</c:v>
                </c:pt>
                <c:pt idx="422">
                  <c:v>0.42499999999999999</c:v>
                </c:pt>
                <c:pt idx="423">
                  <c:v>0.41399999999999998</c:v>
                </c:pt>
                <c:pt idx="424">
                  <c:v>0.33700000000000002</c:v>
                </c:pt>
                <c:pt idx="425">
                  <c:v>0.28799999999999998</c:v>
                </c:pt>
                <c:pt idx="426">
                  <c:v>0.376</c:v>
                </c:pt>
                <c:pt idx="427">
                  <c:v>0.36299999999999999</c:v>
                </c:pt>
                <c:pt idx="428">
                  <c:v>0.30599999999999999</c:v>
                </c:pt>
                <c:pt idx="429">
                  <c:v>0.40200000000000002</c:v>
                </c:pt>
                <c:pt idx="430">
                  <c:v>0.33700000000000002</c:v>
                </c:pt>
                <c:pt idx="431">
                  <c:v>0.312</c:v>
                </c:pt>
                <c:pt idx="432">
                  <c:v>0.34399999999999997</c:v>
                </c:pt>
                <c:pt idx="433">
                  <c:v>0.435</c:v>
                </c:pt>
                <c:pt idx="434">
                  <c:v>0.503</c:v>
                </c:pt>
                <c:pt idx="435">
                  <c:v>0.38200000000000001</c:v>
                </c:pt>
                <c:pt idx="436">
                  <c:v>0.34399999999999997</c:v>
                </c:pt>
                <c:pt idx="437">
                  <c:v>0.378</c:v>
                </c:pt>
                <c:pt idx="438">
                  <c:v>0.34599999999999997</c:v>
                </c:pt>
                <c:pt idx="439">
                  <c:v>0.28100000000000003</c:v>
                </c:pt>
                <c:pt idx="440">
                  <c:v>0.24299999999999999</c:v>
                </c:pt>
                <c:pt idx="441">
                  <c:v>0.27500000000000002</c:v>
                </c:pt>
                <c:pt idx="442">
                  <c:v>0.215</c:v>
                </c:pt>
                <c:pt idx="443">
                  <c:v>6.0999999999999999E-2</c:v>
                </c:pt>
                <c:pt idx="444">
                  <c:v>-1E-3</c:v>
                </c:pt>
                <c:pt idx="445">
                  <c:v>0.11799999999999999</c:v>
                </c:pt>
                <c:pt idx="446">
                  <c:v>8.8999999999999996E-2</c:v>
                </c:pt>
                <c:pt idx="447">
                  <c:v>-0.02</c:v>
                </c:pt>
                <c:pt idx="448">
                  <c:v>2.5999999999999999E-2</c:v>
                </c:pt>
                <c:pt idx="449">
                  <c:v>-7.0000000000000001E-3</c:v>
                </c:pt>
                <c:pt idx="450">
                  <c:v>6.3E-2</c:v>
                </c:pt>
                <c:pt idx="451">
                  <c:v>2.5999999999999999E-2</c:v>
                </c:pt>
                <c:pt idx="452">
                  <c:v>6.3E-2</c:v>
                </c:pt>
                <c:pt idx="453">
                  <c:v>0.111</c:v>
                </c:pt>
                <c:pt idx="454">
                  <c:v>0.114</c:v>
                </c:pt>
                <c:pt idx="455">
                  <c:v>3.1E-2</c:v>
                </c:pt>
                <c:pt idx="456">
                  <c:v>1E-3</c:v>
                </c:pt>
                <c:pt idx="457">
                  <c:v>0.13800000000000001</c:v>
                </c:pt>
                <c:pt idx="458">
                  <c:v>0.159</c:v>
                </c:pt>
                <c:pt idx="459">
                  <c:v>0.109</c:v>
                </c:pt>
                <c:pt idx="460">
                  <c:v>0.27100000000000002</c:v>
                </c:pt>
                <c:pt idx="461">
                  <c:v>0.25600000000000001</c:v>
                </c:pt>
                <c:pt idx="462">
                  <c:v>0.47799999999999998</c:v>
                </c:pt>
                <c:pt idx="463">
                  <c:v>0.43099999999999999</c:v>
                </c:pt>
                <c:pt idx="464">
                  <c:v>0.41499999999999998</c:v>
                </c:pt>
                <c:pt idx="465">
                  <c:v>0.42199999999999999</c:v>
                </c:pt>
                <c:pt idx="466">
                  <c:v>0.50600000000000001</c:v>
                </c:pt>
                <c:pt idx="467">
                  <c:v>0.45300000000000001</c:v>
                </c:pt>
                <c:pt idx="468">
                  <c:v>0.35799999999999998</c:v>
                </c:pt>
                <c:pt idx="469">
                  <c:v>0.35</c:v>
                </c:pt>
                <c:pt idx="470">
                  <c:v>0.46300000000000002</c:v>
                </c:pt>
                <c:pt idx="471">
                  <c:v>0.435</c:v>
                </c:pt>
                <c:pt idx="472">
                  <c:v>0.52600000000000002</c:v>
                </c:pt>
                <c:pt idx="473">
                  <c:v>0.59599999999999997</c:v>
                </c:pt>
                <c:pt idx="474">
                  <c:v>0.57199999999999995</c:v>
                </c:pt>
                <c:pt idx="475">
                  <c:v>0.67300000000000004</c:v>
                </c:pt>
                <c:pt idx="476">
                  <c:v>0.627</c:v>
                </c:pt>
                <c:pt idx="477">
                  <c:v>0.47399999999999998</c:v>
                </c:pt>
                <c:pt idx="478">
                  <c:v>0.60099999999999998</c:v>
                </c:pt>
                <c:pt idx="479">
                  <c:v>0.73599999999999999</c:v>
                </c:pt>
                <c:pt idx="480">
                  <c:v>0.68</c:v>
                </c:pt>
                <c:pt idx="481">
                  <c:v>0.64</c:v>
                </c:pt>
                <c:pt idx="482">
                  <c:v>0.57499999999999996</c:v>
                </c:pt>
                <c:pt idx="483">
                  <c:v>0.46700000000000003</c:v>
                </c:pt>
                <c:pt idx="484">
                  <c:v>0.43099999999999999</c:v>
                </c:pt>
                <c:pt idx="485">
                  <c:v>0.51200000000000001</c:v>
                </c:pt>
                <c:pt idx="486">
                  <c:v>0.54</c:v>
                </c:pt>
                <c:pt idx="487">
                  <c:v>0.61799999999999999</c:v>
                </c:pt>
                <c:pt idx="488">
                  <c:v>0.59399999999999997</c:v>
                </c:pt>
                <c:pt idx="489">
                  <c:v>0.56999999999999995</c:v>
                </c:pt>
                <c:pt idx="490">
                  <c:v>0.53700000000000003</c:v>
                </c:pt>
                <c:pt idx="491">
                  <c:v>0.48699999999999999</c:v>
                </c:pt>
                <c:pt idx="492">
                  <c:v>0.47599999999999998</c:v>
                </c:pt>
                <c:pt idx="493">
                  <c:v>0.48</c:v>
                </c:pt>
                <c:pt idx="494">
                  <c:v>0.45</c:v>
                </c:pt>
                <c:pt idx="495">
                  <c:v>0.65100000000000002</c:v>
                </c:pt>
                <c:pt idx="496">
                  <c:v>0.76700000000000002</c:v>
                </c:pt>
                <c:pt idx="497">
                  <c:v>0.71399999999999997</c:v>
                </c:pt>
                <c:pt idx="498">
                  <c:v>0.626</c:v>
                </c:pt>
                <c:pt idx="499">
                  <c:v>0.65100000000000002</c:v>
                </c:pt>
                <c:pt idx="500">
                  <c:v>0.58099999999999996</c:v>
                </c:pt>
                <c:pt idx="501">
                  <c:v>0.498</c:v>
                </c:pt>
                <c:pt idx="502">
                  <c:v>0.54200000000000004</c:v>
                </c:pt>
                <c:pt idx="503">
                  <c:v>0.51200000000000001</c:v>
                </c:pt>
                <c:pt idx="504">
                  <c:v>0.50800000000000001</c:v>
                </c:pt>
                <c:pt idx="505">
                  <c:v>0.443</c:v>
                </c:pt>
                <c:pt idx="506">
                  <c:v>0.55200000000000005</c:v>
                </c:pt>
                <c:pt idx="507">
                  <c:v>0.56299999999999994</c:v>
                </c:pt>
                <c:pt idx="508">
                  <c:v>0.57499999999999996</c:v>
                </c:pt>
                <c:pt idx="509">
                  <c:v>0.57699999999999996</c:v>
                </c:pt>
                <c:pt idx="510">
                  <c:v>0.50900000000000001</c:v>
                </c:pt>
                <c:pt idx="511">
                  <c:v>0.55900000000000005</c:v>
                </c:pt>
                <c:pt idx="512">
                  <c:v>0.48499999999999999</c:v>
                </c:pt>
                <c:pt idx="513">
                  <c:v>0.47</c:v>
                </c:pt>
                <c:pt idx="514">
                  <c:v>0.51100000000000001</c:v>
                </c:pt>
                <c:pt idx="515">
                  <c:v>0.45300000000000001</c:v>
                </c:pt>
                <c:pt idx="516">
                  <c:v>0.46800000000000003</c:v>
                </c:pt>
                <c:pt idx="517">
                  <c:v>0.39200000000000002</c:v>
                </c:pt>
                <c:pt idx="518">
                  <c:v>0.39200000000000002</c:v>
                </c:pt>
                <c:pt idx="519">
                  <c:v>0.4</c:v>
                </c:pt>
                <c:pt idx="520">
                  <c:v>0.51500000000000001</c:v>
                </c:pt>
                <c:pt idx="521">
                  <c:v>0.52200000000000002</c:v>
                </c:pt>
                <c:pt idx="522">
                  <c:v>0.53300000000000003</c:v>
                </c:pt>
                <c:pt idx="523">
                  <c:v>0.60699999999999998</c:v>
                </c:pt>
                <c:pt idx="524">
                  <c:v>0.60299999999999998</c:v>
                </c:pt>
                <c:pt idx="525">
                  <c:v>0.66800000000000004</c:v>
                </c:pt>
                <c:pt idx="526">
                  <c:v>0.79800000000000004</c:v>
                </c:pt>
                <c:pt idx="527">
                  <c:v>0.76700000000000002</c:v>
                </c:pt>
                <c:pt idx="528">
                  <c:v>0.751</c:v>
                </c:pt>
                <c:pt idx="529">
                  <c:v>0.69899999999999995</c:v>
                </c:pt>
                <c:pt idx="530">
                  <c:v>0.69399999999999995</c:v>
                </c:pt>
                <c:pt idx="531">
                  <c:v>0.68200000000000005</c:v>
                </c:pt>
                <c:pt idx="532">
                  <c:v>0.72799999999999998</c:v>
                </c:pt>
                <c:pt idx="533">
                  <c:v>0.67500000000000004</c:v>
                </c:pt>
                <c:pt idx="534">
                  <c:v>0.63700000000000001</c:v>
                </c:pt>
                <c:pt idx="535">
                  <c:v>0.64400000000000002</c:v>
                </c:pt>
                <c:pt idx="536">
                  <c:v>0.64900000000000002</c:v>
                </c:pt>
                <c:pt idx="537">
                  <c:v>0.73</c:v>
                </c:pt>
                <c:pt idx="538">
                  <c:v>0.70499999999999996</c:v>
                </c:pt>
                <c:pt idx="539">
                  <c:v>0.68799999999999994</c:v>
                </c:pt>
                <c:pt idx="540">
                  <c:v>0.69399999999999995</c:v>
                </c:pt>
                <c:pt idx="541">
                  <c:v>0.71599999999999997</c:v>
                </c:pt>
                <c:pt idx="542">
                  <c:v>0.58099999999999996</c:v>
                </c:pt>
                <c:pt idx="543">
                  <c:v>0.55300000000000005</c:v>
                </c:pt>
                <c:pt idx="544">
                  <c:v>0.63700000000000001</c:v>
                </c:pt>
                <c:pt idx="545">
                  <c:v>0.55800000000000005</c:v>
                </c:pt>
                <c:pt idx="546">
                  <c:v>0.49399999999999999</c:v>
                </c:pt>
                <c:pt idx="547">
                  <c:v>0.45600000000000002</c:v>
                </c:pt>
                <c:pt idx="548">
                  <c:v>0.44700000000000001</c:v>
                </c:pt>
                <c:pt idx="549">
                  <c:v>0.433</c:v>
                </c:pt>
                <c:pt idx="550">
                  <c:v>0.46899999999999997</c:v>
                </c:pt>
                <c:pt idx="551">
                  <c:v>0.497</c:v>
                </c:pt>
                <c:pt idx="552">
                  <c:v>0.50800000000000001</c:v>
                </c:pt>
                <c:pt idx="553">
                  <c:v>0.42499999999999999</c:v>
                </c:pt>
                <c:pt idx="554">
                  <c:v>0.41699999999999998</c:v>
                </c:pt>
                <c:pt idx="555">
                  <c:v>0.45200000000000001</c:v>
                </c:pt>
                <c:pt idx="556">
                  <c:v>0.44700000000000001</c:v>
                </c:pt>
                <c:pt idx="557">
                  <c:v>0.495</c:v>
                </c:pt>
                <c:pt idx="558">
                  <c:v>0.54600000000000004</c:v>
                </c:pt>
                <c:pt idx="559">
                  <c:v>0.56100000000000005</c:v>
                </c:pt>
                <c:pt idx="560">
                  <c:v>0.57599999999999996</c:v>
                </c:pt>
                <c:pt idx="561">
                  <c:v>0.67200000000000004</c:v>
                </c:pt>
                <c:pt idx="562">
                  <c:v>0.61299999999999999</c:v>
                </c:pt>
                <c:pt idx="563">
                  <c:v>0.59299999999999997</c:v>
                </c:pt>
                <c:pt idx="564">
                  <c:v>0.48899999999999999</c:v>
                </c:pt>
                <c:pt idx="565">
                  <c:v>0.54100000000000004</c:v>
                </c:pt>
                <c:pt idx="566">
                  <c:v>0.53600000000000003</c:v>
                </c:pt>
                <c:pt idx="567">
                  <c:v>0.5</c:v>
                </c:pt>
                <c:pt idx="568">
                  <c:v>0.48799999999999999</c:v>
                </c:pt>
                <c:pt idx="569">
                  <c:v>0.442</c:v>
                </c:pt>
                <c:pt idx="570">
                  <c:v>0.39900000000000002</c:v>
                </c:pt>
                <c:pt idx="571">
                  <c:v>0.40600000000000003</c:v>
                </c:pt>
                <c:pt idx="572">
                  <c:v>0.39300000000000002</c:v>
                </c:pt>
                <c:pt idx="573">
                  <c:v>0.38300000000000001</c:v>
                </c:pt>
                <c:pt idx="574">
                  <c:v>0.35299999999999998</c:v>
                </c:pt>
                <c:pt idx="575">
                  <c:v>0.33200000000000002</c:v>
                </c:pt>
                <c:pt idx="576">
                  <c:v>0.36</c:v>
                </c:pt>
                <c:pt idx="577">
                  <c:v>0.28999999999999998</c:v>
                </c:pt>
                <c:pt idx="578">
                  <c:v>0.26700000000000002</c:v>
                </c:pt>
                <c:pt idx="579">
                  <c:v>0.19500000000000001</c:v>
                </c:pt>
                <c:pt idx="580">
                  <c:v>0.20599999999999999</c:v>
                </c:pt>
                <c:pt idx="581">
                  <c:v>0.20200000000000001</c:v>
                </c:pt>
                <c:pt idx="582">
                  <c:v>0.28299999999999997</c:v>
                </c:pt>
                <c:pt idx="583">
                  <c:v>0.153</c:v>
                </c:pt>
                <c:pt idx="584">
                  <c:v>0.17100000000000001</c:v>
                </c:pt>
                <c:pt idx="585">
                  <c:v>7.4999999999999997E-2</c:v>
                </c:pt>
                <c:pt idx="586">
                  <c:v>2.7E-2</c:v>
                </c:pt>
                <c:pt idx="587">
                  <c:v>9.2999999999999999E-2</c:v>
                </c:pt>
                <c:pt idx="588">
                  <c:v>0.13200000000000001</c:v>
                </c:pt>
                <c:pt idx="589">
                  <c:v>0.19700000000000001</c:v>
                </c:pt>
                <c:pt idx="590">
                  <c:v>0.16</c:v>
                </c:pt>
                <c:pt idx="591">
                  <c:v>0.19400000000000001</c:v>
                </c:pt>
                <c:pt idx="592">
                  <c:v>0.14099999999999999</c:v>
                </c:pt>
                <c:pt idx="593">
                  <c:v>8.5000000000000006E-2</c:v>
                </c:pt>
                <c:pt idx="594">
                  <c:v>7.0999999999999994E-2</c:v>
                </c:pt>
                <c:pt idx="595">
                  <c:v>-1.2999999999999999E-2</c:v>
                </c:pt>
                <c:pt idx="596">
                  <c:v>-9.4E-2</c:v>
                </c:pt>
                <c:pt idx="597">
                  <c:v>-8.1000000000000003E-2</c:v>
                </c:pt>
                <c:pt idx="598">
                  <c:v>-0.115</c:v>
                </c:pt>
                <c:pt idx="599">
                  <c:v>-0.16</c:v>
                </c:pt>
                <c:pt idx="600">
                  <c:v>-0.20899999999999999</c:v>
                </c:pt>
                <c:pt idx="601">
                  <c:v>-8.7999999999999995E-2</c:v>
                </c:pt>
                <c:pt idx="602">
                  <c:v>-0.20899999999999999</c:v>
                </c:pt>
                <c:pt idx="603">
                  <c:v>-0.26300000000000001</c:v>
                </c:pt>
                <c:pt idx="604">
                  <c:v>-0.38100000000000001</c:v>
                </c:pt>
                <c:pt idx="605">
                  <c:v>-0.45800000000000002</c:v>
                </c:pt>
                <c:pt idx="606">
                  <c:v>-0.56699999999999995</c:v>
                </c:pt>
                <c:pt idx="607">
                  <c:v>-0.54</c:v>
                </c:pt>
                <c:pt idx="608">
                  <c:v>-0.55100000000000005</c:v>
                </c:pt>
                <c:pt idx="609">
                  <c:v>-0.498</c:v>
                </c:pt>
                <c:pt idx="610">
                  <c:v>-0.31900000000000001</c:v>
                </c:pt>
                <c:pt idx="611">
                  <c:v>-0.38100000000000001</c:v>
                </c:pt>
                <c:pt idx="612">
                  <c:v>-0.43</c:v>
                </c:pt>
                <c:pt idx="613">
                  <c:v>-0.44700000000000001</c:v>
                </c:pt>
                <c:pt idx="614">
                  <c:v>-0.313</c:v>
                </c:pt>
                <c:pt idx="615">
                  <c:v>-0.255</c:v>
                </c:pt>
                <c:pt idx="616">
                  <c:v>-0.23300000000000001</c:v>
                </c:pt>
                <c:pt idx="617">
                  <c:v>-0.25</c:v>
                </c:pt>
                <c:pt idx="618">
                  <c:v>-0.13500000000000001</c:v>
                </c:pt>
                <c:pt idx="619">
                  <c:v>-0.19500000000000001</c:v>
                </c:pt>
                <c:pt idx="620">
                  <c:v>-0.217</c:v>
                </c:pt>
                <c:pt idx="621">
                  <c:v>-0.223</c:v>
                </c:pt>
                <c:pt idx="622">
                  <c:v>-0.154</c:v>
                </c:pt>
                <c:pt idx="623">
                  <c:v>-0.16400000000000001</c:v>
                </c:pt>
                <c:pt idx="624">
                  <c:v>-0.124</c:v>
                </c:pt>
                <c:pt idx="625">
                  <c:v>-0.122</c:v>
                </c:pt>
                <c:pt idx="626">
                  <c:v>-0.156</c:v>
                </c:pt>
                <c:pt idx="627">
                  <c:v>-0.121</c:v>
                </c:pt>
                <c:pt idx="628">
                  <c:v>-0.127</c:v>
                </c:pt>
                <c:pt idx="629">
                  <c:v>-0.24199999999999999</c:v>
                </c:pt>
                <c:pt idx="630">
                  <c:v>-0.33800000000000002</c:v>
                </c:pt>
                <c:pt idx="631">
                  <c:v>-0.28999999999999998</c:v>
                </c:pt>
                <c:pt idx="632">
                  <c:v>-0.317</c:v>
                </c:pt>
                <c:pt idx="633">
                  <c:v>-0.34599999999999997</c:v>
                </c:pt>
                <c:pt idx="634">
                  <c:v>-0.48199999999999998</c:v>
                </c:pt>
                <c:pt idx="635">
                  <c:v>-0.55700000000000005</c:v>
                </c:pt>
                <c:pt idx="636">
                  <c:v>-0.25</c:v>
                </c:pt>
                <c:pt idx="637">
                  <c:v>-0.08</c:v>
                </c:pt>
                <c:pt idx="638">
                  <c:v>-0.23100000000000001</c:v>
                </c:pt>
                <c:pt idx="639">
                  <c:v>-0.16900000000000001</c:v>
                </c:pt>
                <c:pt idx="640">
                  <c:v>-8.5999999999999993E-2</c:v>
                </c:pt>
                <c:pt idx="641">
                  <c:v>-0.17899999999999999</c:v>
                </c:pt>
                <c:pt idx="642">
                  <c:v>-0.193</c:v>
                </c:pt>
                <c:pt idx="643">
                  <c:v>-0.316</c:v>
                </c:pt>
                <c:pt idx="644">
                  <c:v>-0.26600000000000001</c:v>
                </c:pt>
                <c:pt idx="645">
                  <c:v>-0.26900000000000002</c:v>
                </c:pt>
                <c:pt idx="646">
                  <c:v>-0.253</c:v>
                </c:pt>
                <c:pt idx="647">
                  <c:v>-0.248</c:v>
                </c:pt>
                <c:pt idx="648">
                  <c:v>-0.105</c:v>
                </c:pt>
                <c:pt idx="649">
                  <c:v>-0.23899999999999999</c:v>
                </c:pt>
                <c:pt idx="650">
                  <c:v>-0.26200000000000001</c:v>
                </c:pt>
                <c:pt idx="651">
                  <c:v>-0.31900000000000001</c:v>
                </c:pt>
                <c:pt idx="652">
                  <c:v>-0.29099999999999998</c:v>
                </c:pt>
                <c:pt idx="653">
                  <c:v>-0.32300000000000001</c:v>
                </c:pt>
                <c:pt idx="654">
                  <c:v>-0.315</c:v>
                </c:pt>
                <c:pt idx="655">
                  <c:v>-0.32500000000000001</c:v>
                </c:pt>
                <c:pt idx="656">
                  <c:v>-0.39400000000000002</c:v>
                </c:pt>
                <c:pt idx="657">
                  <c:v>-0.39300000000000002</c:v>
                </c:pt>
                <c:pt idx="658">
                  <c:v>-0.3</c:v>
                </c:pt>
                <c:pt idx="659">
                  <c:v>-0.38300000000000001</c:v>
                </c:pt>
                <c:pt idx="660">
                  <c:v>-0.30099999999999999</c:v>
                </c:pt>
                <c:pt idx="661">
                  <c:v>-0.35899999999999999</c:v>
                </c:pt>
                <c:pt idx="662">
                  <c:v>-0.36699999999999999</c:v>
                </c:pt>
                <c:pt idx="663">
                  <c:v>-0.38200000000000001</c:v>
                </c:pt>
                <c:pt idx="664">
                  <c:v>-0.41399999999999998</c:v>
                </c:pt>
                <c:pt idx="665">
                  <c:v>-0.42799999999999999</c:v>
                </c:pt>
                <c:pt idx="666">
                  <c:v>-0.433</c:v>
                </c:pt>
                <c:pt idx="667">
                  <c:v>-0.51700000000000002</c:v>
                </c:pt>
                <c:pt idx="668">
                  <c:v>-0.47199999999999998</c:v>
                </c:pt>
                <c:pt idx="669">
                  <c:v>-0.51400000000000001</c:v>
                </c:pt>
                <c:pt idx="670">
                  <c:v>-0.52200000000000002</c:v>
                </c:pt>
                <c:pt idx="671">
                  <c:v>-0.45800000000000002</c:v>
                </c:pt>
                <c:pt idx="672">
                  <c:v>-0.503</c:v>
                </c:pt>
                <c:pt idx="673">
                  <c:v>-0.505</c:v>
                </c:pt>
                <c:pt idx="674">
                  <c:v>-0.46899999999999997</c:v>
                </c:pt>
                <c:pt idx="675">
                  <c:v>-0.55300000000000005</c:v>
                </c:pt>
                <c:pt idx="676">
                  <c:v>-0.49299999999999999</c:v>
                </c:pt>
                <c:pt idx="677">
                  <c:v>-0.46800000000000003</c:v>
                </c:pt>
                <c:pt idx="678">
                  <c:v>-0.49</c:v>
                </c:pt>
                <c:pt idx="679">
                  <c:v>-0.47499999999999998</c:v>
                </c:pt>
                <c:pt idx="680">
                  <c:v>-0.48499999999999999</c:v>
                </c:pt>
                <c:pt idx="681">
                  <c:v>-0.44600000000000001</c:v>
                </c:pt>
                <c:pt idx="682">
                  <c:v>-0.45300000000000001</c:v>
                </c:pt>
                <c:pt idx="683">
                  <c:v>-0.38900000000000001</c:v>
                </c:pt>
                <c:pt idx="684">
                  <c:v>-0.29899999999999999</c:v>
                </c:pt>
                <c:pt idx="685">
                  <c:v>-0.16800000000000001</c:v>
                </c:pt>
                <c:pt idx="686">
                  <c:v>-0.13</c:v>
                </c:pt>
                <c:pt idx="687">
                  <c:v>-0.16800000000000001</c:v>
                </c:pt>
                <c:pt idx="688">
                  <c:v>-0.184</c:v>
                </c:pt>
                <c:pt idx="689">
                  <c:v>-0.161</c:v>
                </c:pt>
                <c:pt idx="690">
                  <c:v>-0.21099999999999999</c:v>
                </c:pt>
                <c:pt idx="691">
                  <c:v>-0.192</c:v>
                </c:pt>
                <c:pt idx="692">
                  <c:v>-0.155</c:v>
                </c:pt>
                <c:pt idx="693">
                  <c:v>-0.127</c:v>
                </c:pt>
                <c:pt idx="694">
                  <c:v>-0.122</c:v>
                </c:pt>
              </c:numCache>
            </c:numRef>
          </c:val>
          <c:smooth val="0"/>
          <c:extLst>
            <c:ext xmlns:c16="http://schemas.microsoft.com/office/drawing/2014/chart" uri="{C3380CC4-5D6E-409C-BE32-E72D297353CC}">
              <c16:uniqueId val="{00000009-B1EF-42F0-8A19-8BCB6A5A8695}"/>
            </c:ext>
          </c:extLst>
        </c:ser>
        <c:ser>
          <c:idx val="7"/>
          <c:order val="5"/>
          <c:tx>
            <c:strRef>
              <c:f>'Graf 25'!$R$1</c:f>
              <c:strCache>
                <c:ptCount val="1"/>
                <c:pt idx="0">
                  <c:v>Portugalsko</c:v>
                </c:pt>
              </c:strCache>
            </c:strRef>
          </c:tx>
          <c:spPr>
            <a:ln w="12700" cap="rnd">
              <a:solidFill>
                <a:schemeClr val="bg1">
                  <a:lumMod val="50000"/>
                </a:schemeClr>
              </a:solidFill>
              <a:round/>
            </a:ln>
            <a:effectLst/>
          </c:spPr>
          <c:marker>
            <c:symbol val="none"/>
          </c:marker>
          <c:dLbls>
            <c:dLbl>
              <c:idx val="238"/>
              <c:layout>
                <c:manualLayout>
                  <c:x val="4.8357042913719249E-2"/>
                  <c:y val="-5.763688760806919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1EF-42F0-8A19-8BCB6A5A869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ysClr val="windowText" lastClr="000000"/>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25'!$R$3:$R$697</c:f>
              <c:numCache>
                <c:formatCode>General</c:formatCode>
                <c:ptCount val="695"/>
                <c:pt idx="0">
                  <c:v>4.3840000000000003</c:v>
                </c:pt>
                <c:pt idx="1">
                  <c:v>4.3609999999999998</c:v>
                </c:pt>
                <c:pt idx="2">
                  <c:v>4.2309999999999999</c:v>
                </c:pt>
                <c:pt idx="3">
                  <c:v>4.2780000000000005</c:v>
                </c:pt>
                <c:pt idx="4">
                  <c:v>4.1890000000000001</c:v>
                </c:pt>
                <c:pt idx="5">
                  <c:v>4.133</c:v>
                </c:pt>
                <c:pt idx="6">
                  <c:v>4.2489999999999997</c:v>
                </c:pt>
                <c:pt idx="7">
                  <c:v>4.3230000000000004</c:v>
                </c:pt>
                <c:pt idx="8">
                  <c:v>4.2130000000000001</c:v>
                </c:pt>
                <c:pt idx="9">
                  <c:v>4.2759999999999998</c:v>
                </c:pt>
                <c:pt idx="10">
                  <c:v>4.3220000000000001</c:v>
                </c:pt>
                <c:pt idx="11">
                  <c:v>4.3</c:v>
                </c:pt>
                <c:pt idx="12">
                  <c:v>4.4509999999999996</c:v>
                </c:pt>
                <c:pt idx="13">
                  <c:v>4.4109999999999996</c:v>
                </c:pt>
                <c:pt idx="14">
                  <c:v>4.3849999999999998</c:v>
                </c:pt>
                <c:pt idx="15">
                  <c:v>4.6120000000000001</c:v>
                </c:pt>
                <c:pt idx="16">
                  <c:v>4.6370000000000005</c:v>
                </c:pt>
                <c:pt idx="17">
                  <c:v>4.6210000000000004</c:v>
                </c:pt>
                <c:pt idx="18">
                  <c:v>4.4370000000000003</c:v>
                </c:pt>
                <c:pt idx="19">
                  <c:v>4.556</c:v>
                </c:pt>
                <c:pt idx="20">
                  <c:v>4.6500000000000004</c:v>
                </c:pt>
                <c:pt idx="21">
                  <c:v>4.7850000000000001</c:v>
                </c:pt>
                <c:pt idx="22">
                  <c:v>4.8230000000000004</c:v>
                </c:pt>
                <c:pt idx="23">
                  <c:v>5.0640000000000001</c:v>
                </c:pt>
                <c:pt idx="24">
                  <c:v>5.032</c:v>
                </c:pt>
                <c:pt idx="25">
                  <c:v>4.9740000000000002</c:v>
                </c:pt>
                <c:pt idx="26">
                  <c:v>4.9359999999999999</c:v>
                </c:pt>
                <c:pt idx="27">
                  <c:v>4.8780000000000001</c:v>
                </c:pt>
                <c:pt idx="28">
                  <c:v>5.0369999999999999</c:v>
                </c:pt>
                <c:pt idx="29">
                  <c:v>5.0449999999999999</c:v>
                </c:pt>
                <c:pt idx="30">
                  <c:v>4.8019999999999996</c:v>
                </c:pt>
                <c:pt idx="31">
                  <c:v>4.7149999999999999</c:v>
                </c:pt>
                <c:pt idx="32">
                  <c:v>4.6399999999999997</c:v>
                </c:pt>
                <c:pt idx="33">
                  <c:v>4.6989999999999998</c:v>
                </c:pt>
                <c:pt idx="34">
                  <c:v>4.6710000000000003</c:v>
                </c:pt>
                <c:pt idx="35">
                  <c:v>4.5389999999999997</c:v>
                </c:pt>
                <c:pt idx="36">
                  <c:v>4.6909999999999998</c:v>
                </c:pt>
                <c:pt idx="37">
                  <c:v>4.7960000000000003</c:v>
                </c:pt>
                <c:pt idx="38">
                  <c:v>4.7210000000000001</c:v>
                </c:pt>
                <c:pt idx="39">
                  <c:v>4.569</c:v>
                </c:pt>
                <c:pt idx="40">
                  <c:v>4.7009999999999996</c:v>
                </c:pt>
                <c:pt idx="41">
                  <c:v>4.5449999999999999</c:v>
                </c:pt>
                <c:pt idx="42">
                  <c:v>4.4400000000000004</c:v>
                </c:pt>
                <c:pt idx="43">
                  <c:v>4.8239999999999998</c:v>
                </c:pt>
                <c:pt idx="44">
                  <c:v>4.4509999999999996</c:v>
                </c:pt>
                <c:pt idx="45">
                  <c:v>4.3730000000000002</c:v>
                </c:pt>
                <c:pt idx="46">
                  <c:v>4.125</c:v>
                </c:pt>
                <c:pt idx="47">
                  <c:v>4.0279999999999996</c:v>
                </c:pt>
                <c:pt idx="48">
                  <c:v>3.9430000000000001</c:v>
                </c:pt>
                <c:pt idx="49">
                  <c:v>4.2290000000000001</c:v>
                </c:pt>
                <c:pt idx="50">
                  <c:v>3.9649999999999999</c:v>
                </c:pt>
                <c:pt idx="51">
                  <c:v>3.948</c:v>
                </c:pt>
                <c:pt idx="52">
                  <c:v>3.964</c:v>
                </c:pt>
                <c:pt idx="53">
                  <c:v>4.0090000000000003</c:v>
                </c:pt>
                <c:pt idx="54">
                  <c:v>4.2030000000000003</c:v>
                </c:pt>
                <c:pt idx="55">
                  <c:v>4.7510000000000003</c:v>
                </c:pt>
                <c:pt idx="56">
                  <c:v>4.5880000000000001</c:v>
                </c:pt>
                <c:pt idx="57">
                  <c:v>4.46</c:v>
                </c:pt>
                <c:pt idx="58">
                  <c:v>4.4850000000000003</c:v>
                </c:pt>
                <c:pt idx="59">
                  <c:v>4.4450000000000003</c:v>
                </c:pt>
                <c:pt idx="60">
                  <c:v>4.5789999999999997</c:v>
                </c:pt>
                <c:pt idx="61">
                  <c:v>4.4249999999999998</c:v>
                </c:pt>
                <c:pt idx="62">
                  <c:v>4.524</c:v>
                </c:pt>
                <c:pt idx="63">
                  <c:v>4.4969999999999999</c:v>
                </c:pt>
                <c:pt idx="64">
                  <c:v>4.5449999999999999</c:v>
                </c:pt>
                <c:pt idx="65">
                  <c:v>4.6109999999999998</c:v>
                </c:pt>
                <c:pt idx="66">
                  <c:v>4.617</c:v>
                </c:pt>
                <c:pt idx="67">
                  <c:v>4.5890000000000004</c:v>
                </c:pt>
                <c:pt idx="68">
                  <c:v>4.4269999999999996</c:v>
                </c:pt>
                <c:pt idx="69">
                  <c:v>4.3159999999999998</c:v>
                </c:pt>
                <c:pt idx="70">
                  <c:v>4.2519999999999998</c:v>
                </c:pt>
                <c:pt idx="71">
                  <c:v>4.1980000000000004</c:v>
                </c:pt>
                <c:pt idx="72">
                  <c:v>4.3319999999999999</c:v>
                </c:pt>
                <c:pt idx="73">
                  <c:v>4.4139999999999997</c:v>
                </c:pt>
                <c:pt idx="74">
                  <c:v>4.6319999999999997</c:v>
                </c:pt>
                <c:pt idx="75">
                  <c:v>4.556</c:v>
                </c:pt>
                <c:pt idx="76">
                  <c:v>4.4619999999999997</c:v>
                </c:pt>
                <c:pt idx="77">
                  <c:v>4.4169999999999998</c:v>
                </c:pt>
                <c:pt idx="78">
                  <c:v>4.3579999999999997</c:v>
                </c:pt>
                <c:pt idx="79">
                  <c:v>4.2720000000000002</c:v>
                </c:pt>
                <c:pt idx="80">
                  <c:v>4.3179999999999996</c:v>
                </c:pt>
                <c:pt idx="81">
                  <c:v>4.1829999999999998</c:v>
                </c:pt>
                <c:pt idx="82">
                  <c:v>3.9279999999999999</c:v>
                </c:pt>
                <c:pt idx="83">
                  <c:v>4.0540000000000003</c:v>
                </c:pt>
                <c:pt idx="84">
                  <c:v>3.9529999999999998</c:v>
                </c:pt>
                <c:pt idx="85">
                  <c:v>3.9249999999999998</c:v>
                </c:pt>
                <c:pt idx="86">
                  <c:v>3.8810000000000002</c:v>
                </c:pt>
                <c:pt idx="87">
                  <c:v>3.992</c:v>
                </c:pt>
                <c:pt idx="88">
                  <c:v>3.871</c:v>
                </c:pt>
                <c:pt idx="89">
                  <c:v>3.94</c:v>
                </c:pt>
                <c:pt idx="90">
                  <c:v>3.8289999999999997</c:v>
                </c:pt>
                <c:pt idx="91">
                  <c:v>3.823</c:v>
                </c:pt>
                <c:pt idx="92">
                  <c:v>3.827</c:v>
                </c:pt>
                <c:pt idx="93">
                  <c:v>3.8890000000000002</c:v>
                </c:pt>
                <c:pt idx="94">
                  <c:v>3.8929999999999998</c:v>
                </c:pt>
                <c:pt idx="95">
                  <c:v>3.7930000000000001</c:v>
                </c:pt>
                <c:pt idx="96">
                  <c:v>3.863</c:v>
                </c:pt>
                <c:pt idx="97">
                  <c:v>3.8170000000000002</c:v>
                </c:pt>
                <c:pt idx="98">
                  <c:v>3.8069999999999999</c:v>
                </c:pt>
                <c:pt idx="99">
                  <c:v>3.7909999999999999</c:v>
                </c:pt>
                <c:pt idx="100">
                  <c:v>3.766</c:v>
                </c:pt>
                <c:pt idx="101">
                  <c:v>3.8970000000000002</c:v>
                </c:pt>
                <c:pt idx="102">
                  <c:v>3.923</c:v>
                </c:pt>
                <c:pt idx="103">
                  <c:v>4.0090000000000003</c:v>
                </c:pt>
                <c:pt idx="104">
                  <c:v>4.077</c:v>
                </c:pt>
                <c:pt idx="105">
                  <c:v>3.9969999999999999</c:v>
                </c:pt>
                <c:pt idx="106">
                  <c:v>4.1909999999999998</c:v>
                </c:pt>
                <c:pt idx="107">
                  <c:v>4.3070000000000004</c:v>
                </c:pt>
                <c:pt idx="108">
                  <c:v>4.41</c:v>
                </c:pt>
                <c:pt idx="109">
                  <c:v>4.7329999999999997</c:v>
                </c:pt>
                <c:pt idx="110">
                  <c:v>4.431</c:v>
                </c:pt>
                <c:pt idx="111">
                  <c:v>4.4059999999999997</c:v>
                </c:pt>
                <c:pt idx="112">
                  <c:v>4.2149999999999999</c:v>
                </c:pt>
                <c:pt idx="113">
                  <c:v>4.0659999999999998</c:v>
                </c:pt>
                <c:pt idx="114">
                  <c:v>4.2350000000000003</c:v>
                </c:pt>
                <c:pt idx="115">
                  <c:v>4.3150000000000004</c:v>
                </c:pt>
                <c:pt idx="116">
                  <c:v>4.2939999999999996</c:v>
                </c:pt>
                <c:pt idx="117">
                  <c:v>4.1689999999999996</c:v>
                </c:pt>
                <c:pt idx="118">
                  <c:v>4.3650000000000002</c:v>
                </c:pt>
                <c:pt idx="119">
                  <c:v>4.4779999999999998</c:v>
                </c:pt>
                <c:pt idx="120">
                  <c:v>4.9710000000000001</c:v>
                </c:pt>
                <c:pt idx="121">
                  <c:v>5.1390000000000002</c:v>
                </c:pt>
                <c:pt idx="122">
                  <c:v>6.2850000000000001</c:v>
                </c:pt>
                <c:pt idx="123">
                  <c:v>4.6500000000000004</c:v>
                </c:pt>
                <c:pt idx="124">
                  <c:v>4.641</c:v>
                </c:pt>
                <c:pt idx="125">
                  <c:v>4.7050000000000001</c:v>
                </c:pt>
                <c:pt idx="126">
                  <c:v>5.13</c:v>
                </c:pt>
                <c:pt idx="127">
                  <c:v>5.0999999999999996</c:v>
                </c:pt>
                <c:pt idx="128">
                  <c:v>5.6040000000000001</c:v>
                </c:pt>
                <c:pt idx="129">
                  <c:v>5.7370000000000001</c:v>
                </c:pt>
                <c:pt idx="130">
                  <c:v>5.37</c:v>
                </c:pt>
                <c:pt idx="131">
                  <c:v>5.383</c:v>
                </c:pt>
                <c:pt idx="132">
                  <c:v>5.4610000000000003</c:v>
                </c:pt>
                <c:pt idx="133">
                  <c:v>5.5490000000000004</c:v>
                </c:pt>
                <c:pt idx="134">
                  <c:v>5.1929999999999996</c:v>
                </c:pt>
                <c:pt idx="135">
                  <c:v>5.0110000000000001</c:v>
                </c:pt>
                <c:pt idx="136">
                  <c:v>5.23</c:v>
                </c:pt>
                <c:pt idx="137">
                  <c:v>5.2149999999999999</c:v>
                </c:pt>
                <c:pt idx="138">
                  <c:v>5.4950000000000001</c:v>
                </c:pt>
                <c:pt idx="139">
                  <c:v>5.6020000000000003</c:v>
                </c:pt>
                <c:pt idx="140">
                  <c:v>5.7729999999999997</c:v>
                </c:pt>
                <c:pt idx="141">
                  <c:v>6.085</c:v>
                </c:pt>
                <c:pt idx="142">
                  <c:v>6.391</c:v>
                </c:pt>
                <c:pt idx="143">
                  <c:v>6.1269999999999998</c:v>
                </c:pt>
                <c:pt idx="144">
                  <c:v>6.2350000000000003</c:v>
                </c:pt>
                <c:pt idx="145">
                  <c:v>5.74</c:v>
                </c:pt>
                <c:pt idx="146">
                  <c:v>5.8620000000000001</c:v>
                </c:pt>
                <c:pt idx="147">
                  <c:v>5.952</c:v>
                </c:pt>
                <c:pt idx="148">
                  <c:v>6.5149999999999997</c:v>
                </c:pt>
                <c:pt idx="149">
                  <c:v>6.7439999999999998</c:v>
                </c:pt>
                <c:pt idx="150">
                  <c:v>6.7469999999999999</c:v>
                </c:pt>
                <c:pt idx="151">
                  <c:v>6.9870000000000001</c:v>
                </c:pt>
                <c:pt idx="152">
                  <c:v>5.931</c:v>
                </c:pt>
                <c:pt idx="153">
                  <c:v>6.2560000000000002</c:v>
                </c:pt>
                <c:pt idx="154">
                  <c:v>6.4580000000000002</c:v>
                </c:pt>
                <c:pt idx="155">
                  <c:v>6.6269999999999998</c:v>
                </c:pt>
                <c:pt idx="156">
                  <c:v>6.601</c:v>
                </c:pt>
                <c:pt idx="157">
                  <c:v>7.1040000000000001</c:v>
                </c:pt>
                <c:pt idx="158">
                  <c:v>6.8159999999999998</c:v>
                </c:pt>
                <c:pt idx="159">
                  <c:v>6.7030000000000003</c:v>
                </c:pt>
                <c:pt idx="160">
                  <c:v>6.95</c:v>
                </c:pt>
                <c:pt idx="161">
                  <c:v>6.9489999999999998</c:v>
                </c:pt>
                <c:pt idx="162">
                  <c:v>7.1749999999999998</c:v>
                </c:pt>
                <c:pt idx="163">
                  <c:v>7.3680000000000003</c:v>
                </c:pt>
                <c:pt idx="164">
                  <c:v>7.4219999999999997</c:v>
                </c:pt>
                <c:pt idx="165">
                  <c:v>7.383</c:v>
                </c:pt>
                <c:pt idx="166">
                  <c:v>7.4790000000000001</c:v>
                </c:pt>
                <c:pt idx="167">
                  <c:v>7.2309999999999999</c:v>
                </c:pt>
                <c:pt idx="168">
                  <c:v>7.6769999999999996</c:v>
                </c:pt>
                <c:pt idx="169">
                  <c:v>8.4090000000000007</c:v>
                </c:pt>
                <c:pt idx="170">
                  <c:v>8.5500000000000007</c:v>
                </c:pt>
                <c:pt idx="171">
                  <c:v>8.8680000000000003</c:v>
                </c:pt>
                <c:pt idx="172">
                  <c:v>9.359</c:v>
                </c:pt>
                <c:pt idx="173">
                  <c:v>9.4979999999999993</c:v>
                </c:pt>
                <c:pt idx="174">
                  <c:v>9.3209999999999997</c:v>
                </c:pt>
                <c:pt idx="175">
                  <c:v>8.99</c:v>
                </c:pt>
                <c:pt idx="176">
                  <c:v>9.1579999999999995</c:v>
                </c:pt>
                <c:pt idx="177">
                  <c:v>9.3550000000000004</c:v>
                </c:pt>
                <c:pt idx="178">
                  <c:v>9.5869999999999997</c:v>
                </c:pt>
                <c:pt idx="179">
                  <c:v>10.148999999999999</c:v>
                </c:pt>
                <c:pt idx="180">
                  <c:v>10.609</c:v>
                </c:pt>
                <c:pt idx="181">
                  <c:v>11.109</c:v>
                </c:pt>
                <c:pt idx="182">
                  <c:v>10.676</c:v>
                </c:pt>
                <c:pt idx="183">
                  <c:v>12.510999999999999</c:v>
                </c:pt>
                <c:pt idx="184">
                  <c:v>12.226000000000001</c:v>
                </c:pt>
                <c:pt idx="185">
                  <c:v>10.506</c:v>
                </c:pt>
                <c:pt idx="186">
                  <c:v>10.557</c:v>
                </c:pt>
                <c:pt idx="187">
                  <c:v>10.673</c:v>
                </c:pt>
                <c:pt idx="188">
                  <c:v>10.11</c:v>
                </c:pt>
                <c:pt idx="189">
                  <c:v>10.327</c:v>
                </c:pt>
                <c:pt idx="190">
                  <c:v>10.888</c:v>
                </c:pt>
                <c:pt idx="191">
                  <c:v>10.023999999999999</c:v>
                </c:pt>
                <c:pt idx="192">
                  <c:v>10.874000000000001</c:v>
                </c:pt>
                <c:pt idx="193">
                  <c:v>10.897</c:v>
                </c:pt>
                <c:pt idx="194">
                  <c:v>11.471</c:v>
                </c:pt>
                <c:pt idx="195">
                  <c:v>10.678000000000001</c:v>
                </c:pt>
                <c:pt idx="196">
                  <c:v>10.946</c:v>
                </c:pt>
                <c:pt idx="197">
                  <c:v>11.327999999999999</c:v>
                </c:pt>
                <c:pt idx="198">
                  <c:v>11.95</c:v>
                </c:pt>
                <c:pt idx="199">
                  <c:v>11.481999999999999</c:v>
                </c:pt>
                <c:pt idx="200">
                  <c:v>11.557</c:v>
                </c:pt>
                <c:pt idx="201">
                  <c:v>11.252000000000001</c:v>
                </c:pt>
                <c:pt idx="202">
                  <c:v>10.936999999999999</c:v>
                </c:pt>
                <c:pt idx="203">
                  <c:v>12.32</c:v>
                </c:pt>
                <c:pt idx="204">
                  <c:v>13.388999999999999</c:v>
                </c:pt>
                <c:pt idx="205">
                  <c:v>12.48</c:v>
                </c:pt>
                <c:pt idx="206">
                  <c:v>12.499000000000001</c:v>
                </c:pt>
                <c:pt idx="207">
                  <c:v>12.629</c:v>
                </c:pt>
                <c:pt idx="208">
                  <c:v>12.785</c:v>
                </c:pt>
                <c:pt idx="209">
                  <c:v>12.817</c:v>
                </c:pt>
                <c:pt idx="210">
                  <c:v>11.920999999999999</c:v>
                </c:pt>
                <c:pt idx="211">
                  <c:v>13.904</c:v>
                </c:pt>
                <c:pt idx="212">
                  <c:v>14.657999999999999</c:v>
                </c:pt>
                <c:pt idx="213">
                  <c:v>13.055999999999999</c:v>
                </c:pt>
                <c:pt idx="214">
                  <c:v>12.035</c:v>
                </c:pt>
                <c:pt idx="215">
                  <c:v>11.821</c:v>
                </c:pt>
                <c:pt idx="216">
                  <c:v>12.419</c:v>
                </c:pt>
                <c:pt idx="217">
                  <c:v>13.427</c:v>
                </c:pt>
                <c:pt idx="218">
                  <c:v>13.356999999999999</c:v>
                </c:pt>
                <c:pt idx="219">
                  <c:v>13.279</c:v>
                </c:pt>
                <c:pt idx="220">
                  <c:v>12.238</c:v>
                </c:pt>
                <c:pt idx="221">
                  <c:v>11.252000000000001</c:v>
                </c:pt>
                <c:pt idx="222">
                  <c:v>11.954000000000001</c:v>
                </c:pt>
                <c:pt idx="223">
                  <c:v>12.243</c:v>
                </c:pt>
                <c:pt idx="224">
                  <c:v>11.423999999999999</c:v>
                </c:pt>
                <c:pt idx="225">
                  <c:v>10.226000000000001</c:v>
                </c:pt>
                <c:pt idx="226">
                  <c:v>10.850999999999999</c:v>
                </c:pt>
                <c:pt idx="227">
                  <c:v>10.693</c:v>
                </c:pt>
                <c:pt idx="228">
                  <c:v>11.965</c:v>
                </c:pt>
                <c:pt idx="229">
                  <c:v>11.991</c:v>
                </c:pt>
                <c:pt idx="230">
                  <c:v>11.679</c:v>
                </c:pt>
                <c:pt idx="231">
                  <c:v>10.804</c:v>
                </c:pt>
                <c:pt idx="232">
                  <c:v>10.266</c:v>
                </c:pt>
                <c:pt idx="233">
                  <c:v>9.2390000000000008</c:v>
                </c:pt>
                <c:pt idx="234">
                  <c:v>9.9310000000000009</c:v>
                </c:pt>
                <c:pt idx="235">
                  <c:v>10.007</c:v>
                </c:pt>
                <c:pt idx="236">
                  <c:v>10.276999999999999</c:v>
                </c:pt>
                <c:pt idx="237">
                  <c:v>10.305</c:v>
                </c:pt>
                <c:pt idx="238">
                  <c:v>11.102</c:v>
                </c:pt>
                <c:pt idx="239">
                  <c:v>10.775</c:v>
                </c:pt>
                <c:pt idx="240">
                  <c:v>9.77</c:v>
                </c:pt>
                <c:pt idx="241">
                  <c:v>9.5709999999999997</c:v>
                </c:pt>
                <c:pt idx="242">
                  <c:v>9.2040000000000006</c:v>
                </c:pt>
                <c:pt idx="243">
                  <c:v>9.1470000000000002</c:v>
                </c:pt>
                <c:pt idx="244">
                  <c:v>7.9470000000000001</c:v>
                </c:pt>
                <c:pt idx="245">
                  <c:v>7.9260000000000002</c:v>
                </c:pt>
                <c:pt idx="246">
                  <c:v>8.42</c:v>
                </c:pt>
                <c:pt idx="247">
                  <c:v>8.8740000000000006</c:v>
                </c:pt>
                <c:pt idx="248">
                  <c:v>8.1010000000000009</c:v>
                </c:pt>
                <c:pt idx="249">
                  <c:v>7.915</c:v>
                </c:pt>
                <c:pt idx="250">
                  <c:v>7.47</c:v>
                </c:pt>
                <c:pt idx="251">
                  <c:v>7.9640000000000004</c:v>
                </c:pt>
                <c:pt idx="252">
                  <c:v>8.3049999999999997</c:v>
                </c:pt>
                <c:pt idx="253">
                  <c:v>8.6609999999999996</c:v>
                </c:pt>
                <c:pt idx="254">
                  <c:v>8.68</c:v>
                </c:pt>
                <c:pt idx="255">
                  <c:v>7.7919999999999998</c:v>
                </c:pt>
                <c:pt idx="256">
                  <c:v>7.5380000000000003</c:v>
                </c:pt>
                <c:pt idx="257">
                  <c:v>7.4530000000000003</c:v>
                </c:pt>
                <c:pt idx="258">
                  <c:v>6.992</c:v>
                </c:pt>
                <c:pt idx="259">
                  <c:v>6.8920000000000003</c:v>
                </c:pt>
                <c:pt idx="260">
                  <c:v>6.8810000000000002</c:v>
                </c:pt>
                <c:pt idx="261">
                  <c:v>6.2469999999999999</c:v>
                </c:pt>
                <c:pt idx="262">
                  <c:v>6.1159999999999997</c:v>
                </c:pt>
                <c:pt idx="263">
                  <c:v>6.06</c:v>
                </c:pt>
                <c:pt idx="264">
                  <c:v>6.0570000000000004</c:v>
                </c:pt>
                <c:pt idx="265">
                  <c:v>6.1189999999999998</c:v>
                </c:pt>
                <c:pt idx="266">
                  <c:v>6.4719999999999995</c:v>
                </c:pt>
                <c:pt idx="267">
                  <c:v>6.1189999999999998</c:v>
                </c:pt>
                <c:pt idx="268">
                  <c:v>6.22</c:v>
                </c:pt>
                <c:pt idx="269">
                  <c:v>6.298</c:v>
                </c:pt>
                <c:pt idx="270">
                  <c:v>5.8719999999999999</c:v>
                </c:pt>
                <c:pt idx="271">
                  <c:v>5.8929999999999998</c:v>
                </c:pt>
                <c:pt idx="272">
                  <c:v>5.9630000000000001</c:v>
                </c:pt>
                <c:pt idx="273">
                  <c:v>6.3019999999999996</c:v>
                </c:pt>
                <c:pt idx="274">
                  <c:v>6.3049999999999997</c:v>
                </c:pt>
                <c:pt idx="275">
                  <c:v>6.2430000000000003</c:v>
                </c:pt>
                <c:pt idx="276">
                  <c:v>6.0209999999999999</c:v>
                </c:pt>
                <c:pt idx="277">
                  <c:v>5.8239999999999998</c:v>
                </c:pt>
                <c:pt idx="278">
                  <c:v>5.4539999999999997</c:v>
                </c:pt>
                <c:pt idx="279">
                  <c:v>5.4160000000000004</c:v>
                </c:pt>
                <c:pt idx="280">
                  <c:v>5.2080000000000002</c:v>
                </c:pt>
                <c:pt idx="281">
                  <c:v>5.492</c:v>
                </c:pt>
                <c:pt idx="282">
                  <c:v>5.5540000000000003</c:v>
                </c:pt>
                <c:pt idx="283">
                  <c:v>6.0890000000000004</c:v>
                </c:pt>
                <c:pt idx="284">
                  <c:v>6.2460000000000004</c:v>
                </c:pt>
                <c:pt idx="285">
                  <c:v>6.38</c:v>
                </c:pt>
                <c:pt idx="286">
                  <c:v>6.3840000000000003</c:v>
                </c:pt>
                <c:pt idx="287">
                  <c:v>7.0170000000000003</c:v>
                </c:pt>
                <c:pt idx="288">
                  <c:v>7.3579999999999997</c:v>
                </c:pt>
                <c:pt idx="289">
                  <c:v>6.7089999999999996</c:v>
                </c:pt>
                <c:pt idx="290">
                  <c:v>6.3810000000000002</c:v>
                </c:pt>
                <c:pt idx="291">
                  <c:v>6.4960000000000004</c:v>
                </c:pt>
                <c:pt idx="292">
                  <c:v>6.5149999999999997</c:v>
                </c:pt>
                <c:pt idx="293">
                  <c:v>6.3150000000000004</c:v>
                </c:pt>
                <c:pt idx="294">
                  <c:v>6.4939999999999998</c:v>
                </c:pt>
                <c:pt idx="295">
                  <c:v>6.6609999999999996</c:v>
                </c:pt>
                <c:pt idx="296">
                  <c:v>7.0430000000000001</c:v>
                </c:pt>
                <c:pt idx="297">
                  <c:v>7.34</c:v>
                </c:pt>
                <c:pt idx="298">
                  <c:v>7.0789999999999997</c:v>
                </c:pt>
                <c:pt idx="299">
                  <c:v>6.7780000000000005</c:v>
                </c:pt>
                <c:pt idx="300">
                  <c:v>6.3390000000000004</c:v>
                </c:pt>
                <c:pt idx="301">
                  <c:v>6.1980000000000004</c:v>
                </c:pt>
                <c:pt idx="302">
                  <c:v>6.2110000000000003</c:v>
                </c:pt>
                <c:pt idx="303">
                  <c:v>6.1360000000000001</c:v>
                </c:pt>
                <c:pt idx="304">
                  <c:v>6.0670000000000002</c:v>
                </c:pt>
                <c:pt idx="305">
                  <c:v>5.9219999999999997</c:v>
                </c:pt>
                <c:pt idx="306">
                  <c:v>5.9039999999999999</c:v>
                </c:pt>
                <c:pt idx="307">
                  <c:v>5.9249999999999998</c:v>
                </c:pt>
                <c:pt idx="308">
                  <c:v>5.8289999999999997</c:v>
                </c:pt>
                <c:pt idx="309">
                  <c:v>5.976</c:v>
                </c:pt>
                <c:pt idx="310">
                  <c:v>6.0140000000000002</c:v>
                </c:pt>
                <c:pt idx="311">
                  <c:v>5.9930000000000003</c:v>
                </c:pt>
                <c:pt idx="312">
                  <c:v>5.9930000000000003</c:v>
                </c:pt>
                <c:pt idx="313">
                  <c:v>5.6210000000000004</c:v>
                </c:pt>
                <c:pt idx="314">
                  <c:v>5.335</c:v>
                </c:pt>
                <c:pt idx="315">
                  <c:v>5.2080000000000002</c:v>
                </c:pt>
                <c:pt idx="316">
                  <c:v>5.2549999999999999</c:v>
                </c:pt>
                <c:pt idx="317">
                  <c:v>4.9850000000000003</c:v>
                </c:pt>
                <c:pt idx="318">
                  <c:v>4.9130000000000003</c:v>
                </c:pt>
                <c:pt idx="319">
                  <c:v>4.9190000000000005</c:v>
                </c:pt>
                <c:pt idx="320">
                  <c:v>4.907</c:v>
                </c:pt>
                <c:pt idx="321">
                  <c:v>4.8380000000000001</c:v>
                </c:pt>
                <c:pt idx="322">
                  <c:v>4.5620000000000003</c:v>
                </c:pt>
                <c:pt idx="323">
                  <c:v>4.5789999999999997</c:v>
                </c:pt>
                <c:pt idx="324">
                  <c:v>4.25</c:v>
                </c:pt>
                <c:pt idx="325">
                  <c:v>4.0259999999999998</c:v>
                </c:pt>
                <c:pt idx="326">
                  <c:v>3.8380000000000001</c:v>
                </c:pt>
                <c:pt idx="327">
                  <c:v>3.95</c:v>
                </c:pt>
                <c:pt idx="328">
                  <c:v>3.7240000000000002</c:v>
                </c:pt>
                <c:pt idx="329">
                  <c:v>3.669</c:v>
                </c:pt>
                <c:pt idx="330">
                  <c:v>3.6109999999999998</c:v>
                </c:pt>
                <c:pt idx="331">
                  <c:v>3.528</c:v>
                </c:pt>
                <c:pt idx="332">
                  <c:v>3.7269999999999999</c:v>
                </c:pt>
                <c:pt idx="333">
                  <c:v>3.75</c:v>
                </c:pt>
                <c:pt idx="334">
                  <c:v>3.609</c:v>
                </c:pt>
                <c:pt idx="335">
                  <c:v>3.5009999999999999</c:v>
                </c:pt>
                <c:pt idx="336">
                  <c:v>3.3660000000000001</c:v>
                </c:pt>
                <c:pt idx="337">
                  <c:v>3.5190000000000001</c:v>
                </c:pt>
                <c:pt idx="338">
                  <c:v>3.556</c:v>
                </c:pt>
                <c:pt idx="339">
                  <c:v>3.5720000000000001</c:v>
                </c:pt>
                <c:pt idx="340">
                  <c:v>3.851</c:v>
                </c:pt>
                <c:pt idx="341">
                  <c:v>3.6550000000000002</c:v>
                </c:pt>
                <c:pt idx="342">
                  <c:v>3.63</c:v>
                </c:pt>
                <c:pt idx="343">
                  <c:v>3.6890000000000001</c:v>
                </c:pt>
                <c:pt idx="344">
                  <c:v>3.8330000000000002</c:v>
                </c:pt>
                <c:pt idx="345">
                  <c:v>3.496</c:v>
                </c:pt>
                <c:pt idx="346">
                  <c:v>3.2269999999999999</c:v>
                </c:pt>
                <c:pt idx="347">
                  <c:v>3.2</c:v>
                </c:pt>
                <c:pt idx="348">
                  <c:v>3.048</c:v>
                </c:pt>
                <c:pt idx="349">
                  <c:v>3.2229999999999999</c:v>
                </c:pt>
                <c:pt idx="350">
                  <c:v>3.1619999999999999</c:v>
                </c:pt>
                <c:pt idx="351">
                  <c:v>3.0870000000000002</c:v>
                </c:pt>
                <c:pt idx="352">
                  <c:v>3.0350000000000001</c:v>
                </c:pt>
                <c:pt idx="353">
                  <c:v>2.9459999999999997</c:v>
                </c:pt>
                <c:pt idx="354">
                  <c:v>3.2850000000000001</c:v>
                </c:pt>
                <c:pt idx="355">
                  <c:v>3.2480000000000002</c:v>
                </c:pt>
                <c:pt idx="356">
                  <c:v>3.206</c:v>
                </c:pt>
                <c:pt idx="357">
                  <c:v>3.266</c:v>
                </c:pt>
                <c:pt idx="358">
                  <c:v>3.1779999999999999</c:v>
                </c:pt>
                <c:pt idx="359">
                  <c:v>2.992</c:v>
                </c:pt>
                <c:pt idx="360">
                  <c:v>2.835</c:v>
                </c:pt>
                <c:pt idx="361">
                  <c:v>2.7370000000000001</c:v>
                </c:pt>
                <c:pt idx="362">
                  <c:v>2.9539999999999997</c:v>
                </c:pt>
                <c:pt idx="363">
                  <c:v>2.7130000000000001</c:v>
                </c:pt>
                <c:pt idx="364">
                  <c:v>2.7</c:v>
                </c:pt>
                <c:pt idx="365">
                  <c:v>2.4039999999999999</c:v>
                </c:pt>
                <c:pt idx="366">
                  <c:v>2.625</c:v>
                </c:pt>
                <c:pt idx="367">
                  <c:v>2.5190000000000001</c:v>
                </c:pt>
                <c:pt idx="368">
                  <c:v>2.4380000000000002</c:v>
                </c:pt>
                <c:pt idx="369">
                  <c:v>2.6240000000000001</c:v>
                </c:pt>
                <c:pt idx="370">
                  <c:v>2.3980000000000001</c:v>
                </c:pt>
                <c:pt idx="371">
                  <c:v>2.3740000000000001</c:v>
                </c:pt>
                <c:pt idx="372">
                  <c:v>2.2130000000000001</c:v>
                </c:pt>
                <c:pt idx="373">
                  <c:v>1.8140000000000001</c:v>
                </c:pt>
                <c:pt idx="374">
                  <c:v>1.748</c:v>
                </c:pt>
                <c:pt idx="375">
                  <c:v>1.546</c:v>
                </c:pt>
                <c:pt idx="376">
                  <c:v>1.623</c:v>
                </c:pt>
                <c:pt idx="377">
                  <c:v>1.748</c:v>
                </c:pt>
                <c:pt idx="378">
                  <c:v>1.696</c:v>
                </c:pt>
                <c:pt idx="379">
                  <c:v>1.6040000000000001</c:v>
                </c:pt>
                <c:pt idx="380">
                  <c:v>2.0019999999999998</c:v>
                </c:pt>
                <c:pt idx="381">
                  <c:v>1.974</c:v>
                </c:pt>
                <c:pt idx="382">
                  <c:v>2.069</c:v>
                </c:pt>
                <c:pt idx="383">
                  <c:v>2.2640000000000002</c:v>
                </c:pt>
                <c:pt idx="384">
                  <c:v>2.2730000000000001</c:v>
                </c:pt>
                <c:pt idx="385">
                  <c:v>2.415</c:v>
                </c:pt>
                <c:pt idx="386">
                  <c:v>2.5489999999999999</c:v>
                </c:pt>
                <c:pt idx="387">
                  <c:v>2.9340000000000002</c:v>
                </c:pt>
                <c:pt idx="388">
                  <c:v>3.0209999999999999</c:v>
                </c:pt>
                <c:pt idx="389">
                  <c:v>3.0270000000000001</c:v>
                </c:pt>
                <c:pt idx="390">
                  <c:v>2.702</c:v>
                </c:pt>
                <c:pt idx="391">
                  <c:v>2.9249999999999998</c:v>
                </c:pt>
                <c:pt idx="392">
                  <c:v>2.8279999999999998</c:v>
                </c:pt>
                <c:pt idx="393">
                  <c:v>2.6269999999999998</c:v>
                </c:pt>
                <c:pt idx="394">
                  <c:v>2.4990000000000001</c:v>
                </c:pt>
                <c:pt idx="395">
                  <c:v>2.38</c:v>
                </c:pt>
                <c:pt idx="396">
                  <c:v>2.4390000000000001</c:v>
                </c:pt>
                <c:pt idx="397">
                  <c:v>2.4159999999999999</c:v>
                </c:pt>
                <c:pt idx="398">
                  <c:v>2.6150000000000002</c:v>
                </c:pt>
                <c:pt idx="399">
                  <c:v>2.5949999999999998</c:v>
                </c:pt>
                <c:pt idx="400">
                  <c:v>2.5030000000000001</c:v>
                </c:pt>
                <c:pt idx="401">
                  <c:v>2.6019999999999999</c:v>
                </c:pt>
                <c:pt idx="402">
                  <c:v>2.5060000000000002</c:v>
                </c:pt>
                <c:pt idx="403">
                  <c:v>2.5460000000000003</c:v>
                </c:pt>
                <c:pt idx="404">
                  <c:v>2.29</c:v>
                </c:pt>
                <c:pt idx="405">
                  <c:v>2.3959999999999999</c:v>
                </c:pt>
                <c:pt idx="406">
                  <c:v>2.4300000000000002</c:v>
                </c:pt>
                <c:pt idx="407">
                  <c:v>2.3620000000000001</c:v>
                </c:pt>
                <c:pt idx="408">
                  <c:v>2.5300000000000002</c:v>
                </c:pt>
                <c:pt idx="409">
                  <c:v>2.6680000000000001</c:v>
                </c:pt>
                <c:pt idx="410">
                  <c:v>2.7469999999999999</c:v>
                </c:pt>
                <c:pt idx="411">
                  <c:v>2.4790000000000001</c:v>
                </c:pt>
                <c:pt idx="412">
                  <c:v>2.2959999999999998</c:v>
                </c:pt>
                <c:pt idx="413">
                  <c:v>2.4729999999999999</c:v>
                </c:pt>
                <c:pt idx="414">
                  <c:v>2.44</c:v>
                </c:pt>
                <c:pt idx="415">
                  <c:v>2.4790000000000001</c:v>
                </c:pt>
                <c:pt idx="416">
                  <c:v>2.5310000000000001</c:v>
                </c:pt>
                <c:pt idx="417">
                  <c:v>2.504</c:v>
                </c:pt>
                <c:pt idx="418">
                  <c:v>2.5960000000000001</c:v>
                </c:pt>
                <c:pt idx="419">
                  <c:v>2.7279999999999998</c:v>
                </c:pt>
                <c:pt idx="420">
                  <c:v>3.024</c:v>
                </c:pt>
                <c:pt idx="421">
                  <c:v>2.8679999999999999</c:v>
                </c:pt>
                <c:pt idx="422">
                  <c:v>3.1219999999999999</c:v>
                </c:pt>
                <c:pt idx="423">
                  <c:v>3.7109999999999999</c:v>
                </c:pt>
                <c:pt idx="424">
                  <c:v>3.4169999999999998</c:v>
                </c:pt>
                <c:pt idx="425">
                  <c:v>3.0670000000000002</c:v>
                </c:pt>
                <c:pt idx="426">
                  <c:v>3.0750000000000002</c:v>
                </c:pt>
                <c:pt idx="427">
                  <c:v>2.915</c:v>
                </c:pt>
                <c:pt idx="428">
                  <c:v>2.911</c:v>
                </c:pt>
                <c:pt idx="429">
                  <c:v>2.952</c:v>
                </c:pt>
                <c:pt idx="430">
                  <c:v>2.907</c:v>
                </c:pt>
                <c:pt idx="431">
                  <c:v>3.3370000000000002</c:v>
                </c:pt>
                <c:pt idx="432">
                  <c:v>3.157</c:v>
                </c:pt>
                <c:pt idx="433">
                  <c:v>3.2759999999999998</c:v>
                </c:pt>
                <c:pt idx="434">
                  <c:v>3.1480000000000001</c:v>
                </c:pt>
                <c:pt idx="435">
                  <c:v>3.302</c:v>
                </c:pt>
                <c:pt idx="436">
                  <c:v>3.1429999999999998</c:v>
                </c:pt>
                <c:pt idx="437">
                  <c:v>3.093</c:v>
                </c:pt>
                <c:pt idx="438">
                  <c:v>3.0259999999999998</c:v>
                </c:pt>
                <c:pt idx="439">
                  <c:v>3.1520000000000001</c:v>
                </c:pt>
                <c:pt idx="440">
                  <c:v>3.0859999999999999</c:v>
                </c:pt>
                <c:pt idx="441">
                  <c:v>3.3010000000000002</c:v>
                </c:pt>
                <c:pt idx="442">
                  <c:v>3.331</c:v>
                </c:pt>
                <c:pt idx="443">
                  <c:v>2.9969999999999999</c:v>
                </c:pt>
                <c:pt idx="444">
                  <c:v>3.0630000000000002</c:v>
                </c:pt>
                <c:pt idx="445">
                  <c:v>3.1189999999999998</c:v>
                </c:pt>
                <c:pt idx="446">
                  <c:v>3.0350000000000001</c:v>
                </c:pt>
                <c:pt idx="447">
                  <c:v>2.9169999999999998</c:v>
                </c:pt>
                <c:pt idx="448">
                  <c:v>2.8570000000000002</c:v>
                </c:pt>
                <c:pt idx="449">
                  <c:v>2.6879999999999997</c:v>
                </c:pt>
                <c:pt idx="450">
                  <c:v>2.9939999999999998</c:v>
                </c:pt>
                <c:pt idx="451">
                  <c:v>3.0270000000000001</c:v>
                </c:pt>
                <c:pt idx="452">
                  <c:v>3.0270000000000001</c:v>
                </c:pt>
                <c:pt idx="453">
                  <c:v>3.1480000000000001</c:v>
                </c:pt>
                <c:pt idx="454">
                  <c:v>3.4009999999999998</c:v>
                </c:pt>
                <c:pt idx="455">
                  <c:v>3.3620000000000001</c:v>
                </c:pt>
                <c:pt idx="456">
                  <c:v>3.3130000000000002</c:v>
                </c:pt>
                <c:pt idx="457">
                  <c:v>3.5640000000000001</c:v>
                </c:pt>
                <c:pt idx="458">
                  <c:v>3.286</c:v>
                </c:pt>
                <c:pt idx="459">
                  <c:v>3.1760000000000002</c:v>
                </c:pt>
                <c:pt idx="460">
                  <c:v>3.3210000000000002</c:v>
                </c:pt>
                <c:pt idx="461">
                  <c:v>3.2749999999999999</c:v>
                </c:pt>
                <c:pt idx="462">
                  <c:v>3.468</c:v>
                </c:pt>
                <c:pt idx="463">
                  <c:v>3.839</c:v>
                </c:pt>
                <c:pt idx="464">
                  <c:v>3.5819999999999999</c:v>
                </c:pt>
                <c:pt idx="465">
                  <c:v>3.6760000000000002</c:v>
                </c:pt>
                <c:pt idx="466">
                  <c:v>3.8260000000000001</c:v>
                </c:pt>
                <c:pt idx="467">
                  <c:v>3.782</c:v>
                </c:pt>
                <c:pt idx="468">
                  <c:v>3.73</c:v>
                </c:pt>
                <c:pt idx="469">
                  <c:v>3.746</c:v>
                </c:pt>
                <c:pt idx="470">
                  <c:v>4.032</c:v>
                </c:pt>
                <c:pt idx="471">
                  <c:v>3.88</c:v>
                </c:pt>
                <c:pt idx="472">
                  <c:v>3.8460000000000001</c:v>
                </c:pt>
                <c:pt idx="473">
                  <c:v>4.1070000000000002</c:v>
                </c:pt>
                <c:pt idx="474">
                  <c:v>4.1459999999999999</c:v>
                </c:pt>
                <c:pt idx="475">
                  <c:v>4.09</c:v>
                </c:pt>
                <c:pt idx="476">
                  <c:v>3.9929999999999999</c:v>
                </c:pt>
                <c:pt idx="477">
                  <c:v>3.907</c:v>
                </c:pt>
                <c:pt idx="478">
                  <c:v>3.915</c:v>
                </c:pt>
                <c:pt idx="479">
                  <c:v>4.0309999999999997</c:v>
                </c:pt>
                <c:pt idx="480">
                  <c:v>4.2569999999999997</c:v>
                </c:pt>
                <c:pt idx="481">
                  <c:v>4.109</c:v>
                </c:pt>
                <c:pt idx="482">
                  <c:v>3.9539999999999997</c:v>
                </c:pt>
                <c:pt idx="483">
                  <c:v>3.843</c:v>
                </c:pt>
                <c:pt idx="484">
                  <c:v>3.8650000000000002</c:v>
                </c:pt>
                <c:pt idx="485">
                  <c:v>3.7250000000000001</c:v>
                </c:pt>
                <c:pt idx="486">
                  <c:v>3.524</c:v>
                </c:pt>
                <c:pt idx="487">
                  <c:v>3.363</c:v>
                </c:pt>
                <c:pt idx="488">
                  <c:v>3.3529999999999998</c:v>
                </c:pt>
                <c:pt idx="489">
                  <c:v>3.1680000000000001</c:v>
                </c:pt>
                <c:pt idx="490">
                  <c:v>3.1280000000000001</c:v>
                </c:pt>
                <c:pt idx="491">
                  <c:v>3.0139999999999998</c:v>
                </c:pt>
                <c:pt idx="492">
                  <c:v>2.9929999999999999</c:v>
                </c:pt>
                <c:pt idx="493">
                  <c:v>2.8980000000000001</c:v>
                </c:pt>
                <c:pt idx="494">
                  <c:v>2.8940000000000001</c:v>
                </c:pt>
                <c:pt idx="495">
                  <c:v>3.0129999999999999</c:v>
                </c:pt>
                <c:pt idx="496">
                  <c:v>3.129</c:v>
                </c:pt>
                <c:pt idx="497">
                  <c:v>3.121</c:v>
                </c:pt>
                <c:pt idx="498">
                  <c:v>2.891</c:v>
                </c:pt>
                <c:pt idx="499">
                  <c:v>2.8890000000000002</c:v>
                </c:pt>
                <c:pt idx="500">
                  <c:v>2.8359999999999999</c:v>
                </c:pt>
                <c:pt idx="501">
                  <c:v>2.8170000000000002</c:v>
                </c:pt>
                <c:pt idx="502">
                  <c:v>2.7410000000000001</c:v>
                </c:pt>
                <c:pt idx="503">
                  <c:v>2.8439999999999999</c:v>
                </c:pt>
                <c:pt idx="504">
                  <c:v>2.8120000000000003</c:v>
                </c:pt>
                <c:pt idx="505">
                  <c:v>2.7730000000000001</c:v>
                </c:pt>
                <c:pt idx="506">
                  <c:v>2.7789999999999999</c:v>
                </c:pt>
                <c:pt idx="507">
                  <c:v>2.411</c:v>
                </c:pt>
                <c:pt idx="508">
                  <c:v>2.3639999999999999</c:v>
                </c:pt>
                <c:pt idx="509">
                  <c:v>2.4050000000000002</c:v>
                </c:pt>
                <c:pt idx="510">
                  <c:v>2.3199999999999998</c:v>
                </c:pt>
                <c:pt idx="511">
                  <c:v>2.29</c:v>
                </c:pt>
                <c:pt idx="512">
                  <c:v>2.1779999999999999</c:v>
                </c:pt>
                <c:pt idx="513">
                  <c:v>2.0510000000000002</c:v>
                </c:pt>
                <c:pt idx="514">
                  <c:v>2.0449999999999999</c:v>
                </c:pt>
                <c:pt idx="515">
                  <c:v>1.968</c:v>
                </c:pt>
                <c:pt idx="516">
                  <c:v>1.927</c:v>
                </c:pt>
                <c:pt idx="517">
                  <c:v>1.867</c:v>
                </c:pt>
                <c:pt idx="518">
                  <c:v>1.79</c:v>
                </c:pt>
                <c:pt idx="519">
                  <c:v>1.798</c:v>
                </c:pt>
                <c:pt idx="520">
                  <c:v>1.804</c:v>
                </c:pt>
                <c:pt idx="521">
                  <c:v>1.9079999999999999</c:v>
                </c:pt>
                <c:pt idx="522">
                  <c:v>1.9180000000000001</c:v>
                </c:pt>
                <c:pt idx="523">
                  <c:v>1.7810000000000001</c:v>
                </c:pt>
                <c:pt idx="524">
                  <c:v>1.966</c:v>
                </c:pt>
                <c:pt idx="525">
                  <c:v>1.929</c:v>
                </c:pt>
                <c:pt idx="526">
                  <c:v>2.0009999999999999</c:v>
                </c:pt>
                <c:pt idx="527">
                  <c:v>2.085</c:v>
                </c:pt>
                <c:pt idx="528">
                  <c:v>1.9910000000000001</c:v>
                </c:pt>
                <c:pt idx="529">
                  <c:v>2.0209999999999999</c:v>
                </c:pt>
                <c:pt idx="530">
                  <c:v>1.976</c:v>
                </c:pt>
                <c:pt idx="531">
                  <c:v>1.851</c:v>
                </c:pt>
                <c:pt idx="532">
                  <c:v>1.7450000000000001</c:v>
                </c:pt>
                <c:pt idx="533">
                  <c:v>1.7090000000000001</c:v>
                </c:pt>
                <c:pt idx="534">
                  <c:v>1.5960000000000001</c:v>
                </c:pt>
                <c:pt idx="535">
                  <c:v>1.6800000000000002</c:v>
                </c:pt>
                <c:pt idx="536">
                  <c:v>1.6419999999999999</c:v>
                </c:pt>
                <c:pt idx="537">
                  <c:v>1.6400000000000001</c:v>
                </c:pt>
                <c:pt idx="538">
                  <c:v>1.6339999999999999</c:v>
                </c:pt>
                <c:pt idx="539">
                  <c:v>1.6879999999999999</c:v>
                </c:pt>
                <c:pt idx="540">
                  <c:v>1.6680000000000001</c:v>
                </c:pt>
                <c:pt idx="541">
                  <c:v>1.8559999999999999</c:v>
                </c:pt>
                <c:pt idx="542">
                  <c:v>1.931</c:v>
                </c:pt>
                <c:pt idx="543">
                  <c:v>1.855</c:v>
                </c:pt>
                <c:pt idx="544">
                  <c:v>2.0329999999999999</c:v>
                </c:pt>
                <c:pt idx="545">
                  <c:v>1.804</c:v>
                </c:pt>
                <c:pt idx="546">
                  <c:v>1.8109999999999999</c:v>
                </c:pt>
                <c:pt idx="547">
                  <c:v>1.776</c:v>
                </c:pt>
                <c:pt idx="548">
                  <c:v>1.798</c:v>
                </c:pt>
                <c:pt idx="549">
                  <c:v>1.7269999999999999</c:v>
                </c:pt>
                <c:pt idx="550">
                  <c:v>1.7730000000000001</c:v>
                </c:pt>
                <c:pt idx="551">
                  <c:v>1.7149999999999999</c:v>
                </c:pt>
                <c:pt idx="552">
                  <c:v>1.77</c:v>
                </c:pt>
                <c:pt idx="553">
                  <c:v>1.7690000000000001</c:v>
                </c:pt>
                <c:pt idx="554">
                  <c:v>1.8439999999999999</c:v>
                </c:pt>
                <c:pt idx="555">
                  <c:v>1.8149999999999999</c:v>
                </c:pt>
                <c:pt idx="556">
                  <c:v>1.917</c:v>
                </c:pt>
                <c:pt idx="557">
                  <c:v>1.893</c:v>
                </c:pt>
                <c:pt idx="558">
                  <c:v>1.85</c:v>
                </c:pt>
                <c:pt idx="559">
                  <c:v>1.863</c:v>
                </c:pt>
                <c:pt idx="560">
                  <c:v>1.873</c:v>
                </c:pt>
                <c:pt idx="561">
                  <c:v>1.9359999999999999</c:v>
                </c:pt>
                <c:pt idx="562">
                  <c:v>2.0350000000000001</c:v>
                </c:pt>
                <c:pt idx="563">
                  <c:v>2.0139999999999998</c:v>
                </c:pt>
                <c:pt idx="564">
                  <c:v>1.901</c:v>
                </c:pt>
                <c:pt idx="565">
                  <c:v>1.8780000000000001</c:v>
                </c:pt>
                <c:pt idx="566">
                  <c:v>1.94</c:v>
                </c:pt>
                <c:pt idx="567">
                  <c:v>1.9689999999999999</c:v>
                </c:pt>
                <c:pt idx="568">
                  <c:v>1.9379999999999999</c:v>
                </c:pt>
                <c:pt idx="569">
                  <c:v>1.823</c:v>
                </c:pt>
                <c:pt idx="570">
                  <c:v>1.7949999999999999</c:v>
                </c:pt>
                <c:pt idx="571">
                  <c:v>1.661</c:v>
                </c:pt>
                <c:pt idx="572">
                  <c:v>1.677</c:v>
                </c:pt>
                <c:pt idx="573">
                  <c:v>1.714</c:v>
                </c:pt>
                <c:pt idx="574">
                  <c:v>1.8029999999999999</c:v>
                </c:pt>
                <c:pt idx="575">
                  <c:v>1.7010000000000001</c:v>
                </c:pt>
                <c:pt idx="576">
                  <c:v>1.7229999999999999</c:v>
                </c:pt>
                <c:pt idx="577">
                  <c:v>1.6440000000000001</c:v>
                </c:pt>
                <c:pt idx="578">
                  <c:v>1.6379999999999999</c:v>
                </c:pt>
                <c:pt idx="579">
                  <c:v>1.6480000000000001</c:v>
                </c:pt>
                <c:pt idx="580">
                  <c:v>1.5580000000000001</c:v>
                </c:pt>
                <c:pt idx="581">
                  <c:v>1.482</c:v>
                </c:pt>
                <c:pt idx="582">
                  <c:v>1.4849999999999999</c:v>
                </c:pt>
                <c:pt idx="583">
                  <c:v>1.3439999999999999</c:v>
                </c:pt>
                <c:pt idx="584">
                  <c:v>1.3049999999999999</c:v>
                </c:pt>
                <c:pt idx="585">
                  <c:v>1.2570000000000001</c:v>
                </c:pt>
                <c:pt idx="586">
                  <c:v>1.246</c:v>
                </c:pt>
                <c:pt idx="587">
                  <c:v>1.2530000000000001</c:v>
                </c:pt>
                <c:pt idx="588">
                  <c:v>1.167</c:v>
                </c:pt>
                <c:pt idx="589">
                  <c:v>1.163</c:v>
                </c:pt>
                <c:pt idx="590">
                  <c:v>1.1259999999999999</c:v>
                </c:pt>
                <c:pt idx="591">
                  <c:v>1.1160000000000001</c:v>
                </c:pt>
                <c:pt idx="592">
                  <c:v>1.1120000000000001</c:v>
                </c:pt>
                <c:pt idx="593">
                  <c:v>1.046</c:v>
                </c:pt>
                <c:pt idx="594">
                  <c:v>0.97099999999999997</c:v>
                </c:pt>
                <c:pt idx="595">
                  <c:v>0.80500000000000005</c:v>
                </c:pt>
                <c:pt idx="596">
                  <c:v>0.61799999999999999</c:v>
                </c:pt>
                <c:pt idx="597">
                  <c:v>0.60599999999999998</c:v>
                </c:pt>
                <c:pt idx="598">
                  <c:v>0.57399999999999995</c:v>
                </c:pt>
                <c:pt idx="599">
                  <c:v>0.47199999999999998</c:v>
                </c:pt>
                <c:pt idx="600">
                  <c:v>0.42899999999999999</c:v>
                </c:pt>
                <c:pt idx="601">
                  <c:v>0.64900000000000002</c:v>
                </c:pt>
                <c:pt idx="602">
                  <c:v>0.45200000000000001</c:v>
                </c:pt>
                <c:pt idx="603">
                  <c:v>0.433</c:v>
                </c:pt>
                <c:pt idx="604">
                  <c:v>0.28599999999999998</c:v>
                </c:pt>
                <c:pt idx="605">
                  <c:v>0.28199999999999997</c:v>
                </c:pt>
                <c:pt idx="606">
                  <c:v>0.10199999999999999</c:v>
                </c:pt>
                <c:pt idx="607">
                  <c:v>0.159</c:v>
                </c:pt>
                <c:pt idx="608">
                  <c:v>0.11899999999999999</c:v>
                </c:pt>
                <c:pt idx="609">
                  <c:v>0.188</c:v>
                </c:pt>
                <c:pt idx="610">
                  <c:v>0.315</c:v>
                </c:pt>
                <c:pt idx="611">
                  <c:v>0.24399999999999999</c:v>
                </c:pt>
                <c:pt idx="612">
                  <c:v>0.16300000000000001</c:v>
                </c:pt>
                <c:pt idx="613">
                  <c:v>0.13600000000000001</c:v>
                </c:pt>
                <c:pt idx="614">
                  <c:v>0.19900000000000001</c:v>
                </c:pt>
                <c:pt idx="615">
                  <c:v>0.19700000000000001</c:v>
                </c:pt>
                <c:pt idx="616">
                  <c:v>0.218</c:v>
                </c:pt>
                <c:pt idx="617">
                  <c:v>0.2</c:v>
                </c:pt>
                <c:pt idx="618">
                  <c:v>0.32</c:v>
                </c:pt>
                <c:pt idx="619">
                  <c:v>0.36699999999999999</c:v>
                </c:pt>
                <c:pt idx="620">
                  <c:v>0.39600000000000002</c:v>
                </c:pt>
                <c:pt idx="621">
                  <c:v>0.39600000000000002</c:v>
                </c:pt>
                <c:pt idx="622">
                  <c:v>0.42</c:v>
                </c:pt>
                <c:pt idx="623">
                  <c:v>0.36599999999999999</c:v>
                </c:pt>
                <c:pt idx="624">
                  <c:v>0.40500000000000003</c:v>
                </c:pt>
                <c:pt idx="625">
                  <c:v>0.372</c:v>
                </c:pt>
                <c:pt idx="626">
                  <c:v>0.35399999999999998</c:v>
                </c:pt>
                <c:pt idx="627">
                  <c:v>0.39</c:v>
                </c:pt>
                <c:pt idx="628">
                  <c:v>0.49399999999999999</c:v>
                </c:pt>
                <c:pt idx="629">
                  <c:v>0.374</c:v>
                </c:pt>
                <c:pt idx="630">
                  <c:v>0.26100000000000001</c:v>
                </c:pt>
                <c:pt idx="631">
                  <c:v>0.312</c:v>
                </c:pt>
                <c:pt idx="632">
                  <c:v>0.28599999999999998</c:v>
                </c:pt>
                <c:pt idx="633">
                  <c:v>0.23400000000000001</c:v>
                </c:pt>
                <c:pt idx="634">
                  <c:v>0.34699999999999998</c:v>
                </c:pt>
                <c:pt idx="635">
                  <c:v>0.29399999999999998</c:v>
                </c:pt>
                <c:pt idx="636">
                  <c:v>0.81100000000000005</c:v>
                </c:pt>
                <c:pt idx="637">
                  <c:v>0.93700000000000006</c:v>
                </c:pt>
                <c:pt idx="638">
                  <c:v>0.65800000000000003</c:v>
                </c:pt>
                <c:pt idx="639">
                  <c:v>0.88500000000000001</c:v>
                </c:pt>
                <c:pt idx="640">
                  <c:v>0.89800000000000002</c:v>
                </c:pt>
                <c:pt idx="641">
                  <c:v>0.95599999999999996</c:v>
                </c:pt>
                <c:pt idx="642">
                  <c:v>1.0740000000000001</c:v>
                </c:pt>
                <c:pt idx="643">
                  <c:v>0.81</c:v>
                </c:pt>
                <c:pt idx="644">
                  <c:v>0.91800000000000004</c:v>
                </c:pt>
                <c:pt idx="645">
                  <c:v>0.874</c:v>
                </c:pt>
                <c:pt idx="646">
                  <c:v>0.72199999999999998</c:v>
                </c:pt>
                <c:pt idx="647">
                  <c:v>0.499</c:v>
                </c:pt>
                <c:pt idx="648">
                  <c:v>0.53300000000000003</c:v>
                </c:pt>
                <c:pt idx="649">
                  <c:v>0.56499999999999995</c:v>
                </c:pt>
                <c:pt idx="650">
                  <c:v>0.505</c:v>
                </c:pt>
                <c:pt idx="651">
                  <c:v>0.45400000000000001</c:v>
                </c:pt>
                <c:pt idx="652">
                  <c:v>0.42499999999999999</c:v>
                </c:pt>
                <c:pt idx="653">
                  <c:v>0.41399999999999998</c:v>
                </c:pt>
                <c:pt idx="654">
                  <c:v>0.41599999999999998</c:v>
                </c:pt>
                <c:pt idx="655">
                  <c:v>0.35199999999999998</c:v>
                </c:pt>
                <c:pt idx="656">
                  <c:v>0.34599999999999997</c:v>
                </c:pt>
                <c:pt idx="657">
                  <c:v>0.29299999999999998</c:v>
                </c:pt>
                <c:pt idx="658">
                  <c:v>0.36799999999999999</c:v>
                </c:pt>
                <c:pt idx="659">
                  <c:v>0.32500000000000001</c:v>
                </c:pt>
                <c:pt idx="660">
                  <c:v>0.39600000000000002</c:v>
                </c:pt>
                <c:pt idx="661">
                  <c:v>0.36899999999999999</c:v>
                </c:pt>
                <c:pt idx="662">
                  <c:v>0.32700000000000001</c:v>
                </c:pt>
                <c:pt idx="663">
                  <c:v>0.29699999999999999</c:v>
                </c:pt>
                <c:pt idx="664">
                  <c:v>0.26500000000000001</c:v>
                </c:pt>
                <c:pt idx="665">
                  <c:v>0.217</c:v>
                </c:pt>
                <c:pt idx="666">
                  <c:v>0.17899999999999999</c:v>
                </c:pt>
                <c:pt idx="667">
                  <c:v>0.112</c:v>
                </c:pt>
                <c:pt idx="668">
                  <c:v>0.17100000000000001</c:v>
                </c:pt>
                <c:pt idx="669">
                  <c:v>0.10199999999999999</c:v>
                </c:pt>
                <c:pt idx="670">
                  <c:v>7.5999999999999998E-2</c:v>
                </c:pt>
                <c:pt idx="671">
                  <c:v>8.4000000000000005E-2</c:v>
                </c:pt>
                <c:pt idx="672">
                  <c:v>0.02</c:v>
                </c:pt>
                <c:pt idx="673">
                  <c:v>0.01</c:v>
                </c:pt>
                <c:pt idx="674">
                  <c:v>3.7999999999999999E-2</c:v>
                </c:pt>
                <c:pt idx="675">
                  <c:v>-0.04</c:v>
                </c:pt>
                <c:pt idx="676">
                  <c:v>3.2000000000000001E-2</c:v>
                </c:pt>
                <c:pt idx="677">
                  <c:v>5.7000000000000002E-2</c:v>
                </c:pt>
                <c:pt idx="678">
                  <c:v>2.5999999999999999E-2</c:v>
                </c:pt>
                <c:pt idx="679">
                  <c:v>-2.7E-2</c:v>
                </c:pt>
                <c:pt idx="680">
                  <c:v>-2E-3</c:v>
                </c:pt>
                <c:pt idx="681">
                  <c:v>6.8000000000000005E-2</c:v>
                </c:pt>
                <c:pt idx="682">
                  <c:v>3.5999999999999997E-2</c:v>
                </c:pt>
                <c:pt idx="683">
                  <c:v>5.3999999999999999E-2</c:v>
                </c:pt>
                <c:pt idx="684">
                  <c:v>0.104</c:v>
                </c:pt>
                <c:pt idx="685">
                  <c:v>0.25</c:v>
                </c:pt>
                <c:pt idx="686">
                  <c:v>0.313</c:v>
                </c:pt>
                <c:pt idx="687">
                  <c:v>0.28699999999999998</c:v>
                </c:pt>
                <c:pt idx="688">
                  <c:v>0.19600000000000001</c:v>
                </c:pt>
                <c:pt idx="689">
                  <c:v>0.22800000000000001</c:v>
                </c:pt>
                <c:pt idx="690">
                  <c:v>0.17100000000000001</c:v>
                </c:pt>
                <c:pt idx="691">
                  <c:v>0.20499999999999999</c:v>
                </c:pt>
                <c:pt idx="692">
                  <c:v>0.27400000000000002</c:v>
                </c:pt>
                <c:pt idx="693">
                  <c:v>0.39400000000000002</c:v>
                </c:pt>
                <c:pt idx="694">
                  <c:v>0.39800000000000002</c:v>
                </c:pt>
              </c:numCache>
            </c:numRef>
          </c:val>
          <c:smooth val="0"/>
          <c:extLst>
            <c:ext xmlns:c16="http://schemas.microsoft.com/office/drawing/2014/chart" uri="{C3380CC4-5D6E-409C-BE32-E72D297353CC}">
              <c16:uniqueId val="{0000000B-B1EF-42F0-8A19-8BCB6A5A8695}"/>
            </c:ext>
          </c:extLst>
        </c:ser>
        <c:ser>
          <c:idx val="8"/>
          <c:order val="6"/>
          <c:tx>
            <c:strRef>
              <c:f>'Graf 25'!$S$1</c:f>
              <c:strCache>
                <c:ptCount val="1"/>
                <c:pt idx="0">
                  <c:v>SR</c:v>
                </c:pt>
              </c:strCache>
            </c:strRef>
          </c:tx>
          <c:spPr>
            <a:ln w="12700" cap="rnd">
              <a:solidFill>
                <a:srgbClr val="369ADC"/>
              </a:solidFill>
              <a:round/>
            </a:ln>
            <a:effectLst/>
          </c:spPr>
          <c:marker>
            <c:symbol val="none"/>
          </c:marker>
          <c:dLbls>
            <c:dLbl>
              <c:idx val="73"/>
              <c:layout>
                <c:manualLayout>
                  <c:x val="-8.1443440696790326E-2"/>
                  <c:y val="-7.300672430355420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B1EF-42F0-8A19-8BCB6A5A869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25'!$S$3:$S$697</c:f>
              <c:numCache>
                <c:formatCode>General</c:formatCode>
                <c:ptCount val="695"/>
                <c:pt idx="0">
                  <c:v>4.5</c:v>
                </c:pt>
                <c:pt idx="1">
                  <c:v>4.4800000000000004</c:v>
                </c:pt>
                <c:pt idx="2">
                  <c:v>4.3</c:v>
                </c:pt>
                <c:pt idx="3">
                  <c:v>4.26</c:v>
                </c:pt>
                <c:pt idx="4">
                  <c:v>4.32</c:v>
                </c:pt>
                <c:pt idx="5">
                  <c:v>4.25</c:v>
                </c:pt>
                <c:pt idx="6">
                  <c:v>4.3099999999999996</c:v>
                </c:pt>
                <c:pt idx="7">
                  <c:v>4.41</c:v>
                </c:pt>
                <c:pt idx="8">
                  <c:v>4.32</c:v>
                </c:pt>
                <c:pt idx="9">
                  <c:v>4.3099999999999996</c:v>
                </c:pt>
                <c:pt idx="10">
                  <c:v>4.29</c:v>
                </c:pt>
                <c:pt idx="11">
                  <c:v>4.2</c:v>
                </c:pt>
                <c:pt idx="12">
                  <c:v>4.3099999999999996</c:v>
                </c:pt>
                <c:pt idx="13">
                  <c:v>4.4800000000000004</c:v>
                </c:pt>
                <c:pt idx="14">
                  <c:v>4.38</c:v>
                </c:pt>
                <c:pt idx="15">
                  <c:v>4.55</c:v>
                </c:pt>
                <c:pt idx="16">
                  <c:v>4.6100000000000003</c:v>
                </c:pt>
                <c:pt idx="17">
                  <c:v>4.54</c:v>
                </c:pt>
                <c:pt idx="18">
                  <c:v>4.4000000000000004</c:v>
                </c:pt>
                <c:pt idx="19">
                  <c:v>4.5199999999999996</c:v>
                </c:pt>
                <c:pt idx="20">
                  <c:v>4.6100000000000003</c:v>
                </c:pt>
                <c:pt idx="21">
                  <c:v>4.6900000000000004</c:v>
                </c:pt>
                <c:pt idx="22">
                  <c:v>4.62</c:v>
                </c:pt>
                <c:pt idx="23">
                  <c:v>4.83</c:v>
                </c:pt>
                <c:pt idx="24">
                  <c:v>4.92</c:v>
                </c:pt>
                <c:pt idx="25">
                  <c:v>4.92</c:v>
                </c:pt>
                <c:pt idx="26">
                  <c:v>4.95</c:v>
                </c:pt>
                <c:pt idx="27">
                  <c:v>4.91</c:v>
                </c:pt>
                <c:pt idx="28">
                  <c:v>5.08</c:v>
                </c:pt>
                <c:pt idx="29">
                  <c:v>4.9800000000000004</c:v>
                </c:pt>
                <c:pt idx="30">
                  <c:v>4.82</c:v>
                </c:pt>
                <c:pt idx="31">
                  <c:v>4.6900000000000004</c:v>
                </c:pt>
                <c:pt idx="32">
                  <c:v>4.62</c:v>
                </c:pt>
                <c:pt idx="33">
                  <c:v>4.78</c:v>
                </c:pt>
                <c:pt idx="34">
                  <c:v>4.72</c:v>
                </c:pt>
                <c:pt idx="35">
                  <c:v>4.66</c:v>
                </c:pt>
                <c:pt idx="36">
                  <c:v>4.74</c:v>
                </c:pt>
                <c:pt idx="37">
                  <c:v>4.93</c:v>
                </c:pt>
                <c:pt idx="38">
                  <c:v>4.9000000000000004</c:v>
                </c:pt>
                <c:pt idx="39">
                  <c:v>4.7699999999999996</c:v>
                </c:pt>
                <c:pt idx="40">
                  <c:v>4.78</c:v>
                </c:pt>
                <c:pt idx="41">
                  <c:v>4.8899999999999997</c:v>
                </c:pt>
                <c:pt idx="42">
                  <c:v>4.6900000000000004</c:v>
                </c:pt>
                <c:pt idx="43">
                  <c:v>4.82</c:v>
                </c:pt>
                <c:pt idx="44">
                  <c:v>4.75</c:v>
                </c:pt>
                <c:pt idx="45">
                  <c:v>4.7</c:v>
                </c:pt>
                <c:pt idx="46">
                  <c:v>4.6500000000000004</c:v>
                </c:pt>
                <c:pt idx="47">
                  <c:v>4.53</c:v>
                </c:pt>
                <c:pt idx="48">
                  <c:v>4.5599999999999996</c:v>
                </c:pt>
                <c:pt idx="49">
                  <c:v>4.74</c:v>
                </c:pt>
                <c:pt idx="50">
                  <c:v>4.53</c:v>
                </c:pt>
                <c:pt idx="51">
                  <c:v>4.53</c:v>
                </c:pt>
                <c:pt idx="52">
                  <c:v>3.9</c:v>
                </c:pt>
                <c:pt idx="53">
                  <c:v>4.71</c:v>
                </c:pt>
                <c:pt idx="54">
                  <c:v>4.5599999999999996</c:v>
                </c:pt>
                <c:pt idx="55">
                  <c:v>4.7699999999999996</c:v>
                </c:pt>
                <c:pt idx="56">
                  <c:v>4.79</c:v>
                </c:pt>
                <c:pt idx="57">
                  <c:v>4.87</c:v>
                </c:pt>
                <c:pt idx="58">
                  <c:v>4.5999999999999996</c:v>
                </c:pt>
                <c:pt idx="59">
                  <c:v>4.67</c:v>
                </c:pt>
                <c:pt idx="60">
                  <c:v>4.79</c:v>
                </c:pt>
                <c:pt idx="61">
                  <c:v>4.76</c:v>
                </c:pt>
                <c:pt idx="62">
                  <c:v>4.84</c:v>
                </c:pt>
                <c:pt idx="63">
                  <c:v>4.93</c:v>
                </c:pt>
                <c:pt idx="64">
                  <c:v>4.8600000000000003</c:v>
                </c:pt>
                <c:pt idx="65">
                  <c:v>4.87</c:v>
                </c:pt>
                <c:pt idx="66">
                  <c:v>4.99</c:v>
                </c:pt>
                <c:pt idx="67">
                  <c:v>5.12</c:v>
                </c:pt>
                <c:pt idx="68">
                  <c:v>5.29</c:v>
                </c:pt>
                <c:pt idx="69">
                  <c:v>5.35</c:v>
                </c:pt>
                <c:pt idx="70">
                  <c:v>5.56</c:v>
                </c:pt>
                <c:pt idx="71">
                  <c:v>5.29</c:v>
                </c:pt>
                <c:pt idx="72">
                  <c:v>5.67</c:v>
                </c:pt>
                <c:pt idx="73">
                  <c:v>5.59</c:v>
                </c:pt>
                <c:pt idx="74">
                  <c:v>5.71</c:v>
                </c:pt>
                <c:pt idx="75">
                  <c:v>5.64</c:v>
                </c:pt>
                <c:pt idx="76">
                  <c:v>5.68</c:v>
                </c:pt>
                <c:pt idx="77">
                  <c:v>5.74</c:v>
                </c:pt>
                <c:pt idx="78">
                  <c:v>5.52</c:v>
                </c:pt>
                <c:pt idx="79">
                  <c:v>5.63</c:v>
                </c:pt>
                <c:pt idx="80">
                  <c:v>5.73</c:v>
                </c:pt>
                <c:pt idx="81">
                  <c:v>5.57</c:v>
                </c:pt>
                <c:pt idx="82">
                  <c:v>5.05</c:v>
                </c:pt>
                <c:pt idx="83">
                  <c:v>5.22</c:v>
                </c:pt>
                <c:pt idx="84">
                  <c:v>5.05</c:v>
                </c:pt>
                <c:pt idx="85">
                  <c:v>5.1100000000000003</c:v>
                </c:pt>
                <c:pt idx="86">
                  <c:v>4.88</c:v>
                </c:pt>
                <c:pt idx="87">
                  <c:v>4.9000000000000004</c:v>
                </c:pt>
                <c:pt idx="88">
                  <c:v>4.82</c:v>
                </c:pt>
                <c:pt idx="89">
                  <c:v>4.68</c:v>
                </c:pt>
                <c:pt idx="90">
                  <c:v>4.58</c:v>
                </c:pt>
                <c:pt idx="91">
                  <c:v>4.5199999999999996</c:v>
                </c:pt>
                <c:pt idx="92">
                  <c:v>4.59</c:v>
                </c:pt>
                <c:pt idx="93">
                  <c:v>4.51</c:v>
                </c:pt>
                <c:pt idx="94">
                  <c:v>4.54</c:v>
                </c:pt>
                <c:pt idx="95">
                  <c:v>4.43</c:v>
                </c:pt>
                <c:pt idx="96">
                  <c:v>4.3899999999999997</c:v>
                </c:pt>
                <c:pt idx="97">
                  <c:v>4.5199999999999996</c:v>
                </c:pt>
                <c:pt idx="98">
                  <c:v>4.57</c:v>
                </c:pt>
                <c:pt idx="99">
                  <c:v>4.3600000000000003</c:v>
                </c:pt>
                <c:pt idx="100">
                  <c:v>4.5599999999999996</c:v>
                </c:pt>
                <c:pt idx="101">
                  <c:v>4.57</c:v>
                </c:pt>
                <c:pt idx="102">
                  <c:v>4.4400000000000004</c:v>
                </c:pt>
                <c:pt idx="103">
                  <c:v>4.5</c:v>
                </c:pt>
                <c:pt idx="104">
                  <c:v>4.54</c:v>
                </c:pt>
                <c:pt idx="105">
                  <c:v>4.5</c:v>
                </c:pt>
                <c:pt idx="106">
                  <c:v>4.38</c:v>
                </c:pt>
                <c:pt idx="107">
                  <c:v>4.4000000000000004</c:v>
                </c:pt>
                <c:pt idx="108">
                  <c:v>4.38</c:v>
                </c:pt>
                <c:pt idx="109">
                  <c:v>4.37</c:v>
                </c:pt>
                <c:pt idx="110">
                  <c:v>4.3600000000000003</c:v>
                </c:pt>
                <c:pt idx="111">
                  <c:v>4.3899999999999997</c:v>
                </c:pt>
                <c:pt idx="112">
                  <c:v>4.37</c:v>
                </c:pt>
                <c:pt idx="113">
                  <c:v>4.3899999999999997</c:v>
                </c:pt>
                <c:pt idx="114">
                  <c:v>4.3</c:v>
                </c:pt>
                <c:pt idx="115">
                  <c:v>4.1900000000000004</c:v>
                </c:pt>
                <c:pt idx="116">
                  <c:v>4.2300000000000004</c:v>
                </c:pt>
                <c:pt idx="117">
                  <c:v>4.1500000000000004</c:v>
                </c:pt>
                <c:pt idx="118">
                  <c:v>4.22</c:v>
                </c:pt>
                <c:pt idx="119">
                  <c:v>4.12</c:v>
                </c:pt>
                <c:pt idx="120">
                  <c:v>4.12</c:v>
                </c:pt>
                <c:pt idx="121">
                  <c:v>4.16</c:v>
                </c:pt>
                <c:pt idx="122">
                  <c:v>4.1100000000000003</c:v>
                </c:pt>
                <c:pt idx="123">
                  <c:v>4.3</c:v>
                </c:pt>
                <c:pt idx="124">
                  <c:v>4</c:v>
                </c:pt>
                <c:pt idx="125">
                  <c:v>3.99</c:v>
                </c:pt>
                <c:pt idx="126">
                  <c:v>3.97</c:v>
                </c:pt>
                <c:pt idx="127">
                  <c:v>4.05</c:v>
                </c:pt>
                <c:pt idx="128">
                  <c:v>4.13</c:v>
                </c:pt>
                <c:pt idx="129">
                  <c:v>4.04</c:v>
                </c:pt>
                <c:pt idx="130">
                  <c:v>3.99</c:v>
                </c:pt>
                <c:pt idx="131">
                  <c:v>4.03</c:v>
                </c:pt>
                <c:pt idx="132">
                  <c:v>3.94</c:v>
                </c:pt>
                <c:pt idx="133">
                  <c:v>4.09</c:v>
                </c:pt>
                <c:pt idx="134">
                  <c:v>3.99</c:v>
                </c:pt>
                <c:pt idx="135">
                  <c:v>3.87</c:v>
                </c:pt>
                <c:pt idx="136">
                  <c:v>3.79</c:v>
                </c:pt>
                <c:pt idx="137">
                  <c:v>3.67</c:v>
                </c:pt>
                <c:pt idx="138">
                  <c:v>3.67</c:v>
                </c:pt>
                <c:pt idx="139">
                  <c:v>3.84</c:v>
                </c:pt>
                <c:pt idx="140">
                  <c:v>3.8</c:v>
                </c:pt>
                <c:pt idx="141">
                  <c:v>3.81</c:v>
                </c:pt>
                <c:pt idx="142">
                  <c:v>3.89</c:v>
                </c:pt>
                <c:pt idx="143">
                  <c:v>3.77</c:v>
                </c:pt>
                <c:pt idx="144">
                  <c:v>3.88</c:v>
                </c:pt>
                <c:pt idx="145">
                  <c:v>3.99</c:v>
                </c:pt>
                <c:pt idx="146">
                  <c:v>3.93</c:v>
                </c:pt>
                <c:pt idx="147">
                  <c:v>4.05</c:v>
                </c:pt>
                <c:pt idx="148">
                  <c:v>4.13</c:v>
                </c:pt>
                <c:pt idx="149">
                  <c:v>4.1399999999999997</c:v>
                </c:pt>
                <c:pt idx="150">
                  <c:v>4.17</c:v>
                </c:pt>
                <c:pt idx="151">
                  <c:v>4.21</c:v>
                </c:pt>
                <c:pt idx="152">
                  <c:v>4.46</c:v>
                </c:pt>
                <c:pt idx="153">
                  <c:v>4.38</c:v>
                </c:pt>
                <c:pt idx="154">
                  <c:v>4.45</c:v>
                </c:pt>
                <c:pt idx="155">
                  <c:v>4.37</c:v>
                </c:pt>
                <c:pt idx="156">
                  <c:v>4.41</c:v>
                </c:pt>
                <c:pt idx="157">
                  <c:v>4.3099999999999996</c:v>
                </c:pt>
                <c:pt idx="158">
                  <c:v>4.49</c:v>
                </c:pt>
                <c:pt idx="159">
                  <c:v>4.63</c:v>
                </c:pt>
                <c:pt idx="160">
                  <c:v>4.57</c:v>
                </c:pt>
                <c:pt idx="161">
                  <c:v>4.5</c:v>
                </c:pt>
                <c:pt idx="162">
                  <c:v>4.59</c:v>
                </c:pt>
                <c:pt idx="163">
                  <c:v>4.66</c:v>
                </c:pt>
                <c:pt idx="164">
                  <c:v>4.54</c:v>
                </c:pt>
                <c:pt idx="165">
                  <c:v>4.66</c:v>
                </c:pt>
                <c:pt idx="166">
                  <c:v>4.6100000000000003</c:v>
                </c:pt>
                <c:pt idx="167">
                  <c:v>4.58</c:v>
                </c:pt>
                <c:pt idx="168">
                  <c:v>4.58</c:v>
                </c:pt>
                <c:pt idx="169">
                  <c:v>4.6900000000000004</c:v>
                </c:pt>
                <c:pt idx="170">
                  <c:v>4.74</c:v>
                </c:pt>
                <c:pt idx="171">
                  <c:v>4.7</c:v>
                </c:pt>
                <c:pt idx="172">
                  <c:v>4.6500000000000004</c:v>
                </c:pt>
                <c:pt idx="173">
                  <c:v>4.66</c:v>
                </c:pt>
                <c:pt idx="174">
                  <c:v>4.7</c:v>
                </c:pt>
                <c:pt idx="175">
                  <c:v>4.6100000000000003</c:v>
                </c:pt>
                <c:pt idx="176">
                  <c:v>4.62</c:v>
                </c:pt>
                <c:pt idx="177">
                  <c:v>4.6100000000000003</c:v>
                </c:pt>
                <c:pt idx="178">
                  <c:v>4.6100000000000003</c:v>
                </c:pt>
                <c:pt idx="179">
                  <c:v>4.5199999999999996</c:v>
                </c:pt>
                <c:pt idx="180">
                  <c:v>4.66</c:v>
                </c:pt>
                <c:pt idx="181">
                  <c:v>4.68</c:v>
                </c:pt>
                <c:pt idx="182">
                  <c:v>4.7300000000000004</c:v>
                </c:pt>
                <c:pt idx="183">
                  <c:v>4.67</c:v>
                </c:pt>
                <c:pt idx="184">
                  <c:v>4.67</c:v>
                </c:pt>
                <c:pt idx="185">
                  <c:v>4.76</c:v>
                </c:pt>
                <c:pt idx="186">
                  <c:v>4.72</c:v>
                </c:pt>
                <c:pt idx="187">
                  <c:v>4.8</c:v>
                </c:pt>
                <c:pt idx="188">
                  <c:v>4.72</c:v>
                </c:pt>
                <c:pt idx="189">
                  <c:v>4.6500000000000004</c:v>
                </c:pt>
                <c:pt idx="190">
                  <c:v>4.5</c:v>
                </c:pt>
                <c:pt idx="191">
                  <c:v>4.51</c:v>
                </c:pt>
                <c:pt idx="192">
                  <c:v>4.41</c:v>
                </c:pt>
                <c:pt idx="193">
                  <c:v>4.5</c:v>
                </c:pt>
                <c:pt idx="194">
                  <c:v>4.59</c:v>
                </c:pt>
                <c:pt idx="195">
                  <c:v>4.5599999999999996</c:v>
                </c:pt>
                <c:pt idx="196">
                  <c:v>4.66</c:v>
                </c:pt>
                <c:pt idx="197">
                  <c:v>4.5999999999999996</c:v>
                </c:pt>
                <c:pt idx="198">
                  <c:v>4.9400000000000004</c:v>
                </c:pt>
                <c:pt idx="199">
                  <c:v>4.66</c:v>
                </c:pt>
                <c:pt idx="200">
                  <c:v>4.51</c:v>
                </c:pt>
                <c:pt idx="201">
                  <c:v>4.97</c:v>
                </c:pt>
                <c:pt idx="202">
                  <c:v>5.34</c:v>
                </c:pt>
                <c:pt idx="203">
                  <c:v>5.87</c:v>
                </c:pt>
                <c:pt idx="204">
                  <c:v>6.15</c:v>
                </c:pt>
                <c:pt idx="205">
                  <c:v>6.03</c:v>
                </c:pt>
                <c:pt idx="206">
                  <c:v>5.72</c:v>
                </c:pt>
                <c:pt idx="207">
                  <c:v>5.74</c:v>
                </c:pt>
                <c:pt idx="208">
                  <c:v>5.71</c:v>
                </c:pt>
                <c:pt idx="209">
                  <c:v>5.71</c:v>
                </c:pt>
                <c:pt idx="210">
                  <c:v>5.44</c:v>
                </c:pt>
                <c:pt idx="211">
                  <c:v>5.62</c:v>
                </c:pt>
                <c:pt idx="212">
                  <c:v>5.35</c:v>
                </c:pt>
                <c:pt idx="213">
                  <c:v>5.25</c:v>
                </c:pt>
                <c:pt idx="214">
                  <c:v>5.01</c:v>
                </c:pt>
                <c:pt idx="215">
                  <c:v>4.88</c:v>
                </c:pt>
                <c:pt idx="216">
                  <c:v>4.8499999999999996</c:v>
                </c:pt>
                <c:pt idx="217">
                  <c:v>4.6399999999999997</c:v>
                </c:pt>
                <c:pt idx="218">
                  <c:v>4.6399999999999997</c:v>
                </c:pt>
                <c:pt idx="219">
                  <c:v>4.6900000000000004</c:v>
                </c:pt>
                <c:pt idx="220">
                  <c:v>4.4800000000000004</c:v>
                </c:pt>
                <c:pt idx="221">
                  <c:v>4.32</c:v>
                </c:pt>
                <c:pt idx="222">
                  <c:v>4.29</c:v>
                </c:pt>
                <c:pt idx="223">
                  <c:v>4.2</c:v>
                </c:pt>
                <c:pt idx="224">
                  <c:v>4.25</c:v>
                </c:pt>
                <c:pt idx="225">
                  <c:v>4.16</c:v>
                </c:pt>
                <c:pt idx="226">
                  <c:v>4.01</c:v>
                </c:pt>
                <c:pt idx="227">
                  <c:v>4</c:v>
                </c:pt>
                <c:pt idx="228">
                  <c:v>4.0599999999999996</c:v>
                </c:pt>
                <c:pt idx="229">
                  <c:v>3.91</c:v>
                </c:pt>
                <c:pt idx="230">
                  <c:v>3.86</c:v>
                </c:pt>
                <c:pt idx="231">
                  <c:v>4.04</c:v>
                </c:pt>
                <c:pt idx="232">
                  <c:v>4.0199999999999996</c:v>
                </c:pt>
                <c:pt idx="233">
                  <c:v>4.12</c:v>
                </c:pt>
                <c:pt idx="234">
                  <c:v>4.07</c:v>
                </c:pt>
                <c:pt idx="235">
                  <c:v>3.97</c:v>
                </c:pt>
                <c:pt idx="236">
                  <c:v>3.88</c:v>
                </c:pt>
                <c:pt idx="237">
                  <c:v>3.64</c:v>
                </c:pt>
                <c:pt idx="238">
                  <c:v>3.85</c:v>
                </c:pt>
                <c:pt idx="239">
                  <c:v>3.86</c:v>
                </c:pt>
                <c:pt idx="240">
                  <c:v>3.81</c:v>
                </c:pt>
                <c:pt idx="241">
                  <c:v>3.91</c:v>
                </c:pt>
                <c:pt idx="242">
                  <c:v>3.41</c:v>
                </c:pt>
                <c:pt idx="243">
                  <c:v>3.37</c:v>
                </c:pt>
                <c:pt idx="244">
                  <c:v>3.49</c:v>
                </c:pt>
                <c:pt idx="245">
                  <c:v>3.52</c:v>
                </c:pt>
                <c:pt idx="246">
                  <c:v>3.45</c:v>
                </c:pt>
                <c:pt idx="247">
                  <c:v>3.2</c:v>
                </c:pt>
                <c:pt idx="248">
                  <c:v>3.21</c:v>
                </c:pt>
                <c:pt idx="249">
                  <c:v>3.16</c:v>
                </c:pt>
                <c:pt idx="250">
                  <c:v>3.2</c:v>
                </c:pt>
                <c:pt idx="251">
                  <c:v>3.08</c:v>
                </c:pt>
                <c:pt idx="252">
                  <c:v>3.04</c:v>
                </c:pt>
                <c:pt idx="253">
                  <c:v>3</c:v>
                </c:pt>
                <c:pt idx="254">
                  <c:v>3.01</c:v>
                </c:pt>
                <c:pt idx="255">
                  <c:v>3.09</c:v>
                </c:pt>
                <c:pt idx="256">
                  <c:v>2.92</c:v>
                </c:pt>
                <c:pt idx="257">
                  <c:v>2.78</c:v>
                </c:pt>
                <c:pt idx="258">
                  <c:v>2.82</c:v>
                </c:pt>
                <c:pt idx="259">
                  <c:v>2.77</c:v>
                </c:pt>
                <c:pt idx="260">
                  <c:v>2.73</c:v>
                </c:pt>
                <c:pt idx="261">
                  <c:v>2.9</c:v>
                </c:pt>
                <c:pt idx="262">
                  <c:v>3.29</c:v>
                </c:pt>
                <c:pt idx="263">
                  <c:v>3.05</c:v>
                </c:pt>
                <c:pt idx="264">
                  <c:v>3.25</c:v>
                </c:pt>
                <c:pt idx="265">
                  <c:v>3.29</c:v>
                </c:pt>
                <c:pt idx="266">
                  <c:v>3.15</c:v>
                </c:pt>
                <c:pt idx="267">
                  <c:v>3.15</c:v>
                </c:pt>
                <c:pt idx="268">
                  <c:v>3.11</c:v>
                </c:pt>
                <c:pt idx="269">
                  <c:v>3.19</c:v>
                </c:pt>
                <c:pt idx="270">
                  <c:v>3.17</c:v>
                </c:pt>
                <c:pt idx="271">
                  <c:v>3.09</c:v>
                </c:pt>
                <c:pt idx="272">
                  <c:v>3.11</c:v>
                </c:pt>
                <c:pt idx="273">
                  <c:v>3.06</c:v>
                </c:pt>
                <c:pt idx="274">
                  <c:v>2.96</c:v>
                </c:pt>
                <c:pt idx="275">
                  <c:v>2.93</c:v>
                </c:pt>
                <c:pt idx="276">
                  <c:v>2.9</c:v>
                </c:pt>
                <c:pt idx="277">
                  <c:v>2.93</c:v>
                </c:pt>
                <c:pt idx="278">
                  <c:v>2.64</c:v>
                </c:pt>
                <c:pt idx="279">
                  <c:v>2.62</c:v>
                </c:pt>
                <c:pt idx="280">
                  <c:v>2.5299999999999998</c:v>
                </c:pt>
                <c:pt idx="281">
                  <c:v>2.5099999999999998</c:v>
                </c:pt>
                <c:pt idx="282">
                  <c:v>2.52</c:v>
                </c:pt>
                <c:pt idx="283">
                  <c:v>2.4700000000000002</c:v>
                </c:pt>
                <c:pt idx="284">
                  <c:v>2.6</c:v>
                </c:pt>
                <c:pt idx="285">
                  <c:v>2.78</c:v>
                </c:pt>
                <c:pt idx="286">
                  <c:v>2.83</c:v>
                </c:pt>
                <c:pt idx="287">
                  <c:v>2.88</c:v>
                </c:pt>
                <c:pt idx="288">
                  <c:v>2.75</c:v>
                </c:pt>
                <c:pt idx="289">
                  <c:v>2.8</c:v>
                </c:pt>
                <c:pt idx="290">
                  <c:v>2.83</c:v>
                </c:pt>
                <c:pt idx="291">
                  <c:v>2.88</c:v>
                </c:pt>
                <c:pt idx="292">
                  <c:v>2.85</c:v>
                </c:pt>
                <c:pt idx="293">
                  <c:v>2.88</c:v>
                </c:pt>
                <c:pt idx="294">
                  <c:v>2.99</c:v>
                </c:pt>
                <c:pt idx="295">
                  <c:v>2.96</c:v>
                </c:pt>
                <c:pt idx="296">
                  <c:v>2.97</c:v>
                </c:pt>
                <c:pt idx="297">
                  <c:v>3.02</c:v>
                </c:pt>
                <c:pt idx="298">
                  <c:v>2.96</c:v>
                </c:pt>
                <c:pt idx="299">
                  <c:v>2.94</c:v>
                </c:pt>
                <c:pt idx="300">
                  <c:v>2.97</c:v>
                </c:pt>
                <c:pt idx="301">
                  <c:v>2.95</c:v>
                </c:pt>
                <c:pt idx="302">
                  <c:v>2.97</c:v>
                </c:pt>
                <c:pt idx="303">
                  <c:v>2.92</c:v>
                </c:pt>
                <c:pt idx="304">
                  <c:v>2.9</c:v>
                </c:pt>
                <c:pt idx="305">
                  <c:v>2.9</c:v>
                </c:pt>
                <c:pt idx="306">
                  <c:v>2.89</c:v>
                </c:pt>
                <c:pt idx="307">
                  <c:v>2.85</c:v>
                </c:pt>
                <c:pt idx="308">
                  <c:v>2.85</c:v>
                </c:pt>
                <c:pt idx="309">
                  <c:v>2.83</c:v>
                </c:pt>
                <c:pt idx="310">
                  <c:v>2.84</c:v>
                </c:pt>
                <c:pt idx="311">
                  <c:v>2.84</c:v>
                </c:pt>
                <c:pt idx="312">
                  <c:v>2.85</c:v>
                </c:pt>
                <c:pt idx="313">
                  <c:v>2.86</c:v>
                </c:pt>
                <c:pt idx="314">
                  <c:v>2.85</c:v>
                </c:pt>
                <c:pt idx="315">
                  <c:v>2.84</c:v>
                </c:pt>
                <c:pt idx="316">
                  <c:v>2.83</c:v>
                </c:pt>
                <c:pt idx="317">
                  <c:v>2.81</c:v>
                </c:pt>
                <c:pt idx="318">
                  <c:v>2.79</c:v>
                </c:pt>
                <c:pt idx="319">
                  <c:v>2.8</c:v>
                </c:pt>
                <c:pt idx="320">
                  <c:v>2.69</c:v>
                </c:pt>
                <c:pt idx="321">
                  <c:v>2.74</c:v>
                </c:pt>
                <c:pt idx="322">
                  <c:v>2.62</c:v>
                </c:pt>
                <c:pt idx="323">
                  <c:v>2.62</c:v>
                </c:pt>
                <c:pt idx="324">
                  <c:v>2.6</c:v>
                </c:pt>
                <c:pt idx="325">
                  <c:v>2.62</c:v>
                </c:pt>
                <c:pt idx="326">
                  <c:v>2.48</c:v>
                </c:pt>
                <c:pt idx="327">
                  <c:v>2.46</c:v>
                </c:pt>
                <c:pt idx="328">
                  <c:v>2.46</c:v>
                </c:pt>
                <c:pt idx="329">
                  <c:v>2.4300000000000002</c:v>
                </c:pt>
                <c:pt idx="330">
                  <c:v>2.4500000000000002</c:v>
                </c:pt>
                <c:pt idx="331">
                  <c:v>2.44</c:v>
                </c:pt>
                <c:pt idx="332">
                  <c:v>2.36</c:v>
                </c:pt>
                <c:pt idx="333">
                  <c:v>2.44</c:v>
                </c:pt>
                <c:pt idx="334">
                  <c:v>2.39</c:v>
                </c:pt>
                <c:pt idx="335">
                  <c:v>2.39</c:v>
                </c:pt>
                <c:pt idx="336">
                  <c:v>2.3199999999999998</c:v>
                </c:pt>
                <c:pt idx="337">
                  <c:v>2.27</c:v>
                </c:pt>
                <c:pt idx="338">
                  <c:v>2.27</c:v>
                </c:pt>
                <c:pt idx="339">
                  <c:v>2.2799999999999998</c:v>
                </c:pt>
                <c:pt idx="340">
                  <c:v>2.25</c:v>
                </c:pt>
                <c:pt idx="341">
                  <c:v>2.2599999999999998</c:v>
                </c:pt>
                <c:pt idx="342">
                  <c:v>2.08</c:v>
                </c:pt>
                <c:pt idx="343">
                  <c:v>2.11</c:v>
                </c:pt>
                <c:pt idx="344">
                  <c:v>2.06</c:v>
                </c:pt>
                <c:pt idx="345">
                  <c:v>2.04</c:v>
                </c:pt>
                <c:pt idx="346">
                  <c:v>2.0499999999999998</c:v>
                </c:pt>
                <c:pt idx="347">
                  <c:v>1.89</c:v>
                </c:pt>
                <c:pt idx="348">
                  <c:v>1.8</c:v>
                </c:pt>
                <c:pt idx="349">
                  <c:v>1.82</c:v>
                </c:pt>
                <c:pt idx="350">
                  <c:v>1.76</c:v>
                </c:pt>
                <c:pt idx="351">
                  <c:v>1.71</c:v>
                </c:pt>
                <c:pt idx="352">
                  <c:v>1.69</c:v>
                </c:pt>
                <c:pt idx="353">
                  <c:v>1.59</c:v>
                </c:pt>
                <c:pt idx="354">
                  <c:v>1.55</c:v>
                </c:pt>
                <c:pt idx="355">
                  <c:v>1.58</c:v>
                </c:pt>
                <c:pt idx="356">
                  <c:v>1.61</c:v>
                </c:pt>
                <c:pt idx="357">
                  <c:v>1.57</c:v>
                </c:pt>
                <c:pt idx="358">
                  <c:v>1.52</c:v>
                </c:pt>
                <c:pt idx="359">
                  <c:v>1.54</c:v>
                </c:pt>
                <c:pt idx="360">
                  <c:v>1.56</c:v>
                </c:pt>
                <c:pt idx="361">
                  <c:v>1.57</c:v>
                </c:pt>
                <c:pt idx="362">
                  <c:v>1.43</c:v>
                </c:pt>
                <c:pt idx="363">
                  <c:v>1.47</c:v>
                </c:pt>
                <c:pt idx="364">
                  <c:v>1.5</c:v>
                </c:pt>
                <c:pt idx="365">
                  <c:v>1.42</c:v>
                </c:pt>
                <c:pt idx="366">
                  <c:v>1.35</c:v>
                </c:pt>
                <c:pt idx="367">
                  <c:v>0.93</c:v>
                </c:pt>
                <c:pt idx="368">
                  <c:v>0.95</c:v>
                </c:pt>
                <c:pt idx="369">
                  <c:v>0.79</c:v>
                </c:pt>
                <c:pt idx="370">
                  <c:v>0.83</c:v>
                </c:pt>
                <c:pt idx="371">
                  <c:v>0.93</c:v>
                </c:pt>
                <c:pt idx="372">
                  <c:v>0.94</c:v>
                </c:pt>
                <c:pt idx="373">
                  <c:v>0.77</c:v>
                </c:pt>
                <c:pt idx="374">
                  <c:v>0.75</c:v>
                </c:pt>
                <c:pt idx="375">
                  <c:v>0.54</c:v>
                </c:pt>
                <c:pt idx="376">
                  <c:v>0.52</c:v>
                </c:pt>
                <c:pt idx="377">
                  <c:v>0.52</c:v>
                </c:pt>
                <c:pt idx="378">
                  <c:v>0.51</c:v>
                </c:pt>
                <c:pt idx="379">
                  <c:v>0.5</c:v>
                </c:pt>
                <c:pt idx="380">
                  <c:v>0.41</c:v>
                </c:pt>
                <c:pt idx="381">
                  <c:v>0.44</c:v>
                </c:pt>
                <c:pt idx="382">
                  <c:v>0.54</c:v>
                </c:pt>
                <c:pt idx="383">
                  <c:v>0.87</c:v>
                </c:pt>
                <c:pt idx="384">
                  <c:v>0.9</c:v>
                </c:pt>
                <c:pt idx="385">
                  <c:v>0.91</c:v>
                </c:pt>
                <c:pt idx="386">
                  <c:v>0.85</c:v>
                </c:pt>
                <c:pt idx="387">
                  <c:v>1.17</c:v>
                </c:pt>
                <c:pt idx="388">
                  <c:v>1.4</c:v>
                </c:pt>
                <c:pt idx="389">
                  <c:v>1.44</c:v>
                </c:pt>
                <c:pt idx="390">
                  <c:v>1.48</c:v>
                </c:pt>
                <c:pt idx="391">
                  <c:v>1.4</c:v>
                </c:pt>
                <c:pt idx="392">
                  <c:v>1.37</c:v>
                </c:pt>
                <c:pt idx="393">
                  <c:v>1.21</c:v>
                </c:pt>
                <c:pt idx="394">
                  <c:v>1.0900000000000001</c:v>
                </c:pt>
                <c:pt idx="395">
                  <c:v>1.01</c:v>
                </c:pt>
                <c:pt idx="396">
                  <c:v>1.01</c:v>
                </c:pt>
                <c:pt idx="397">
                  <c:v>0.96</c:v>
                </c:pt>
                <c:pt idx="398">
                  <c:v>0.93</c:v>
                </c:pt>
                <c:pt idx="399">
                  <c:v>1.03</c:v>
                </c:pt>
                <c:pt idx="400">
                  <c:v>0.99</c:v>
                </c:pt>
                <c:pt idx="401">
                  <c:v>0.97</c:v>
                </c:pt>
                <c:pt idx="402">
                  <c:v>0.97</c:v>
                </c:pt>
                <c:pt idx="403">
                  <c:v>0.96</c:v>
                </c:pt>
                <c:pt idx="404">
                  <c:v>0.89</c:v>
                </c:pt>
                <c:pt idx="405">
                  <c:v>0.92</c:v>
                </c:pt>
                <c:pt idx="406">
                  <c:v>0.87</c:v>
                </c:pt>
                <c:pt idx="407">
                  <c:v>0.84</c:v>
                </c:pt>
                <c:pt idx="408">
                  <c:v>0.86</c:v>
                </c:pt>
                <c:pt idx="409">
                  <c:v>0.91</c:v>
                </c:pt>
                <c:pt idx="410">
                  <c:v>0.89</c:v>
                </c:pt>
                <c:pt idx="411">
                  <c:v>0.81</c:v>
                </c:pt>
                <c:pt idx="412">
                  <c:v>0.77</c:v>
                </c:pt>
                <c:pt idx="413">
                  <c:v>0.89</c:v>
                </c:pt>
                <c:pt idx="414">
                  <c:v>0.8</c:v>
                </c:pt>
                <c:pt idx="415">
                  <c:v>0.81</c:v>
                </c:pt>
                <c:pt idx="416">
                  <c:v>0.86</c:v>
                </c:pt>
                <c:pt idx="417">
                  <c:v>0.94</c:v>
                </c:pt>
                <c:pt idx="418">
                  <c:v>0.83</c:v>
                </c:pt>
                <c:pt idx="419">
                  <c:v>0.92</c:v>
                </c:pt>
                <c:pt idx="420">
                  <c:v>0.91</c:v>
                </c:pt>
                <c:pt idx="421">
                  <c:v>0.78</c:v>
                </c:pt>
                <c:pt idx="422">
                  <c:v>0.74</c:v>
                </c:pt>
                <c:pt idx="423">
                  <c:v>0.69</c:v>
                </c:pt>
                <c:pt idx="424">
                  <c:v>0.62</c:v>
                </c:pt>
                <c:pt idx="425">
                  <c:v>0.57999999999999996</c:v>
                </c:pt>
                <c:pt idx="426">
                  <c:v>0.61</c:v>
                </c:pt>
                <c:pt idx="427">
                  <c:v>0.63</c:v>
                </c:pt>
                <c:pt idx="428">
                  <c:v>0.57999999999999996</c:v>
                </c:pt>
                <c:pt idx="429">
                  <c:v>0.61</c:v>
                </c:pt>
                <c:pt idx="430">
                  <c:v>0.59</c:v>
                </c:pt>
                <c:pt idx="431">
                  <c:v>0.56000000000000005</c:v>
                </c:pt>
                <c:pt idx="432">
                  <c:v>0.59</c:v>
                </c:pt>
                <c:pt idx="433">
                  <c:v>0.67</c:v>
                </c:pt>
                <c:pt idx="434">
                  <c:v>0.74</c:v>
                </c:pt>
                <c:pt idx="435">
                  <c:v>0.66</c:v>
                </c:pt>
                <c:pt idx="436">
                  <c:v>0.69</c:v>
                </c:pt>
                <c:pt idx="437">
                  <c:v>0.72</c:v>
                </c:pt>
                <c:pt idx="438">
                  <c:v>0.7</c:v>
                </c:pt>
                <c:pt idx="439">
                  <c:v>0.64</c:v>
                </c:pt>
                <c:pt idx="440">
                  <c:v>0.6</c:v>
                </c:pt>
                <c:pt idx="441">
                  <c:v>0.59</c:v>
                </c:pt>
                <c:pt idx="442">
                  <c:v>0.63</c:v>
                </c:pt>
                <c:pt idx="443">
                  <c:v>0.47</c:v>
                </c:pt>
                <c:pt idx="444">
                  <c:v>0.37</c:v>
                </c:pt>
                <c:pt idx="445">
                  <c:v>0.43</c:v>
                </c:pt>
                <c:pt idx="446">
                  <c:v>0.42</c:v>
                </c:pt>
                <c:pt idx="447">
                  <c:v>0.3</c:v>
                </c:pt>
                <c:pt idx="448">
                  <c:v>0.3</c:v>
                </c:pt>
                <c:pt idx="449">
                  <c:v>0.25</c:v>
                </c:pt>
                <c:pt idx="450">
                  <c:v>0.28999999999999998</c:v>
                </c:pt>
                <c:pt idx="451">
                  <c:v>0.26</c:v>
                </c:pt>
                <c:pt idx="452">
                  <c:v>0.28000000000000003</c:v>
                </c:pt>
                <c:pt idx="453">
                  <c:v>0.3</c:v>
                </c:pt>
                <c:pt idx="454">
                  <c:v>0.33</c:v>
                </c:pt>
                <c:pt idx="455">
                  <c:v>0.28000000000000003</c:v>
                </c:pt>
                <c:pt idx="456">
                  <c:v>0.24</c:v>
                </c:pt>
                <c:pt idx="457">
                  <c:v>0.37</c:v>
                </c:pt>
                <c:pt idx="458">
                  <c:v>0.41</c:v>
                </c:pt>
                <c:pt idx="459">
                  <c:v>0.39</c:v>
                </c:pt>
                <c:pt idx="460">
                  <c:v>0.5</c:v>
                </c:pt>
                <c:pt idx="461">
                  <c:v>0.51</c:v>
                </c:pt>
                <c:pt idx="462">
                  <c:v>0.7</c:v>
                </c:pt>
                <c:pt idx="463">
                  <c:v>0.76</c:v>
                </c:pt>
                <c:pt idx="464">
                  <c:v>0.82</c:v>
                </c:pt>
                <c:pt idx="465">
                  <c:v>0.87</c:v>
                </c:pt>
                <c:pt idx="466">
                  <c:v>0.94</c:v>
                </c:pt>
                <c:pt idx="467">
                  <c:v>0.92</c:v>
                </c:pt>
                <c:pt idx="468">
                  <c:v>0.84</c:v>
                </c:pt>
                <c:pt idx="469">
                  <c:v>0.81</c:v>
                </c:pt>
                <c:pt idx="470">
                  <c:v>0.92</c:v>
                </c:pt>
                <c:pt idx="471">
                  <c:v>0.92</c:v>
                </c:pt>
                <c:pt idx="472">
                  <c:v>1.01</c:v>
                </c:pt>
                <c:pt idx="473">
                  <c:v>1.04</c:v>
                </c:pt>
                <c:pt idx="474">
                  <c:v>1.03</c:v>
                </c:pt>
                <c:pt idx="475">
                  <c:v>1</c:v>
                </c:pt>
                <c:pt idx="476">
                  <c:v>1.03</c:v>
                </c:pt>
                <c:pt idx="477">
                  <c:v>0.95</c:v>
                </c:pt>
                <c:pt idx="478">
                  <c:v>1.08</c:v>
                </c:pt>
                <c:pt idx="479">
                  <c:v>1.18</c:v>
                </c:pt>
                <c:pt idx="480">
                  <c:v>1.1200000000000001</c:v>
                </c:pt>
                <c:pt idx="481">
                  <c:v>1.1000000000000001</c:v>
                </c:pt>
                <c:pt idx="482">
                  <c:v>1.03</c:v>
                </c:pt>
                <c:pt idx="483">
                  <c:v>0.96</c:v>
                </c:pt>
                <c:pt idx="484">
                  <c:v>0.93</c:v>
                </c:pt>
                <c:pt idx="485">
                  <c:v>1</c:v>
                </c:pt>
                <c:pt idx="486">
                  <c:v>1.01</c:v>
                </c:pt>
                <c:pt idx="487">
                  <c:v>1.06</c:v>
                </c:pt>
                <c:pt idx="488">
                  <c:v>1.03</c:v>
                </c:pt>
                <c:pt idx="489">
                  <c:v>1.01</c:v>
                </c:pt>
                <c:pt idx="490">
                  <c:v>0.95</c:v>
                </c:pt>
                <c:pt idx="491">
                  <c:v>0.93</c:v>
                </c:pt>
                <c:pt idx="492">
                  <c:v>0.9</c:v>
                </c:pt>
                <c:pt idx="493">
                  <c:v>0.92</c:v>
                </c:pt>
                <c:pt idx="494">
                  <c:v>0.88</c:v>
                </c:pt>
                <c:pt idx="495">
                  <c:v>1.05</c:v>
                </c:pt>
                <c:pt idx="496">
                  <c:v>1.1299999999999999</c:v>
                </c:pt>
                <c:pt idx="497">
                  <c:v>1.0900000000000001</c:v>
                </c:pt>
                <c:pt idx="498">
                  <c:v>1.01</c:v>
                </c:pt>
                <c:pt idx="499">
                  <c:v>1.07</c:v>
                </c:pt>
                <c:pt idx="500">
                  <c:v>1.01</c:v>
                </c:pt>
                <c:pt idx="501">
                  <c:v>0.94</c:v>
                </c:pt>
                <c:pt idx="502">
                  <c:v>0.95</c:v>
                </c:pt>
                <c:pt idx="503">
                  <c:v>0.93</c:v>
                </c:pt>
                <c:pt idx="504">
                  <c:v>0.93</c:v>
                </c:pt>
                <c:pt idx="505">
                  <c:v>0.9</c:v>
                </c:pt>
                <c:pt idx="506">
                  <c:v>1.01</c:v>
                </c:pt>
                <c:pt idx="507">
                  <c:v>1.01</c:v>
                </c:pt>
                <c:pt idx="508">
                  <c:v>1.01</c:v>
                </c:pt>
                <c:pt idx="509">
                  <c:v>1.02</c:v>
                </c:pt>
                <c:pt idx="510">
                  <c:v>0.98</c:v>
                </c:pt>
                <c:pt idx="511">
                  <c:v>1.01</c:v>
                </c:pt>
                <c:pt idx="512">
                  <c:v>0.99</c:v>
                </c:pt>
                <c:pt idx="513">
                  <c:v>0.94</c:v>
                </c:pt>
                <c:pt idx="514">
                  <c:v>0.98</c:v>
                </c:pt>
                <c:pt idx="515">
                  <c:v>0.94</c:v>
                </c:pt>
                <c:pt idx="516">
                  <c:v>0.93</c:v>
                </c:pt>
                <c:pt idx="517">
                  <c:v>0.88</c:v>
                </c:pt>
                <c:pt idx="518">
                  <c:v>0.82</c:v>
                </c:pt>
                <c:pt idx="519">
                  <c:v>0.85</c:v>
                </c:pt>
                <c:pt idx="520">
                  <c:v>0.96</c:v>
                </c:pt>
                <c:pt idx="521">
                  <c:v>0.95</c:v>
                </c:pt>
                <c:pt idx="522">
                  <c:v>0.95</c:v>
                </c:pt>
                <c:pt idx="523">
                  <c:v>1.03</c:v>
                </c:pt>
                <c:pt idx="524">
                  <c:v>1.02</c:v>
                </c:pt>
                <c:pt idx="525">
                  <c:v>1.07</c:v>
                </c:pt>
                <c:pt idx="526">
                  <c:v>1.18</c:v>
                </c:pt>
                <c:pt idx="527">
                  <c:v>1.18</c:v>
                </c:pt>
                <c:pt idx="528">
                  <c:v>1.18</c:v>
                </c:pt>
                <c:pt idx="529">
                  <c:v>1.1499999999999999</c:v>
                </c:pt>
                <c:pt idx="530">
                  <c:v>1.1299999999999999</c:v>
                </c:pt>
                <c:pt idx="531">
                  <c:v>1.1200000000000001</c:v>
                </c:pt>
                <c:pt idx="532">
                  <c:v>1.07</c:v>
                </c:pt>
                <c:pt idx="533">
                  <c:v>1.03</c:v>
                </c:pt>
                <c:pt idx="534">
                  <c:v>1.04</c:v>
                </c:pt>
                <c:pt idx="535">
                  <c:v>0.97</c:v>
                </c:pt>
                <c:pt idx="536">
                  <c:v>0.96</c:v>
                </c:pt>
                <c:pt idx="537">
                  <c:v>1</c:v>
                </c:pt>
                <c:pt idx="538">
                  <c:v>1.04</c:v>
                </c:pt>
                <c:pt idx="539">
                  <c:v>0.98</c:v>
                </c:pt>
                <c:pt idx="540">
                  <c:v>1.04</c:v>
                </c:pt>
                <c:pt idx="541">
                  <c:v>1.03</c:v>
                </c:pt>
                <c:pt idx="542">
                  <c:v>0.96</c:v>
                </c:pt>
                <c:pt idx="543">
                  <c:v>0.97</c:v>
                </c:pt>
                <c:pt idx="544">
                  <c:v>1.01</c:v>
                </c:pt>
                <c:pt idx="545">
                  <c:v>1.01</c:v>
                </c:pt>
                <c:pt idx="546">
                  <c:v>0.9</c:v>
                </c:pt>
                <c:pt idx="547">
                  <c:v>0.88</c:v>
                </c:pt>
                <c:pt idx="548">
                  <c:v>0.86</c:v>
                </c:pt>
                <c:pt idx="549">
                  <c:v>0.85</c:v>
                </c:pt>
                <c:pt idx="550">
                  <c:v>0.89</c:v>
                </c:pt>
                <c:pt idx="551">
                  <c:v>0.85</c:v>
                </c:pt>
                <c:pt idx="552">
                  <c:v>0.92</c:v>
                </c:pt>
                <c:pt idx="553">
                  <c:v>0.82</c:v>
                </c:pt>
                <c:pt idx="554">
                  <c:v>0.89</c:v>
                </c:pt>
                <c:pt idx="555">
                  <c:v>0.83</c:v>
                </c:pt>
                <c:pt idx="556">
                  <c:v>0.81</c:v>
                </c:pt>
                <c:pt idx="557">
                  <c:v>0.89</c:v>
                </c:pt>
                <c:pt idx="558">
                  <c:v>0.86</c:v>
                </c:pt>
                <c:pt idx="559">
                  <c:v>0.94</c:v>
                </c:pt>
                <c:pt idx="560">
                  <c:v>0.93</c:v>
                </c:pt>
                <c:pt idx="561">
                  <c:v>1.05</c:v>
                </c:pt>
                <c:pt idx="562">
                  <c:v>1</c:v>
                </c:pt>
                <c:pt idx="563">
                  <c:v>1.02</c:v>
                </c:pt>
                <c:pt idx="564">
                  <c:v>0.96</c:v>
                </c:pt>
                <c:pt idx="565">
                  <c:v>0.93</c:v>
                </c:pt>
                <c:pt idx="566">
                  <c:v>0.97</c:v>
                </c:pt>
                <c:pt idx="567">
                  <c:v>0.89</c:v>
                </c:pt>
                <c:pt idx="568">
                  <c:v>0.92</c:v>
                </c:pt>
                <c:pt idx="569">
                  <c:v>0.86</c:v>
                </c:pt>
                <c:pt idx="570">
                  <c:v>0.85</c:v>
                </c:pt>
                <c:pt idx="571">
                  <c:v>0.89</c:v>
                </c:pt>
                <c:pt idx="572">
                  <c:v>0.82</c:v>
                </c:pt>
                <c:pt idx="573">
                  <c:v>0.85</c:v>
                </c:pt>
                <c:pt idx="574">
                  <c:v>0.78</c:v>
                </c:pt>
                <c:pt idx="575">
                  <c:v>0.82</c:v>
                </c:pt>
                <c:pt idx="576">
                  <c:v>0.87</c:v>
                </c:pt>
                <c:pt idx="577">
                  <c:v>0.77</c:v>
                </c:pt>
                <c:pt idx="578">
                  <c:v>0.74</c:v>
                </c:pt>
                <c:pt idx="579">
                  <c:v>0.7</c:v>
                </c:pt>
                <c:pt idx="580">
                  <c:v>0.72</c:v>
                </c:pt>
                <c:pt idx="581">
                  <c:v>0.71</c:v>
                </c:pt>
                <c:pt idx="582">
                  <c:v>0.78</c:v>
                </c:pt>
                <c:pt idx="583">
                  <c:v>0.7</c:v>
                </c:pt>
                <c:pt idx="584">
                  <c:v>0.65</c:v>
                </c:pt>
                <c:pt idx="585">
                  <c:v>0.59</c:v>
                </c:pt>
                <c:pt idx="586">
                  <c:v>0.56000000000000005</c:v>
                </c:pt>
                <c:pt idx="587">
                  <c:v>0.63</c:v>
                </c:pt>
                <c:pt idx="588">
                  <c:v>0.68</c:v>
                </c:pt>
                <c:pt idx="589">
                  <c:v>0.61</c:v>
                </c:pt>
                <c:pt idx="590">
                  <c:v>0.56000000000000005</c:v>
                </c:pt>
                <c:pt idx="591">
                  <c:v>0.62</c:v>
                </c:pt>
                <c:pt idx="592">
                  <c:v>0.55000000000000004</c:v>
                </c:pt>
                <c:pt idx="593">
                  <c:v>0.52</c:v>
                </c:pt>
                <c:pt idx="594">
                  <c:v>0.54</c:v>
                </c:pt>
                <c:pt idx="595">
                  <c:v>0.45</c:v>
                </c:pt>
                <c:pt idx="596">
                  <c:v>0.36</c:v>
                </c:pt>
                <c:pt idx="597">
                  <c:v>0.35</c:v>
                </c:pt>
                <c:pt idx="598">
                  <c:v>0.32</c:v>
                </c:pt>
                <c:pt idx="599">
                  <c:v>0.25</c:v>
                </c:pt>
                <c:pt idx="600">
                  <c:v>0.15</c:v>
                </c:pt>
                <c:pt idx="601">
                  <c:v>0.25</c:v>
                </c:pt>
                <c:pt idx="602">
                  <c:v>0.14000000000000001</c:v>
                </c:pt>
                <c:pt idx="603">
                  <c:v>0.1</c:v>
                </c:pt>
                <c:pt idx="604">
                  <c:v>0</c:v>
                </c:pt>
                <c:pt idx="605">
                  <c:v>-0.02</c:v>
                </c:pt>
                <c:pt idx="606">
                  <c:v>-0.21</c:v>
                </c:pt>
                <c:pt idx="607">
                  <c:v>-0.19</c:v>
                </c:pt>
                <c:pt idx="608">
                  <c:v>-0.22</c:v>
                </c:pt>
                <c:pt idx="609">
                  <c:v>-0.19</c:v>
                </c:pt>
                <c:pt idx="610">
                  <c:v>-0.03</c:v>
                </c:pt>
                <c:pt idx="611">
                  <c:v>-0.06</c:v>
                </c:pt>
                <c:pt idx="612">
                  <c:v>-0.11</c:v>
                </c:pt>
                <c:pt idx="613">
                  <c:v>-0.11</c:v>
                </c:pt>
                <c:pt idx="614">
                  <c:v>-0.03</c:v>
                </c:pt>
                <c:pt idx="615">
                  <c:v>0.03</c:v>
                </c:pt>
                <c:pt idx="616">
                  <c:v>0.08</c:v>
                </c:pt>
                <c:pt idx="617">
                  <c:v>0.09</c:v>
                </c:pt>
                <c:pt idx="618">
                  <c:v>0.17</c:v>
                </c:pt>
                <c:pt idx="619">
                  <c:v>0.12</c:v>
                </c:pt>
                <c:pt idx="620">
                  <c:v>0.11</c:v>
                </c:pt>
                <c:pt idx="621">
                  <c:v>0.11</c:v>
                </c:pt>
                <c:pt idx="622">
                  <c:v>0.17</c:v>
                </c:pt>
                <c:pt idx="623">
                  <c:v>0.16</c:v>
                </c:pt>
                <c:pt idx="624">
                  <c:v>0.2</c:v>
                </c:pt>
                <c:pt idx="625">
                  <c:v>0.19</c:v>
                </c:pt>
                <c:pt idx="626">
                  <c:v>0.19</c:v>
                </c:pt>
                <c:pt idx="627">
                  <c:v>0.22</c:v>
                </c:pt>
                <c:pt idx="628">
                  <c:v>0.21</c:v>
                </c:pt>
                <c:pt idx="629">
                  <c:v>0.13</c:v>
                </c:pt>
                <c:pt idx="630">
                  <c:v>0.04</c:v>
                </c:pt>
                <c:pt idx="631">
                  <c:v>0.08</c:v>
                </c:pt>
                <c:pt idx="632">
                  <c:v>0.04</c:v>
                </c:pt>
                <c:pt idx="633">
                  <c:v>0.01</c:v>
                </c:pt>
                <c:pt idx="634">
                  <c:v>-7.0000000000000007E-2</c:v>
                </c:pt>
                <c:pt idx="635">
                  <c:v>-0.08</c:v>
                </c:pt>
                <c:pt idx="636">
                  <c:v>0.15</c:v>
                </c:pt>
                <c:pt idx="637">
                  <c:v>0.34</c:v>
                </c:pt>
                <c:pt idx="638">
                  <c:v>0.27</c:v>
                </c:pt>
                <c:pt idx="639">
                  <c:v>0.53</c:v>
                </c:pt>
                <c:pt idx="640">
                  <c:v>0.67</c:v>
                </c:pt>
                <c:pt idx="641">
                  <c:v>0.64</c:v>
                </c:pt>
                <c:pt idx="642">
                  <c:v>0.65</c:v>
                </c:pt>
                <c:pt idx="643">
                  <c:v>0.56000000000000005</c:v>
                </c:pt>
                <c:pt idx="644">
                  <c:v>0.69</c:v>
                </c:pt>
                <c:pt idx="645">
                  <c:v>0.65</c:v>
                </c:pt>
                <c:pt idx="646">
                  <c:v>0.54</c:v>
                </c:pt>
                <c:pt idx="647">
                  <c:v>0.32</c:v>
                </c:pt>
                <c:pt idx="648">
                  <c:v>0.22</c:v>
                </c:pt>
                <c:pt idx="649">
                  <c:v>0.14000000000000001</c:v>
                </c:pt>
                <c:pt idx="650">
                  <c:v>0.14000000000000001</c:v>
                </c:pt>
                <c:pt idx="651">
                  <c:v>7.0000000000000007E-2</c:v>
                </c:pt>
                <c:pt idx="652">
                  <c:v>0.14000000000000001</c:v>
                </c:pt>
                <c:pt idx="653">
                  <c:v>0</c:v>
                </c:pt>
                <c:pt idx="654">
                  <c:v>-0.01</c:v>
                </c:pt>
                <c:pt idx="655">
                  <c:v>-0.04</c:v>
                </c:pt>
                <c:pt idx="656">
                  <c:v>-0.11</c:v>
                </c:pt>
                <c:pt idx="657">
                  <c:v>-0.11</c:v>
                </c:pt>
                <c:pt idx="658">
                  <c:v>-0.08</c:v>
                </c:pt>
                <c:pt idx="659">
                  <c:v>-0.14000000000000001</c:v>
                </c:pt>
                <c:pt idx="660">
                  <c:v>-7.0000000000000007E-2</c:v>
                </c:pt>
                <c:pt idx="661">
                  <c:v>-0.12</c:v>
                </c:pt>
                <c:pt idx="662">
                  <c:v>-0.13</c:v>
                </c:pt>
                <c:pt idx="663">
                  <c:v>-0.15</c:v>
                </c:pt>
                <c:pt idx="664">
                  <c:v>-0.18</c:v>
                </c:pt>
                <c:pt idx="665">
                  <c:v>-0.19</c:v>
                </c:pt>
                <c:pt idx="666">
                  <c:v>-0.2</c:v>
                </c:pt>
                <c:pt idx="667">
                  <c:v>-0.27</c:v>
                </c:pt>
                <c:pt idx="668">
                  <c:v>-0.23</c:v>
                </c:pt>
                <c:pt idx="669">
                  <c:v>-0.33</c:v>
                </c:pt>
                <c:pt idx="670">
                  <c:v>-0.26</c:v>
                </c:pt>
                <c:pt idx="671">
                  <c:v>-0.23</c:v>
                </c:pt>
                <c:pt idx="672">
                  <c:v>-0.28000000000000003</c:v>
                </c:pt>
                <c:pt idx="673">
                  <c:v>-0.42</c:v>
                </c:pt>
                <c:pt idx="674">
                  <c:v>-0.35</c:v>
                </c:pt>
                <c:pt idx="675">
                  <c:v>-0.11</c:v>
                </c:pt>
                <c:pt idx="676">
                  <c:v>-0.06</c:v>
                </c:pt>
                <c:pt idx="677">
                  <c:v>-0.43</c:v>
                </c:pt>
                <c:pt idx="678">
                  <c:v>-0.45</c:v>
                </c:pt>
                <c:pt idx="679">
                  <c:v>-0.43</c:v>
                </c:pt>
                <c:pt idx="680">
                  <c:v>-0.42</c:v>
                </c:pt>
                <c:pt idx="681">
                  <c:v>-0.38</c:v>
                </c:pt>
                <c:pt idx="682">
                  <c:v>-0.39</c:v>
                </c:pt>
                <c:pt idx="683">
                  <c:v>-0.34</c:v>
                </c:pt>
                <c:pt idx="684">
                  <c:v>-0.26</c:v>
                </c:pt>
                <c:pt idx="685">
                  <c:v>-7.0000000000000007E-2</c:v>
                </c:pt>
                <c:pt idx="686">
                  <c:v>0</c:v>
                </c:pt>
                <c:pt idx="687">
                  <c:v>-7.0000000000000007E-2</c:v>
                </c:pt>
                <c:pt idx="688">
                  <c:v>0.03</c:v>
                </c:pt>
                <c:pt idx="689">
                  <c:v>-0.03</c:v>
                </c:pt>
                <c:pt idx="690">
                  <c:v>-0.06</c:v>
                </c:pt>
                <c:pt idx="691">
                  <c:v>-0.06</c:v>
                </c:pt>
                <c:pt idx="692">
                  <c:v>-0.03</c:v>
                </c:pt>
                <c:pt idx="693">
                  <c:v>0</c:v>
                </c:pt>
                <c:pt idx="694">
                  <c:v>0</c:v>
                </c:pt>
              </c:numCache>
            </c:numRef>
          </c:val>
          <c:smooth val="0"/>
          <c:extLst>
            <c:ext xmlns:c16="http://schemas.microsoft.com/office/drawing/2014/chart" uri="{C3380CC4-5D6E-409C-BE32-E72D297353CC}">
              <c16:uniqueId val="{0000000D-B1EF-42F0-8A19-8BCB6A5A8695}"/>
            </c:ext>
          </c:extLst>
        </c:ser>
        <c:dLbls>
          <c:showLegendKey val="0"/>
          <c:showVal val="0"/>
          <c:showCatName val="0"/>
          <c:showSerName val="0"/>
          <c:showPercent val="0"/>
          <c:showBubbleSize val="0"/>
        </c:dLbls>
        <c:smooth val="0"/>
        <c:axId val="746847168"/>
        <c:axId val="746847560"/>
        <c:extLst/>
      </c:lineChart>
      <c:dateAx>
        <c:axId val="746847168"/>
        <c:scaling>
          <c:orientation val="minMax"/>
          <c:min val="39448"/>
        </c:scaling>
        <c:delete val="0"/>
        <c:axPos val="b"/>
        <c:numFmt formatCode="d\.\ m\.\ yyyy"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46847560"/>
        <c:crosses val="autoZero"/>
        <c:auto val="1"/>
        <c:lblOffset val="100"/>
        <c:baseTimeUnit val="days"/>
        <c:majorUnit val="1"/>
        <c:majorTimeUnit val="years"/>
      </c:dateAx>
      <c:valAx>
        <c:axId val="746847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46847168"/>
        <c:crosses val="autoZero"/>
        <c:crossBetween val="between"/>
      </c:valAx>
      <c:spPr>
        <a:noFill/>
        <a:ln>
          <a:noFill/>
        </a:ln>
        <a:effectLst/>
      </c:spPr>
    </c:plotArea>
    <c:plotVisOnly val="1"/>
    <c:dispBlanksAs val="gap"/>
    <c:showDLblsOverMax val="0"/>
  </c:chart>
  <c:spPr>
    <a:solidFill>
      <a:schemeClr val="bg1"/>
    </a:solidFill>
    <a:ln w="12700"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25'!$M$2</c:f>
              <c:strCache>
                <c:ptCount val="1"/>
                <c:pt idx="0">
                  <c:v>Germany</c:v>
                </c:pt>
              </c:strCache>
            </c:strRef>
          </c:tx>
          <c:spPr>
            <a:ln w="12700" cap="rnd">
              <a:solidFill>
                <a:schemeClr val="tx1"/>
              </a:solidFill>
              <a:prstDash val="sysDot"/>
              <a:round/>
            </a:ln>
            <a:effectLst/>
          </c:spPr>
          <c:marker>
            <c:symbol val="none"/>
          </c:marker>
          <c:dLbls>
            <c:dLbl>
              <c:idx val="192"/>
              <c:layout>
                <c:manualLayout>
                  <c:x val="-0.14252602121938307"/>
                  <c:y val="6.147934678194044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CF1-4B30-B586-E874D934343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25'!$M$3:$M$697</c:f>
              <c:numCache>
                <c:formatCode>General</c:formatCode>
                <c:ptCount val="695"/>
                <c:pt idx="0">
                  <c:v>4.1349999999999998</c:v>
                </c:pt>
                <c:pt idx="1">
                  <c:v>4.0869999999999997</c:v>
                </c:pt>
                <c:pt idx="2">
                  <c:v>3.9740000000000002</c:v>
                </c:pt>
                <c:pt idx="3">
                  <c:v>3.9769999999999999</c:v>
                </c:pt>
                <c:pt idx="4">
                  <c:v>3.919</c:v>
                </c:pt>
                <c:pt idx="5">
                  <c:v>3.8639999999999999</c:v>
                </c:pt>
                <c:pt idx="6">
                  <c:v>3.9550000000000001</c:v>
                </c:pt>
                <c:pt idx="7">
                  <c:v>4.0030000000000001</c:v>
                </c:pt>
                <c:pt idx="8">
                  <c:v>3.891</c:v>
                </c:pt>
                <c:pt idx="9">
                  <c:v>3.7880000000000003</c:v>
                </c:pt>
                <c:pt idx="10">
                  <c:v>3.7320000000000002</c:v>
                </c:pt>
                <c:pt idx="11">
                  <c:v>3.762</c:v>
                </c:pt>
                <c:pt idx="12">
                  <c:v>3.9379999999999997</c:v>
                </c:pt>
                <c:pt idx="13">
                  <c:v>3.9459999999999997</c:v>
                </c:pt>
                <c:pt idx="14">
                  <c:v>3.91</c:v>
                </c:pt>
                <c:pt idx="15">
                  <c:v>4.133</c:v>
                </c:pt>
                <c:pt idx="16">
                  <c:v>4.1779999999999999</c:v>
                </c:pt>
                <c:pt idx="17">
                  <c:v>4.1980000000000004</c:v>
                </c:pt>
                <c:pt idx="18">
                  <c:v>3.9950000000000001</c:v>
                </c:pt>
                <c:pt idx="19">
                  <c:v>4.1719999999999997</c:v>
                </c:pt>
                <c:pt idx="20">
                  <c:v>4.2649999999999997</c:v>
                </c:pt>
                <c:pt idx="21">
                  <c:v>4.4050000000000002</c:v>
                </c:pt>
                <c:pt idx="22">
                  <c:v>4.4210000000000003</c:v>
                </c:pt>
                <c:pt idx="23">
                  <c:v>4.641</c:v>
                </c:pt>
                <c:pt idx="24">
                  <c:v>4.6280000000000001</c:v>
                </c:pt>
                <c:pt idx="25">
                  <c:v>4.5229999999999997</c:v>
                </c:pt>
                <c:pt idx="26">
                  <c:v>4.4950000000000001</c:v>
                </c:pt>
                <c:pt idx="27">
                  <c:v>4.4269999999999996</c:v>
                </c:pt>
                <c:pt idx="28">
                  <c:v>4.5709999999999997</c:v>
                </c:pt>
                <c:pt idx="29">
                  <c:v>4.6040000000000001</c:v>
                </c:pt>
                <c:pt idx="30">
                  <c:v>4.3490000000000002</c:v>
                </c:pt>
                <c:pt idx="31">
                  <c:v>4.2610000000000001</c:v>
                </c:pt>
                <c:pt idx="32">
                  <c:v>4.165</c:v>
                </c:pt>
                <c:pt idx="33">
                  <c:v>4.2190000000000003</c:v>
                </c:pt>
                <c:pt idx="34">
                  <c:v>4.1760000000000002</c:v>
                </c:pt>
                <c:pt idx="35">
                  <c:v>4.0010000000000003</c:v>
                </c:pt>
                <c:pt idx="36">
                  <c:v>4.1849999999999996</c:v>
                </c:pt>
                <c:pt idx="37">
                  <c:v>4.2080000000000002</c:v>
                </c:pt>
                <c:pt idx="38">
                  <c:v>4.1639999999999997</c:v>
                </c:pt>
                <c:pt idx="39">
                  <c:v>3.9239999999999999</c:v>
                </c:pt>
                <c:pt idx="40">
                  <c:v>3.996</c:v>
                </c:pt>
                <c:pt idx="41">
                  <c:v>4.0140000000000002</c:v>
                </c:pt>
                <c:pt idx="42">
                  <c:v>3.7509999999999999</c:v>
                </c:pt>
                <c:pt idx="43">
                  <c:v>3.9</c:v>
                </c:pt>
                <c:pt idx="44">
                  <c:v>3.681</c:v>
                </c:pt>
                <c:pt idx="45">
                  <c:v>3.673</c:v>
                </c:pt>
                <c:pt idx="46">
                  <c:v>3.39</c:v>
                </c:pt>
                <c:pt idx="47">
                  <c:v>3.258</c:v>
                </c:pt>
                <c:pt idx="48">
                  <c:v>3.0289999999999999</c:v>
                </c:pt>
                <c:pt idx="49">
                  <c:v>3.2970000000000002</c:v>
                </c:pt>
                <c:pt idx="50">
                  <c:v>3.0019999999999998</c:v>
                </c:pt>
                <c:pt idx="51">
                  <c:v>2.9409999999999998</c:v>
                </c:pt>
                <c:pt idx="52">
                  <c:v>2.9569999999999999</c:v>
                </c:pt>
                <c:pt idx="53">
                  <c:v>3.0169999999999999</c:v>
                </c:pt>
                <c:pt idx="54">
                  <c:v>2.93</c:v>
                </c:pt>
                <c:pt idx="55">
                  <c:v>3.2370000000000001</c:v>
                </c:pt>
                <c:pt idx="56">
                  <c:v>3.2959999999999998</c:v>
                </c:pt>
                <c:pt idx="57">
                  <c:v>3.371</c:v>
                </c:pt>
                <c:pt idx="58">
                  <c:v>3.1070000000000002</c:v>
                </c:pt>
                <c:pt idx="59">
                  <c:v>3.0139999999999998</c:v>
                </c:pt>
                <c:pt idx="60">
                  <c:v>3.1120000000000001</c:v>
                </c:pt>
                <c:pt idx="61">
                  <c:v>2.9249999999999998</c:v>
                </c:pt>
                <c:pt idx="62">
                  <c:v>3.0590000000000002</c:v>
                </c:pt>
                <c:pt idx="63">
                  <c:v>2.9740000000000002</c:v>
                </c:pt>
                <c:pt idx="64">
                  <c:v>3.0859999999999999</c:v>
                </c:pt>
                <c:pt idx="65">
                  <c:v>3.2210000000000001</c:v>
                </c:pt>
                <c:pt idx="66">
                  <c:v>3.25</c:v>
                </c:pt>
                <c:pt idx="67">
                  <c:v>3.27</c:v>
                </c:pt>
                <c:pt idx="68">
                  <c:v>3.1909999999999998</c:v>
                </c:pt>
                <c:pt idx="69">
                  <c:v>3.17</c:v>
                </c:pt>
                <c:pt idx="70">
                  <c:v>3.4470000000000001</c:v>
                </c:pt>
                <c:pt idx="71">
                  <c:v>3.3650000000000002</c:v>
                </c:pt>
                <c:pt idx="72">
                  <c:v>3.5470000000000002</c:v>
                </c:pt>
                <c:pt idx="73">
                  <c:v>3.589</c:v>
                </c:pt>
                <c:pt idx="74">
                  <c:v>3.722</c:v>
                </c:pt>
                <c:pt idx="75">
                  <c:v>3.6339999999999999</c:v>
                </c:pt>
                <c:pt idx="76">
                  <c:v>3.5019999999999998</c:v>
                </c:pt>
                <c:pt idx="77">
                  <c:v>3.391</c:v>
                </c:pt>
                <c:pt idx="78">
                  <c:v>3.34</c:v>
                </c:pt>
                <c:pt idx="79">
                  <c:v>3.2589999999999999</c:v>
                </c:pt>
                <c:pt idx="80">
                  <c:v>3.4</c:v>
                </c:pt>
                <c:pt idx="81">
                  <c:v>3.4769999999999999</c:v>
                </c:pt>
                <c:pt idx="82">
                  <c:v>3.3</c:v>
                </c:pt>
                <c:pt idx="83">
                  <c:v>3.51</c:v>
                </c:pt>
                <c:pt idx="84">
                  <c:v>3.3170000000000002</c:v>
                </c:pt>
                <c:pt idx="85">
                  <c:v>3.3119999999999998</c:v>
                </c:pt>
                <c:pt idx="86">
                  <c:v>3.25</c:v>
                </c:pt>
                <c:pt idx="87">
                  <c:v>3.242</c:v>
                </c:pt>
                <c:pt idx="88">
                  <c:v>3.2359999999999998</c:v>
                </c:pt>
                <c:pt idx="89">
                  <c:v>3.3759999999999999</c:v>
                </c:pt>
                <c:pt idx="90">
                  <c:v>3.2560000000000002</c:v>
                </c:pt>
                <c:pt idx="91">
                  <c:v>3.1230000000000002</c:v>
                </c:pt>
                <c:pt idx="92">
                  <c:v>3.2040000000000002</c:v>
                </c:pt>
                <c:pt idx="93">
                  <c:v>3.286</c:v>
                </c:pt>
                <c:pt idx="94">
                  <c:v>3.3479999999999999</c:v>
                </c:pt>
                <c:pt idx="95">
                  <c:v>3.2309999999999999</c:v>
                </c:pt>
                <c:pt idx="96">
                  <c:v>3.3639999999999999</c:v>
                </c:pt>
                <c:pt idx="97">
                  <c:v>3.3810000000000002</c:v>
                </c:pt>
                <c:pt idx="98">
                  <c:v>3.254</c:v>
                </c:pt>
                <c:pt idx="99">
                  <c:v>3.1680000000000001</c:v>
                </c:pt>
                <c:pt idx="100">
                  <c:v>3.238</c:v>
                </c:pt>
                <c:pt idx="101">
                  <c:v>3.2090000000000001</c:v>
                </c:pt>
                <c:pt idx="102">
                  <c:v>3.137</c:v>
                </c:pt>
                <c:pt idx="103">
                  <c:v>3.3149999999999999</c:v>
                </c:pt>
                <c:pt idx="104">
                  <c:v>3.387</c:v>
                </c:pt>
                <c:pt idx="105">
                  <c:v>3.3849999999999998</c:v>
                </c:pt>
                <c:pt idx="106">
                  <c:v>3.262</c:v>
                </c:pt>
                <c:pt idx="107">
                  <c:v>3.2149999999999999</c:v>
                </c:pt>
                <c:pt idx="108">
                  <c:v>3.1960000000000002</c:v>
                </c:pt>
                <c:pt idx="109">
                  <c:v>3.12</c:v>
                </c:pt>
                <c:pt idx="110">
                  <c:v>3.1920000000000002</c:v>
                </c:pt>
                <c:pt idx="111">
                  <c:v>3.2850000000000001</c:v>
                </c:pt>
                <c:pt idx="112">
                  <c:v>3.101</c:v>
                </c:pt>
                <c:pt idx="113">
                  <c:v>3.1560000000000001</c:v>
                </c:pt>
                <c:pt idx="114">
                  <c:v>3.1669999999999998</c:v>
                </c:pt>
                <c:pt idx="115">
                  <c:v>3.109</c:v>
                </c:pt>
                <c:pt idx="116">
                  <c:v>3.15</c:v>
                </c:pt>
                <c:pt idx="117">
                  <c:v>3.0880000000000001</c:v>
                </c:pt>
                <c:pt idx="118">
                  <c:v>3.1659999999999999</c:v>
                </c:pt>
                <c:pt idx="119">
                  <c:v>3.0840000000000001</c:v>
                </c:pt>
                <c:pt idx="120">
                  <c:v>3.0609999999999999</c:v>
                </c:pt>
                <c:pt idx="121">
                  <c:v>3.0169999999999999</c:v>
                </c:pt>
                <c:pt idx="122">
                  <c:v>2.7970000000000002</c:v>
                </c:pt>
                <c:pt idx="123">
                  <c:v>2.86</c:v>
                </c:pt>
                <c:pt idx="124">
                  <c:v>2.6659999999999999</c:v>
                </c:pt>
                <c:pt idx="125">
                  <c:v>2.6819999999999999</c:v>
                </c:pt>
                <c:pt idx="126">
                  <c:v>2.5840000000000001</c:v>
                </c:pt>
                <c:pt idx="127">
                  <c:v>2.5659999999999998</c:v>
                </c:pt>
                <c:pt idx="128">
                  <c:v>2.7290000000000001</c:v>
                </c:pt>
                <c:pt idx="129">
                  <c:v>2.6109999999999998</c:v>
                </c:pt>
                <c:pt idx="130">
                  <c:v>2.5830000000000002</c:v>
                </c:pt>
                <c:pt idx="131">
                  <c:v>2.6339999999999999</c:v>
                </c:pt>
                <c:pt idx="132">
                  <c:v>2.6059999999999999</c:v>
                </c:pt>
                <c:pt idx="133">
                  <c:v>2.706</c:v>
                </c:pt>
                <c:pt idx="134">
                  <c:v>2.669</c:v>
                </c:pt>
                <c:pt idx="135">
                  <c:v>2.5190000000000001</c:v>
                </c:pt>
                <c:pt idx="136">
                  <c:v>2.3929999999999998</c:v>
                </c:pt>
                <c:pt idx="137">
                  <c:v>2.2709999999999999</c:v>
                </c:pt>
                <c:pt idx="138">
                  <c:v>2.2000000000000002</c:v>
                </c:pt>
                <c:pt idx="139">
                  <c:v>2.3540000000000001</c:v>
                </c:pt>
                <c:pt idx="140">
                  <c:v>2.4</c:v>
                </c:pt>
                <c:pt idx="141">
                  <c:v>2.427</c:v>
                </c:pt>
                <c:pt idx="142">
                  <c:v>2.3420000000000001</c:v>
                </c:pt>
                <c:pt idx="143">
                  <c:v>2.286</c:v>
                </c:pt>
                <c:pt idx="144">
                  <c:v>2.254</c:v>
                </c:pt>
                <c:pt idx="145">
                  <c:v>2.371</c:v>
                </c:pt>
                <c:pt idx="146">
                  <c:v>2.4740000000000002</c:v>
                </c:pt>
                <c:pt idx="147">
                  <c:v>2.5179999999999998</c:v>
                </c:pt>
                <c:pt idx="148">
                  <c:v>2.4169999999999998</c:v>
                </c:pt>
                <c:pt idx="149">
                  <c:v>2.512</c:v>
                </c:pt>
                <c:pt idx="150">
                  <c:v>2.7029999999999998</c:v>
                </c:pt>
                <c:pt idx="151">
                  <c:v>2.734</c:v>
                </c:pt>
                <c:pt idx="152">
                  <c:v>2.8570000000000002</c:v>
                </c:pt>
                <c:pt idx="153">
                  <c:v>2.9539999999999997</c:v>
                </c:pt>
                <c:pt idx="154">
                  <c:v>3.0289999999999999</c:v>
                </c:pt>
                <c:pt idx="155">
                  <c:v>2.9820000000000002</c:v>
                </c:pt>
                <c:pt idx="156">
                  <c:v>2.9630000000000001</c:v>
                </c:pt>
                <c:pt idx="157">
                  <c:v>2.8689999999999998</c:v>
                </c:pt>
                <c:pt idx="158">
                  <c:v>3.028</c:v>
                </c:pt>
                <c:pt idx="159">
                  <c:v>3.1760000000000002</c:v>
                </c:pt>
                <c:pt idx="160">
                  <c:v>3.1480000000000001</c:v>
                </c:pt>
                <c:pt idx="161">
                  <c:v>3.2610000000000001</c:v>
                </c:pt>
                <c:pt idx="162">
                  <c:v>3.294</c:v>
                </c:pt>
                <c:pt idx="163">
                  <c:v>3.254</c:v>
                </c:pt>
                <c:pt idx="164">
                  <c:v>3.1520000000000001</c:v>
                </c:pt>
                <c:pt idx="165">
                  <c:v>3.2730000000000001</c:v>
                </c:pt>
                <c:pt idx="166">
                  <c:v>3.214</c:v>
                </c:pt>
                <c:pt idx="167">
                  <c:v>3.1880000000000002</c:v>
                </c:pt>
                <c:pt idx="168">
                  <c:v>3.2800000000000002</c:v>
                </c:pt>
                <c:pt idx="169">
                  <c:v>3.3719999999999999</c:v>
                </c:pt>
                <c:pt idx="170">
                  <c:v>3.4809999999999999</c:v>
                </c:pt>
                <c:pt idx="171">
                  <c:v>3.3780000000000001</c:v>
                </c:pt>
                <c:pt idx="172">
                  <c:v>3.26</c:v>
                </c:pt>
                <c:pt idx="173">
                  <c:v>3.2389999999999999</c:v>
                </c:pt>
                <c:pt idx="174">
                  <c:v>3.17</c:v>
                </c:pt>
                <c:pt idx="175">
                  <c:v>3.077</c:v>
                </c:pt>
                <c:pt idx="176">
                  <c:v>3.0569999999999999</c:v>
                </c:pt>
                <c:pt idx="177">
                  <c:v>2.9849999999999999</c:v>
                </c:pt>
                <c:pt idx="178">
                  <c:v>3.0579999999999998</c:v>
                </c:pt>
                <c:pt idx="179">
                  <c:v>2.9609999999999999</c:v>
                </c:pt>
                <c:pt idx="180">
                  <c:v>2.9590000000000001</c:v>
                </c:pt>
                <c:pt idx="181">
                  <c:v>2.8340000000000001</c:v>
                </c:pt>
                <c:pt idx="182">
                  <c:v>3.0339999999999998</c:v>
                </c:pt>
                <c:pt idx="183">
                  <c:v>2.8289999999999997</c:v>
                </c:pt>
                <c:pt idx="184">
                  <c:v>2.6949999999999998</c:v>
                </c:pt>
                <c:pt idx="185">
                  <c:v>2.8279999999999998</c:v>
                </c:pt>
                <c:pt idx="186">
                  <c:v>2.5380000000000003</c:v>
                </c:pt>
                <c:pt idx="187">
                  <c:v>2.3460000000000001</c:v>
                </c:pt>
                <c:pt idx="188">
                  <c:v>2.3330000000000002</c:v>
                </c:pt>
                <c:pt idx="189">
                  <c:v>2.105</c:v>
                </c:pt>
                <c:pt idx="190">
                  <c:v>2.157</c:v>
                </c:pt>
                <c:pt idx="191">
                  <c:v>2.008</c:v>
                </c:pt>
                <c:pt idx="192">
                  <c:v>1.772</c:v>
                </c:pt>
                <c:pt idx="193">
                  <c:v>1.863</c:v>
                </c:pt>
                <c:pt idx="194">
                  <c:v>1.7469999999999999</c:v>
                </c:pt>
                <c:pt idx="195">
                  <c:v>1.887</c:v>
                </c:pt>
                <c:pt idx="196">
                  <c:v>2.0019999999999998</c:v>
                </c:pt>
                <c:pt idx="197">
                  <c:v>2.1989999999999998</c:v>
                </c:pt>
                <c:pt idx="198">
                  <c:v>2.1059999999999999</c:v>
                </c:pt>
                <c:pt idx="199">
                  <c:v>2.177</c:v>
                </c:pt>
                <c:pt idx="200">
                  <c:v>1.823</c:v>
                </c:pt>
                <c:pt idx="201">
                  <c:v>1.8879999999999999</c:v>
                </c:pt>
                <c:pt idx="202">
                  <c:v>1.9670000000000001</c:v>
                </c:pt>
                <c:pt idx="203">
                  <c:v>2.2629999999999999</c:v>
                </c:pt>
                <c:pt idx="204">
                  <c:v>2.1349999999999998</c:v>
                </c:pt>
                <c:pt idx="205">
                  <c:v>2.149</c:v>
                </c:pt>
                <c:pt idx="206">
                  <c:v>1.8519999999999999</c:v>
                </c:pt>
                <c:pt idx="207">
                  <c:v>1.96</c:v>
                </c:pt>
                <c:pt idx="208">
                  <c:v>1.829</c:v>
                </c:pt>
                <c:pt idx="209">
                  <c:v>1.8540000000000001</c:v>
                </c:pt>
                <c:pt idx="210">
                  <c:v>1.7650000000000001</c:v>
                </c:pt>
                <c:pt idx="211">
                  <c:v>1.929</c:v>
                </c:pt>
                <c:pt idx="212">
                  <c:v>1.8580000000000001</c:v>
                </c:pt>
                <c:pt idx="213">
                  <c:v>1.9330000000000001</c:v>
                </c:pt>
                <c:pt idx="214">
                  <c:v>1.907</c:v>
                </c:pt>
                <c:pt idx="215">
                  <c:v>1.925</c:v>
                </c:pt>
                <c:pt idx="216">
                  <c:v>1.8839999999999999</c:v>
                </c:pt>
                <c:pt idx="217">
                  <c:v>1.8</c:v>
                </c:pt>
                <c:pt idx="218">
                  <c:v>1.794</c:v>
                </c:pt>
                <c:pt idx="219">
                  <c:v>2.0499999999999998</c:v>
                </c:pt>
                <c:pt idx="220">
                  <c:v>1.865</c:v>
                </c:pt>
                <c:pt idx="221">
                  <c:v>1.794</c:v>
                </c:pt>
                <c:pt idx="222">
                  <c:v>1.7349999999999999</c:v>
                </c:pt>
                <c:pt idx="223">
                  <c:v>1.7349999999999999</c:v>
                </c:pt>
                <c:pt idx="224">
                  <c:v>1.7090000000000001</c:v>
                </c:pt>
                <c:pt idx="225">
                  <c:v>1.6989999999999998</c:v>
                </c:pt>
                <c:pt idx="226">
                  <c:v>1.5840000000000001</c:v>
                </c:pt>
                <c:pt idx="227">
                  <c:v>1.516</c:v>
                </c:pt>
                <c:pt idx="228">
                  <c:v>1.4259999999999999</c:v>
                </c:pt>
                <c:pt idx="229">
                  <c:v>1.37</c:v>
                </c:pt>
                <c:pt idx="230">
                  <c:v>1.1719999999999999</c:v>
                </c:pt>
                <c:pt idx="231">
                  <c:v>1.329</c:v>
                </c:pt>
                <c:pt idx="232">
                  <c:v>1.4370000000000001</c:v>
                </c:pt>
                <c:pt idx="233">
                  <c:v>1.581</c:v>
                </c:pt>
                <c:pt idx="234">
                  <c:v>1.583</c:v>
                </c:pt>
                <c:pt idx="235">
                  <c:v>1.327</c:v>
                </c:pt>
                <c:pt idx="236">
                  <c:v>1.26</c:v>
                </c:pt>
                <c:pt idx="237">
                  <c:v>1.167</c:v>
                </c:pt>
                <c:pt idx="238">
                  <c:v>1.3980000000000001</c:v>
                </c:pt>
                <c:pt idx="239">
                  <c:v>1.4239999999999999</c:v>
                </c:pt>
                <c:pt idx="240">
                  <c:v>1.385</c:v>
                </c:pt>
                <c:pt idx="241">
                  <c:v>1.496</c:v>
                </c:pt>
                <c:pt idx="242">
                  <c:v>1.355</c:v>
                </c:pt>
                <c:pt idx="243">
                  <c:v>1.3340000000000001</c:v>
                </c:pt>
                <c:pt idx="244">
                  <c:v>1.5190000000000001</c:v>
                </c:pt>
                <c:pt idx="245">
                  <c:v>1.706</c:v>
                </c:pt>
                <c:pt idx="246">
                  <c:v>1.5960000000000001</c:v>
                </c:pt>
                <c:pt idx="247">
                  <c:v>1.4419999999999999</c:v>
                </c:pt>
                <c:pt idx="248">
                  <c:v>1.52</c:v>
                </c:pt>
                <c:pt idx="249">
                  <c:v>1.4450000000000001</c:v>
                </c:pt>
                <c:pt idx="250">
                  <c:v>1.5939999999999999</c:v>
                </c:pt>
                <c:pt idx="251">
                  <c:v>1.5369999999999999</c:v>
                </c:pt>
                <c:pt idx="252">
                  <c:v>1.45</c:v>
                </c:pt>
                <c:pt idx="253">
                  <c:v>1.3479999999999999</c:v>
                </c:pt>
                <c:pt idx="254">
                  <c:v>1.331</c:v>
                </c:pt>
                <c:pt idx="255">
                  <c:v>1.4359999999999999</c:v>
                </c:pt>
                <c:pt idx="256">
                  <c:v>1.3860000000000001</c:v>
                </c:pt>
                <c:pt idx="257">
                  <c:v>1.2949999999999999</c:v>
                </c:pt>
                <c:pt idx="258">
                  <c:v>1.3479999999999999</c:v>
                </c:pt>
                <c:pt idx="259">
                  <c:v>1.3759999999999999</c:v>
                </c:pt>
                <c:pt idx="260">
                  <c:v>1.31</c:v>
                </c:pt>
                <c:pt idx="261">
                  <c:v>1.536</c:v>
                </c:pt>
                <c:pt idx="262">
                  <c:v>1.583</c:v>
                </c:pt>
                <c:pt idx="263">
                  <c:v>1.5550000000000002</c:v>
                </c:pt>
                <c:pt idx="264">
                  <c:v>1.6360000000000001</c:v>
                </c:pt>
                <c:pt idx="265">
                  <c:v>1.6720000000000002</c:v>
                </c:pt>
                <c:pt idx="266">
                  <c:v>1.609</c:v>
                </c:pt>
                <c:pt idx="267">
                  <c:v>1.6520000000000001</c:v>
                </c:pt>
                <c:pt idx="268">
                  <c:v>1.5680000000000001</c:v>
                </c:pt>
                <c:pt idx="269">
                  <c:v>1.41</c:v>
                </c:pt>
                <c:pt idx="270">
                  <c:v>1.5249999999999999</c:v>
                </c:pt>
                <c:pt idx="271">
                  <c:v>1.4550000000000001</c:v>
                </c:pt>
                <c:pt idx="272">
                  <c:v>1.379</c:v>
                </c:pt>
                <c:pt idx="273">
                  <c:v>1.2889999999999999</c:v>
                </c:pt>
                <c:pt idx="274">
                  <c:v>1.212</c:v>
                </c:pt>
                <c:pt idx="275">
                  <c:v>1.26</c:v>
                </c:pt>
                <c:pt idx="276">
                  <c:v>1.2509999999999999</c:v>
                </c:pt>
                <c:pt idx="277">
                  <c:v>1.206</c:v>
                </c:pt>
                <c:pt idx="278">
                  <c:v>1.24</c:v>
                </c:pt>
                <c:pt idx="279">
                  <c:v>1.38</c:v>
                </c:pt>
                <c:pt idx="280">
                  <c:v>1.3260000000000001</c:v>
                </c:pt>
                <c:pt idx="281">
                  <c:v>1.431</c:v>
                </c:pt>
                <c:pt idx="282">
                  <c:v>1.5049999999999999</c:v>
                </c:pt>
                <c:pt idx="283">
                  <c:v>1.546</c:v>
                </c:pt>
                <c:pt idx="284">
                  <c:v>1.514</c:v>
                </c:pt>
                <c:pt idx="285">
                  <c:v>1.7250000000000001</c:v>
                </c:pt>
                <c:pt idx="286">
                  <c:v>1.728</c:v>
                </c:pt>
                <c:pt idx="287">
                  <c:v>1.7189999999999999</c:v>
                </c:pt>
                <c:pt idx="288">
                  <c:v>1.56</c:v>
                </c:pt>
                <c:pt idx="289">
                  <c:v>1.5190000000000001</c:v>
                </c:pt>
                <c:pt idx="290">
                  <c:v>1.665</c:v>
                </c:pt>
                <c:pt idx="291">
                  <c:v>1.651</c:v>
                </c:pt>
                <c:pt idx="292">
                  <c:v>1.6800000000000002</c:v>
                </c:pt>
                <c:pt idx="293">
                  <c:v>1.881</c:v>
                </c:pt>
                <c:pt idx="294">
                  <c:v>1.9350000000000001</c:v>
                </c:pt>
                <c:pt idx="295">
                  <c:v>1.8559999999999999</c:v>
                </c:pt>
                <c:pt idx="296">
                  <c:v>1.95</c:v>
                </c:pt>
                <c:pt idx="297">
                  <c:v>1.976</c:v>
                </c:pt>
                <c:pt idx="298">
                  <c:v>1.9430000000000001</c:v>
                </c:pt>
                <c:pt idx="299">
                  <c:v>1.778</c:v>
                </c:pt>
                <c:pt idx="300">
                  <c:v>1.841</c:v>
                </c:pt>
                <c:pt idx="301">
                  <c:v>1.8639999999999999</c:v>
                </c:pt>
                <c:pt idx="302">
                  <c:v>1.831</c:v>
                </c:pt>
                <c:pt idx="303">
                  <c:v>1.7549999999999999</c:v>
                </c:pt>
                <c:pt idx="304">
                  <c:v>1.6909999999999998</c:v>
                </c:pt>
                <c:pt idx="305">
                  <c:v>1.7570000000000001</c:v>
                </c:pt>
                <c:pt idx="306">
                  <c:v>1.706</c:v>
                </c:pt>
                <c:pt idx="307">
                  <c:v>1.746</c:v>
                </c:pt>
                <c:pt idx="308">
                  <c:v>1.6930000000000001</c:v>
                </c:pt>
                <c:pt idx="309">
                  <c:v>1.8420000000000001</c:v>
                </c:pt>
                <c:pt idx="310">
                  <c:v>1.8279999999999998</c:v>
                </c:pt>
                <c:pt idx="311">
                  <c:v>1.87</c:v>
                </c:pt>
                <c:pt idx="312">
                  <c:v>1.956</c:v>
                </c:pt>
                <c:pt idx="313">
                  <c:v>1.944</c:v>
                </c:pt>
                <c:pt idx="314">
                  <c:v>1.843</c:v>
                </c:pt>
                <c:pt idx="315">
                  <c:v>1.7530000000000001</c:v>
                </c:pt>
                <c:pt idx="316">
                  <c:v>1.6579999999999999</c:v>
                </c:pt>
                <c:pt idx="317">
                  <c:v>1.659</c:v>
                </c:pt>
                <c:pt idx="318">
                  <c:v>1.661</c:v>
                </c:pt>
                <c:pt idx="319">
                  <c:v>1.679</c:v>
                </c:pt>
                <c:pt idx="320">
                  <c:v>1.6619999999999999</c:v>
                </c:pt>
                <c:pt idx="321">
                  <c:v>1.6240000000000001</c:v>
                </c:pt>
                <c:pt idx="322">
                  <c:v>1.653</c:v>
                </c:pt>
                <c:pt idx="323">
                  <c:v>1.546</c:v>
                </c:pt>
                <c:pt idx="324">
                  <c:v>1.631</c:v>
                </c:pt>
                <c:pt idx="325">
                  <c:v>1.548</c:v>
                </c:pt>
                <c:pt idx="326">
                  <c:v>1.5529999999999999</c:v>
                </c:pt>
                <c:pt idx="327">
                  <c:v>1.504</c:v>
                </c:pt>
                <c:pt idx="328">
                  <c:v>1.5150000000000001</c:v>
                </c:pt>
                <c:pt idx="329">
                  <c:v>1.484</c:v>
                </c:pt>
                <c:pt idx="330">
                  <c:v>1.4490000000000001</c:v>
                </c:pt>
                <c:pt idx="331">
                  <c:v>1.4550000000000001</c:v>
                </c:pt>
                <c:pt idx="332">
                  <c:v>1.33</c:v>
                </c:pt>
                <c:pt idx="333">
                  <c:v>1.413</c:v>
                </c:pt>
                <c:pt idx="334">
                  <c:v>1.3580000000000001</c:v>
                </c:pt>
                <c:pt idx="335">
                  <c:v>1.353</c:v>
                </c:pt>
                <c:pt idx="336">
                  <c:v>1.363</c:v>
                </c:pt>
                <c:pt idx="337">
                  <c:v>1.343</c:v>
                </c:pt>
                <c:pt idx="338">
                  <c:v>1.262</c:v>
                </c:pt>
                <c:pt idx="339">
                  <c:v>1.2650000000000001</c:v>
                </c:pt>
                <c:pt idx="340">
                  <c:v>1.2030000000000001</c:v>
                </c:pt>
                <c:pt idx="341">
                  <c:v>1.155</c:v>
                </c:pt>
                <c:pt idx="342">
                  <c:v>1.147</c:v>
                </c:pt>
                <c:pt idx="343">
                  <c:v>1.131</c:v>
                </c:pt>
                <c:pt idx="344">
                  <c:v>1.0529999999999999</c:v>
                </c:pt>
                <c:pt idx="345">
                  <c:v>0.95299999999999996</c:v>
                </c:pt>
                <c:pt idx="346">
                  <c:v>0.98199999999999998</c:v>
                </c:pt>
                <c:pt idx="347">
                  <c:v>0.89</c:v>
                </c:pt>
                <c:pt idx="348">
                  <c:v>0.92800000000000005</c:v>
                </c:pt>
                <c:pt idx="349">
                  <c:v>1.0820000000000001</c:v>
                </c:pt>
                <c:pt idx="350">
                  <c:v>1.0429999999999999</c:v>
                </c:pt>
                <c:pt idx="351">
                  <c:v>0.97199999999999998</c:v>
                </c:pt>
                <c:pt idx="352">
                  <c:v>0.92500000000000004</c:v>
                </c:pt>
                <c:pt idx="353">
                  <c:v>0.88700000000000001</c:v>
                </c:pt>
                <c:pt idx="354">
                  <c:v>0.85899999999999999</c:v>
                </c:pt>
                <c:pt idx="355">
                  <c:v>0.89200000000000002</c:v>
                </c:pt>
                <c:pt idx="356">
                  <c:v>0.84099999999999997</c:v>
                </c:pt>
                <c:pt idx="357">
                  <c:v>0.81699999999999995</c:v>
                </c:pt>
                <c:pt idx="358">
                  <c:v>0.78500000000000003</c:v>
                </c:pt>
                <c:pt idx="359">
                  <c:v>0.77</c:v>
                </c:pt>
                <c:pt idx="360">
                  <c:v>0.7</c:v>
                </c:pt>
                <c:pt idx="361">
                  <c:v>0.78</c:v>
                </c:pt>
                <c:pt idx="362">
                  <c:v>0.624</c:v>
                </c:pt>
                <c:pt idx="363">
                  <c:v>0.59199999999999997</c:v>
                </c:pt>
                <c:pt idx="364">
                  <c:v>0.58899999999999997</c:v>
                </c:pt>
                <c:pt idx="365">
                  <c:v>0.498</c:v>
                </c:pt>
                <c:pt idx="366">
                  <c:v>0.49199999999999999</c:v>
                </c:pt>
                <c:pt idx="367">
                  <c:v>0.45400000000000001</c:v>
                </c:pt>
                <c:pt idx="368">
                  <c:v>0.36199999999999999</c:v>
                </c:pt>
                <c:pt idx="369">
                  <c:v>0.30199999999999999</c:v>
                </c:pt>
                <c:pt idx="370">
                  <c:v>0.375</c:v>
                </c:pt>
                <c:pt idx="371">
                  <c:v>0.34200000000000003</c:v>
                </c:pt>
                <c:pt idx="372">
                  <c:v>0.36699999999999999</c:v>
                </c:pt>
                <c:pt idx="373">
                  <c:v>0.32800000000000001</c:v>
                </c:pt>
                <c:pt idx="374">
                  <c:v>0.39300000000000002</c:v>
                </c:pt>
                <c:pt idx="375">
                  <c:v>0.25700000000000001</c:v>
                </c:pt>
                <c:pt idx="376">
                  <c:v>0.184</c:v>
                </c:pt>
                <c:pt idx="377">
                  <c:v>0.20699999999999999</c:v>
                </c:pt>
                <c:pt idx="378">
                  <c:v>0.19400000000000001</c:v>
                </c:pt>
                <c:pt idx="379">
                  <c:v>0.155</c:v>
                </c:pt>
                <c:pt idx="380">
                  <c:v>7.8E-2</c:v>
                </c:pt>
                <c:pt idx="381">
                  <c:v>0.155</c:v>
                </c:pt>
                <c:pt idx="382">
                  <c:v>0.373</c:v>
                </c:pt>
                <c:pt idx="383">
                  <c:v>0.54700000000000004</c:v>
                </c:pt>
                <c:pt idx="384">
                  <c:v>0.624</c:v>
                </c:pt>
                <c:pt idx="385">
                  <c:v>0.60399999999999998</c:v>
                </c:pt>
                <c:pt idx="386">
                  <c:v>0.48699999999999999</c:v>
                </c:pt>
                <c:pt idx="387">
                  <c:v>0.84399999999999997</c:v>
                </c:pt>
                <c:pt idx="388">
                  <c:v>0.83399999999999996</c:v>
                </c:pt>
                <c:pt idx="389">
                  <c:v>0.752</c:v>
                </c:pt>
                <c:pt idx="390">
                  <c:v>0.92200000000000004</c:v>
                </c:pt>
                <c:pt idx="391">
                  <c:v>0.79100000000000004</c:v>
                </c:pt>
                <c:pt idx="392">
                  <c:v>0.89800000000000002</c:v>
                </c:pt>
                <c:pt idx="393">
                  <c:v>0.78800000000000003</c:v>
                </c:pt>
                <c:pt idx="394">
                  <c:v>0.69099999999999995</c:v>
                </c:pt>
                <c:pt idx="395">
                  <c:v>0.64400000000000002</c:v>
                </c:pt>
                <c:pt idx="396">
                  <c:v>0.66100000000000003</c:v>
                </c:pt>
                <c:pt idx="397">
                  <c:v>0.66</c:v>
                </c:pt>
                <c:pt idx="398">
                  <c:v>0.56399999999999995</c:v>
                </c:pt>
                <c:pt idx="399">
                  <c:v>0.74199999999999999</c:v>
                </c:pt>
                <c:pt idx="400">
                  <c:v>0.66800000000000004</c:v>
                </c:pt>
                <c:pt idx="401">
                  <c:v>0.65300000000000002</c:v>
                </c:pt>
                <c:pt idx="402">
                  <c:v>0.66300000000000003</c:v>
                </c:pt>
                <c:pt idx="403">
                  <c:v>0.64900000000000002</c:v>
                </c:pt>
                <c:pt idx="404">
                  <c:v>0.51</c:v>
                </c:pt>
                <c:pt idx="405">
                  <c:v>0.61499999999999999</c:v>
                </c:pt>
                <c:pt idx="406">
                  <c:v>0.54800000000000004</c:v>
                </c:pt>
                <c:pt idx="407">
                  <c:v>0.51200000000000001</c:v>
                </c:pt>
                <c:pt idx="408">
                  <c:v>0.51700000000000002</c:v>
                </c:pt>
                <c:pt idx="409">
                  <c:v>0.69299999999999995</c:v>
                </c:pt>
                <c:pt idx="410">
                  <c:v>0.55800000000000005</c:v>
                </c:pt>
                <c:pt idx="411">
                  <c:v>0.47899999999999998</c:v>
                </c:pt>
                <c:pt idx="412">
                  <c:v>0.46</c:v>
                </c:pt>
                <c:pt idx="413">
                  <c:v>0.67800000000000005</c:v>
                </c:pt>
                <c:pt idx="414">
                  <c:v>0.54</c:v>
                </c:pt>
                <c:pt idx="415">
                  <c:v>0.54800000000000004</c:v>
                </c:pt>
                <c:pt idx="416">
                  <c:v>0.64100000000000001</c:v>
                </c:pt>
                <c:pt idx="417">
                  <c:v>0.629</c:v>
                </c:pt>
                <c:pt idx="418">
                  <c:v>0.51400000000000001</c:v>
                </c:pt>
                <c:pt idx="419">
                  <c:v>0.54</c:v>
                </c:pt>
                <c:pt idx="420">
                  <c:v>0.48399999999999999</c:v>
                </c:pt>
                <c:pt idx="421">
                  <c:v>0.32500000000000001</c:v>
                </c:pt>
                <c:pt idx="422">
                  <c:v>0.29599999999999999</c:v>
                </c:pt>
                <c:pt idx="423">
                  <c:v>0.26100000000000001</c:v>
                </c:pt>
                <c:pt idx="424">
                  <c:v>0.20200000000000001</c:v>
                </c:pt>
                <c:pt idx="425">
                  <c:v>0.14699999999999999</c:v>
                </c:pt>
                <c:pt idx="426">
                  <c:v>0.23799999999999999</c:v>
                </c:pt>
                <c:pt idx="427">
                  <c:v>0.27100000000000002</c:v>
                </c:pt>
                <c:pt idx="428">
                  <c:v>0.21199999999999999</c:v>
                </c:pt>
                <c:pt idx="429">
                  <c:v>0.18</c:v>
                </c:pt>
                <c:pt idx="430">
                  <c:v>0.13400000000000001</c:v>
                </c:pt>
                <c:pt idx="431">
                  <c:v>9.5000000000000001E-2</c:v>
                </c:pt>
                <c:pt idx="432">
                  <c:v>0.127</c:v>
                </c:pt>
                <c:pt idx="433">
                  <c:v>0.23100000000000001</c:v>
                </c:pt>
                <c:pt idx="434">
                  <c:v>0.27100000000000002</c:v>
                </c:pt>
                <c:pt idx="435">
                  <c:v>0.14399999999999999</c:v>
                </c:pt>
                <c:pt idx="436">
                  <c:v>0.124</c:v>
                </c:pt>
                <c:pt idx="437">
                  <c:v>0.16500000000000001</c:v>
                </c:pt>
                <c:pt idx="438">
                  <c:v>0.13800000000000001</c:v>
                </c:pt>
                <c:pt idx="439">
                  <c:v>6.8000000000000005E-2</c:v>
                </c:pt>
                <c:pt idx="440">
                  <c:v>0.02</c:v>
                </c:pt>
                <c:pt idx="441">
                  <c:v>1.9E-2</c:v>
                </c:pt>
                <c:pt idx="442">
                  <c:v>-4.7E-2</c:v>
                </c:pt>
                <c:pt idx="443">
                  <c:v>-0.126</c:v>
                </c:pt>
                <c:pt idx="444">
                  <c:v>-0.189</c:v>
                </c:pt>
                <c:pt idx="445">
                  <c:v>6.0000000000000001E-3</c:v>
                </c:pt>
                <c:pt idx="446">
                  <c:v>-0.03</c:v>
                </c:pt>
                <c:pt idx="447">
                  <c:v>-0.11899999999999999</c:v>
                </c:pt>
                <c:pt idx="448">
                  <c:v>-6.7000000000000004E-2</c:v>
                </c:pt>
                <c:pt idx="449">
                  <c:v>-0.108</c:v>
                </c:pt>
                <c:pt idx="450">
                  <c:v>-3.2000000000000001E-2</c:v>
                </c:pt>
                <c:pt idx="451">
                  <c:v>-7.1999999999999995E-2</c:v>
                </c:pt>
                <c:pt idx="452">
                  <c:v>-4.2999999999999997E-2</c:v>
                </c:pt>
                <c:pt idx="453">
                  <c:v>1.0999999999999999E-2</c:v>
                </c:pt>
                <c:pt idx="454">
                  <c:v>7.0000000000000001E-3</c:v>
                </c:pt>
                <c:pt idx="455">
                  <c:v>-8.2000000000000003E-2</c:v>
                </c:pt>
                <c:pt idx="456">
                  <c:v>-0.11899999999999999</c:v>
                </c:pt>
                <c:pt idx="457">
                  <c:v>0.02</c:v>
                </c:pt>
                <c:pt idx="458">
                  <c:v>5.8000000000000003E-2</c:v>
                </c:pt>
                <c:pt idx="459">
                  <c:v>6.0000000000000001E-3</c:v>
                </c:pt>
                <c:pt idx="460">
                  <c:v>0.16700000000000001</c:v>
                </c:pt>
                <c:pt idx="461">
                  <c:v>0.13500000000000001</c:v>
                </c:pt>
                <c:pt idx="462">
                  <c:v>0.308</c:v>
                </c:pt>
                <c:pt idx="463">
                  <c:v>0.27200000000000002</c:v>
                </c:pt>
                <c:pt idx="464">
                  <c:v>0.24</c:v>
                </c:pt>
                <c:pt idx="465">
                  <c:v>0.28100000000000003</c:v>
                </c:pt>
                <c:pt idx="466">
                  <c:v>0.36499999999999999</c:v>
                </c:pt>
                <c:pt idx="467">
                  <c:v>0.314</c:v>
                </c:pt>
                <c:pt idx="468">
                  <c:v>0.221</c:v>
                </c:pt>
                <c:pt idx="469">
                  <c:v>0.20799999999999999</c:v>
                </c:pt>
                <c:pt idx="470">
                  <c:v>0.29799999999999999</c:v>
                </c:pt>
                <c:pt idx="471">
                  <c:v>0.33800000000000002</c:v>
                </c:pt>
                <c:pt idx="472">
                  <c:v>0.42099999999999999</c:v>
                </c:pt>
                <c:pt idx="473">
                  <c:v>0.46200000000000002</c:v>
                </c:pt>
                <c:pt idx="474">
                  <c:v>0.41199999999999998</c:v>
                </c:pt>
                <c:pt idx="475">
                  <c:v>0.32</c:v>
                </c:pt>
                <c:pt idx="476">
                  <c:v>0.30199999999999999</c:v>
                </c:pt>
                <c:pt idx="477">
                  <c:v>0.186</c:v>
                </c:pt>
                <c:pt idx="478">
                  <c:v>0.35599999999999998</c:v>
                </c:pt>
                <c:pt idx="479">
                  <c:v>0.48499999999999999</c:v>
                </c:pt>
                <c:pt idx="480">
                  <c:v>0.435</c:v>
                </c:pt>
                <c:pt idx="481">
                  <c:v>0.40300000000000002</c:v>
                </c:pt>
                <c:pt idx="482">
                  <c:v>0.32800000000000001</c:v>
                </c:pt>
                <c:pt idx="483">
                  <c:v>0.22800000000000001</c:v>
                </c:pt>
                <c:pt idx="484">
                  <c:v>0.187</c:v>
                </c:pt>
                <c:pt idx="485">
                  <c:v>0.253</c:v>
                </c:pt>
                <c:pt idx="486">
                  <c:v>0.317</c:v>
                </c:pt>
                <c:pt idx="487">
                  <c:v>0.41799999999999998</c:v>
                </c:pt>
                <c:pt idx="488">
                  <c:v>0.39100000000000001</c:v>
                </c:pt>
                <c:pt idx="489">
                  <c:v>0.36799999999999999</c:v>
                </c:pt>
                <c:pt idx="490">
                  <c:v>0.33100000000000002</c:v>
                </c:pt>
                <c:pt idx="491">
                  <c:v>0.27400000000000002</c:v>
                </c:pt>
                <c:pt idx="492">
                  <c:v>0.26400000000000001</c:v>
                </c:pt>
                <c:pt idx="493">
                  <c:v>0.27600000000000002</c:v>
                </c:pt>
                <c:pt idx="494">
                  <c:v>0.255</c:v>
                </c:pt>
                <c:pt idx="495">
                  <c:v>0.46600000000000003</c:v>
                </c:pt>
                <c:pt idx="496">
                  <c:v>0.57299999999999995</c:v>
                </c:pt>
                <c:pt idx="497">
                  <c:v>0.59699999999999998</c:v>
                </c:pt>
                <c:pt idx="498">
                  <c:v>0.50600000000000001</c:v>
                </c:pt>
                <c:pt idx="499">
                  <c:v>0.54200000000000004</c:v>
                </c:pt>
                <c:pt idx="500">
                  <c:v>0.46800000000000003</c:v>
                </c:pt>
                <c:pt idx="501">
                  <c:v>0.38200000000000001</c:v>
                </c:pt>
                <c:pt idx="502">
                  <c:v>0.41399999999999998</c:v>
                </c:pt>
                <c:pt idx="503">
                  <c:v>0.38</c:v>
                </c:pt>
                <c:pt idx="504">
                  <c:v>0.379</c:v>
                </c:pt>
                <c:pt idx="505">
                  <c:v>0.312</c:v>
                </c:pt>
                <c:pt idx="506">
                  <c:v>0.433</c:v>
                </c:pt>
                <c:pt idx="507">
                  <c:v>0.44700000000000001</c:v>
                </c:pt>
                <c:pt idx="508">
                  <c:v>0.46400000000000002</c:v>
                </c:pt>
                <c:pt idx="509">
                  <c:v>0.45900000000000002</c:v>
                </c:pt>
                <c:pt idx="510">
                  <c:v>0.40300000000000002</c:v>
                </c:pt>
                <c:pt idx="511">
                  <c:v>0.45200000000000001</c:v>
                </c:pt>
                <c:pt idx="512">
                  <c:v>0.38300000000000001</c:v>
                </c:pt>
                <c:pt idx="513">
                  <c:v>0.36399999999999999</c:v>
                </c:pt>
                <c:pt idx="514">
                  <c:v>0.41</c:v>
                </c:pt>
                <c:pt idx="515">
                  <c:v>0.36099999999999999</c:v>
                </c:pt>
                <c:pt idx="516">
                  <c:v>0.36</c:v>
                </c:pt>
                <c:pt idx="517">
                  <c:v>0.30499999999999999</c:v>
                </c:pt>
                <c:pt idx="518">
                  <c:v>0.307</c:v>
                </c:pt>
                <c:pt idx="519">
                  <c:v>0.30099999999999999</c:v>
                </c:pt>
                <c:pt idx="520">
                  <c:v>0.42</c:v>
                </c:pt>
                <c:pt idx="521">
                  <c:v>0.42699999999999999</c:v>
                </c:pt>
                <c:pt idx="522">
                  <c:v>0.439</c:v>
                </c:pt>
                <c:pt idx="523">
                  <c:v>0.58099999999999996</c:v>
                </c:pt>
                <c:pt idx="524">
                  <c:v>0.56799999999999995</c:v>
                </c:pt>
                <c:pt idx="525">
                  <c:v>0.629</c:v>
                </c:pt>
                <c:pt idx="526">
                  <c:v>0.76700000000000002</c:v>
                </c:pt>
                <c:pt idx="527">
                  <c:v>0.745</c:v>
                </c:pt>
                <c:pt idx="528">
                  <c:v>0.70599999999999996</c:v>
                </c:pt>
                <c:pt idx="529">
                  <c:v>0.65300000000000002</c:v>
                </c:pt>
                <c:pt idx="530">
                  <c:v>0.65100000000000002</c:v>
                </c:pt>
                <c:pt idx="531">
                  <c:v>0.64800000000000002</c:v>
                </c:pt>
                <c:pt idx="532">
                  <c:v>0.57099999999999995</c:v>
                </c:pt>
                <c:pt idx="533">
                  <c:v>0.52700000000000002</c:v>
                </c:pt>
                <c:pt idx="534">
                  <c:v>0.497</c:v>
                </c:pt>
                <c:pt idx="535">
                  <c:v>0.497</c:v>
                </c:pt>
                <c:pt idx="536">
                  <c:v>0.51100000000000001</c:v>
                </c:pt>
                <c:pt idx="537">
                  <c:v>0.59</c:v>
                </c:pt>
                <c:pt idx="538">
                  <c:v>0.57099999999999995</c:v>
                </c:pt>
                <c:pt idx="539">
                  <c:v>0.54400000000000004</c:v>
                </c:pt>
                <c:pt idx="540">
                  <c:v>0.55900000000000005</c:v>
                </c:pt>
                <c:pt idx="541">
                  <c:v>0.57899999999999996</c:v>
                </c:pt>
                <c:pt idx="542">
                  <c:v>0.40600000000000003</c:v>
                </c:pt>
                <c:pt idx="543">
                  <c:v>0.38600000000000001</c:v>
                </c:pt>
                <c:pt idx="544">
                  <c:v>0.44900000000000001</c:v>
                </c:pt>
                <c:pt idx="545">
                  <c:v>0.40300000000000002</c:v>
                </c:pt>
                <c:pt idx="546">
                  <c:v>0.33700000000000002</c:v>
                </c:pt>
                <c:pt idx="547">
                  <c:v>0.30199999999999999</c:v>
                </c:pt>
                <c:pt idx="548">
                  <c:v>0.29199999999999998</c:v>
                </c:pt>
                <c:pt idx="549">
                  <c:v>0.34</c:v>
                </c:pt>
                <c:pt idx="550">
                  <c:v>0.37</c:v>
                </c:pt>
                <c:pt idx="551">
                  <c:v>0.40300000000000002</c:v>
                </c:pt>
                <c:pt idx="552">
                  <c:v>0.40799999999999997</c:v>
                </c:pt>
                <c:pt idx="553">
                  <c:v>0.317</c:v>
                </c:pt>
                <c:pt idx="554">
                  <c:v>0.30499999999999999</c:v>
                </c:pt>
                <c:pt idx="555">
                  <c:v>0.34499999999999997</c:v>
                </c:pt>
                <c:pt idx="556">
                  <c:v>0.32600000000000001</c:v>
                </c:pt>
                <c:pt idx="557">
                  <c:v>0.38700000000000001</c:v>
                </c:pt>
                <c:pt idx="558">
                  <c:v>0.45</c:v>
                </c:pt>
                <c:pt idx="559">
                  <c:v>0.46200000000000002</c:v>
                </c:pt>
                <c:pt idx="560">
                  <c:v>0.47</c:v>
                </c:pt>
                <c:pt idx="561">
                  <c:v>0.57299999999999995</c:v>
                </c:pt>
                <c:pt idx="562">
                  <c:v>0.498</c:v>
                </c:pt>
                <c:pt idx="563">
                  <c:v>0.46</c:v>
                </c:pt>
                <c:pt idx="564">
                  <c:v>0.35199999999999998</c:v>
                </c:pt>
                <c:pt idx="565">
                  <c:v>0.42799999999999999</c:v>
                </c:pt>
                <c:pt idx="566">
                  <c:v>0.40699999999999997</c:v>
                </c:pt>
                <c:pt idx="567">
                  <c:v>0.36699999999999999</c:v>
                </c:pt>
                <c:pt idx="568">
                  <c:v>0.34</c:v>
                </c:pt>
                <c:pt idx="569">
                  <c:v>0.313</c:v>
                </c:pt>
                <c:pt idx="570">
                  <c:v>0.249</c:v>
                </c:pt>
                <c:pt idx="571">
                  <c:v>0.252</c:v>
                </c:pt>
                <c:pt idx="572">
                  <c:v>0.25</c:v>
                </c:pt>
                <c:pt idx="573">
                  <c:v>0.24199999999999999</c:v>
                </c:pt>
                <c:pt idx="574">
                  <c:v>0.20799999999999999</c:v>
                </c:pt>
                <c:pt idx="575">
                  <c:v>0.23899999999999999</c:v>
                </c:pt>
                <c:pt idx="576">
                  <c:v>0.26200000000000001</c:v>
                </c:pt>
                <c:pt idx="577">
                  <c:v>0.193</c:v>
                </c:pt>
                <c:pt idx="578">
                  <c:v>0.16600000000000001</c:v>
                </c:pt>
                <c:pt idx="579">
                  <c:v>8.6999999999999994E-2</c:v>
                </c:pt>
                <c:pt idx="580">
                  <c:v>0.10100000000000001</c:v>
                </c:pt>
                <c:pt idx="581">
                  <c:v>9.6000000000000002E-2</c:v>
                </c:pt>
                <c:pt idx="582">
                  <c:v>0.183</c:v>
                </c:pt>
                <c:pt idx="583">
                  <c:v>6.9000000000000006E-2</c:v>
                </c:pt>
                <c:pt idx="584">
                  <c:v>8.4000000000000005E-2</c:v>
                </c:pt>
                <c:pt idx="585">
                  <c:v>-1.4999999999999999E-2</c:v>
                </c:pt>
                <c:pt idx="586">
                  <c:v>-7.0000000000000007E-2</c:v>
                </c:pt>
                <c:pt idx="587">
                  <c:v>7.0000000000000001E-3</c:v>
                </c:pt>
                <c:pt idx="588">
                  <c:v>5.5E-2</c:v>
                </c:pt>
                <c:pt idx="589">
                  <c:v>2.5000000000000001E-2</c:v>
                </c:pt>
                <c:pt idx="590">
                  <c:v>-2.1999999999999999E-2</c:v>
                </c:pt>
                <c:pt idx="591">
                  <c:v>2.5000000000000001E-2</c:v>
                </c:pt>
                <c:pt idx="592">
                  <c:v>-4.4999999999999998E-2</c:v>
                </c:pt>
                <c:pt idx="593">
                  <c:v>-0.104</c:v>
                </c:pt>
                <c:pt idx="594">
                  <c:v>-0.11700000000000001</c:v>
                </c:pt>
                <c:pt idx="595">
                  <c:v>-0.20200000000000001</c:v>
                </c:pt>
                <c:pt idx="596">
                  <c:v>-0.25700000000000001</c:v>
                </c:pt>
                <c:pt idx="597">
                  <c:v>-0.255</c:v>
                </c:pt>
                <c:pt idx="598">
                  <c:v>-0.28499999999999998</c:v>
                </c:pt>
                <c:pt idx="599">
                  <c:v>-0.32700000000000001</c:v>
                </c:pt>
                <c:pt idx="600">
                  <c:v>-0.36299999999999999</c:v>
                </c:pt>
                <c:pt idx="601">
                  <c:v>-0.21</c:v>
                </c:pt>
                <c:pt idx="602">
                  <c:v>-0.32400000000000001</c:v>
                </c:pt>
                <c:pt idx="603">
                  <c:v>-0.376</c:v>
                </c:pt>
                <c:pt idx="604">
                  <c:v>-0.495</c:v>
                </c:pt>
                <c:pt idx="605">
                  <c:v>-0.57599999999999996</c:v>
                </c:pt>
                <c:pt idx="606">
                  <c:v>-0.68500000000000005</c:v>
                </c:pt>
                <c:pt idx="607">
                  <c:v>-0.67500000000000004</c:v>
                </c:pt>
                <c:pt idx="608">
                  <c:v>-0.7</c:v>
                </c:pt>
                <c:pt idx="609">
                  <c:v>-0.63800000000000001</c:v>
                </c:pt>
                <c:pt idx="610">
                  <c:v>-0.44900000000000001</c:v>
                </c:pt>
                <c:pt idx="611">
                  <c:v>-0.52100000000000002</c:v>
                </c:pt>
                <c:pt idx="612">
                  <c:v>-0.57299999999999995</c:v>
                </c:pt>
                <c:pt idx="613">
                  <c:v>-0.58599999999999997</c:v>
                </c:pt>
                <c:pt idx="614">
                  <c:v>-0.442</c:v>
                </c:pt>
                <c:pt idx="615">
                  <c:v>-0.38200000000000001</c:v>
                </c:pt>
                <c:pt idx="616">
                  <c:v>-0.36199999999999999</c:v>
                </c:pt>
                <c:pt idx="617">
                  <c:v>-0.38200000000000001</c:v>
                </c:pt>
                <c:pt idx="618">
                  <c:v>-0.26300000000000001</c:v>
                </c:pt>
                <c:pt idx="619">
                  <c:v>-0.33400000000000002</c:v>
                </c:pt>
                <c:pt idx="620">
                  <c:v>-0.35899999999999999</c:v>
                </c:pt>
                <c:pt idx="621">
                  <c:v>-0.36</c:v>
                </c:pt>
                <c:pt idx="622">
                  <c:v>-0.28599999999999998</c:v>
                </c:pt>
                <c:pt idx="623">
                  <c:v>-0.28899999999999998</c:v>
                </c:pt>
                <c:pt idx="624">
                  <c:v>-0.252</c:v>
                </c:pt>
                <c:pt idx="625">
                  <c:v>-0.25600000000000001</c:v>
                </c:pt>
                <c:pt idx="626">
                  <c:v>-0.27800000000000002</c:v>
                </c:pt>
                <c:pt idx="627">
                  <c:v>-0.19900000000000001</c:v>
                </c:pt>
                <c:pt idx="628">
                  <c:v>-0.215</c:v>
                </c:pt>
                <c:pt idx="629">
                  <c:v>-0.33500000000000002</c:v>
                </c:pt>
                <c:pt idx="630">
                  <c:v>-0.434</c:v>
                </c:pt>
                <c:pt idx="631">
                  <c:v>-0.38600000000000001</c:v>
                </c:pt>
                <c:pt idx="632">
                  <c:v>-0.40100000000000002</c:v>
                </c:pt>
                <c:pt idx="633">
                  <c:v>-0.43099999999999999</c:v>
                </c:pt>
                <c:pt idx="634">
                  <c:v>-0.60699999999999998</c:v>
                </c:pt>
                <c:pt idx="635">
                  <c:v>-0.71</c:v>
                </c:pt>
                <c:pt idx="636">
                  <c:v>-0.54400000000000004</c:v>
                </c:pt>
                <c:pt idx="637">
                  <c:v>-0.32100000000000001</c:v>
                </c:pt>
                <c:pt idx="638">
                  <c:v>-0.47399999999999998</c:v>
                </c:pt>
                <c:pt idx="639">
                  <c:v>-0.441</c:v>
                </c:pt>
                <c:pt idx="640">
                  <c:v>-0.34699999999999998</c:v>
                </c:pt>
                <c:pt idx="641">
                  <c:v>-0.47199999999999998</c:v>
                </c:pt>
                <c:pt idx="642">
                  <c:v>-0.47299999999999998</c:v>
                </c:pt>
                <c:pt idx="643">
                  <c:v>-0.58599999999999997</c:v>
                </c:pt>
                <c:pt idx="644">
                  <c:v>-0.53700000000000003</c:v>
                </c:pt>
                <c:pt idx="645">
                  <c:v>-0.53100000000000003</c:v>
                </c:pt>
                <c:pt idx="646">
                  <c:v>-0.48699999999999999</c:v>
                </c:pt>
                <c:pt idx="647">
                  <c:v>-0.44700000000000001</c:v>
                </c:pt>
                <c:pt idx="648">
                  <c:v>-0.27700000000000002</c:v>
                </c:pt>
                <c:pt idx="649">
                  <c:v>-0.439</c:v>
                </c:pt>
                <c:pt idx="650">
                  <c:v>-0.41499999999999998</c:v>
                </c:pt>
                <c:pt idx="651">
                  <c:v>-0.48199999999999998</c:v>
                </c:pt>
                <c:pt idx="652">
                  <c:v>-0.432</c:v>
                </c:pt>
                <c:pt idx="653">
                  <c:v>-0.46500000000000002</c:v>
                </c:pt>
                <c:pt idx="654">
                  <c:v>-0.44700000000000001</c:v>
                </c:pt>
                <c:pt idx="655">
                  <c:v>-0.44800000000000001</c:v>
                </c:pt>
                <c:pt idx="656">
                  <c:v>-0.52400000000000002</c:v>
                </c:pt>
                <c:pt idx="657">
                  <c:v>-0.50900000000000001</c:v>
                </c:pt>
                <c:pt idx="658">
                  <c:v>-0.42099999999999999</c:v>
                </c:pt>
                <c:pt idx="659">
                  <c:v>-0.50700000000000001</c:v>
                </c:pt>
                <c:pt idx="660">
                  <c:v>-0.40899999999999997</c:v>
                </c:pt>
                <c:pt idx="661">
                  <c:v>-0.47199999999999998</c:v>
                </c:pt>
                <c:pt idx="662">
                  <c:v>-0.48099999999999998</c:v>
                </c:pt>
                <c:pt idx="663">
                  <c:v>-0.48499999999999999</c:v>
                </c:pt>
                <c:pt idx="664">
                  <c:v>-0.52900000000000003</c:v>
                </c:pt>
                <c:pt idx="665">
                  <c:v>-0.53600000000000003</c:v>
                </c:pt>
                <c:pt idx="666">
                  <c:v>-0.52700000000000002</c:v>
                </c:pt>
                <c:pt idx="667">
                  <c:v>-0.622</c:v>
                </c:pt>
                <c:pt idx="668">
                  <c:v>-0.57399999999999995</c:v>
                </c:pt>
                <c:pt idx="669">
                  <c:v>-0.627</c:v>
                </c:pt>
                <c:pt idx="670">
                  <c:v>-0.621</c:v>
                </c:pt>
                <c:pt idx="671">
                  <c:v>-0.54700000000000004</c:v>
                </c:pt>
                <c:pt idx="672">
                  <c:v>-0.58299999999999996</c:v>
                </c:pt>
                <c:pt idx="673">
                  <c:v>-0.58799999999999997</c:v>
                </c:pt>
                <c:pt idx="674">
                  <c:v>-0.54700000000000004</c:v>
                </c:pt>
                <c:pt idx="675">
                  <c:v>-0.63600000000000001</c:v>
                </c:pt>
                <c:pt idx="676">
                  <c:v>-0.57099999999999995</c:v>
                </c:pt>
                <c:pt idx="677">
                  <c:v>-0.54800000000000004</c:v>
                </c:pt>
                <c:pt idx="678">
                  <c:v>-0.56899999999999995</c:v>
                </c:pt>
                <c:pt idx="679">
                  <c:v>-0.51900000000000002</c:v>
                </c:pt>
                <c:pt idx="680">
                  <c:v>-0.54300000000000004</c:v>
                </c:pt>
                <c:pt idx="681">
                  <c:v>-0.51200000000000001</c:v>
                </c:pt>
                <c:pt idx="682">
                  <c:v>-0.51800000000000002</c:v>
                </c:pt>
                <c:pt idx="683">
                  <c:v>-0.44800000000000001</c:v>
                </c:pt>
                <c:pt idx="684">
                  <c:v>-0.42799999999999999</c:v>
                </c:pt>
                <c:pt idx="685">
                  <c:v>-0.30499999999999999</c:v>
                </c:pt>
                <c:pt idx="686">
                  <c:v>-0.26</c:v>
                </c:pt>
                <c:pt idx="687">
                  <c:v>-0.30199999999999999</c:v>
                </c:pt>
                <c:pt idx="688">
                  <c:v>-0.30599999999999999</c:v>
                </c:pt>
                <c:pt idx="689">
                  <c:v>-0.29399999999999998</c:v>
                </c:pt>
                <c:pt idx="690">
                  <c:v>-0.34599999999999997</c:v>
                </c:pt>
                <c:pt idx="691">
                  <c:v>-0.32800000000000001</c:v>
                </c:pt>
                <c:pt idx="692">
                  <c:v>-0.30299999999999999</c:v>
                </c:pt>
                <c:pt idx="693">
                  <c:v>-0.26200000000000001</c:v>
                </c:pt>
                <c:pt idx="694">
                  <c:v>-0.25700000000000001</c:v>
                </c:pt>
              </c:numCache>
            </c:numRef>
          </c:val>
          <c:smooth val="0"/>
          <c:extLst>
            <c:ext xmlns:c16="http://schemas.microsoft.com/office/drawing/2014/chart" uri="{C3380CC4-5D6E-409C-BE32-E72D297353CC}">
              <c16:uniqueId val="{00000001-BCF1-4B30-B586-E874D934343F}"/>
            </c:ext>
          </c:extLst>
        </c:ser>
        <c:ser>
          <c:idx val="2"/>
          <c:order val="1"/>
          <c:tx>
            <c:strRef>
              <c:f>'Graf 25'!$N$2</c:f>
              <c:strCache>
                <c:ptCount val="1"/>
                <c:pt idx="0">
                  <c:v>Spain</c:v>
                </c:pt>
              </c:strCache>
            </c:strRef>
          </c:tx>
          <c:spPr>
            <a:ln w="12700" cap="rnd">
              <a:solidFill>
                <a:schemeClr val="tx1">
                  <a:lumMod val="65000"/>
                  <a:lumOff val="35000"/>
                </a:schemeClr>
              </a:solidFill>
              <a:round/>
            </a:ln>
            <a:effectLst/>
          </c:spPr>
          <c:marker>
            <c:symbol val="none"/>
          </c:marker>
          <c:dLbls>
            <c:dLbl>
              <c:idx val="237"/>
              <c:layout>
                <c:manualLayout>
                  <c:x val="6.1082580522592647E-2"/>
                  <c:y val="-8.837656099903938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CF1-4B30-B586-E874D934343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ysClr val="windowText" lastClr="000000"/>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25'!$N$3:$N$697</c:f>
              <c:numCache>
                <c:formatCode>General</c:formatCode>
                <c:ptCount val="695"/>
                <c:pt idx="0">
                  <c:v>4.2640000000000002</c:v>
                </c:pt>
                <c:pt idx="1">
                  <c:v>4.2679999999999998</c:v>
                </c:pt>
                <c:pt idx="2">
                  <c:v>4.1509999999999998</c:v>
                </c:pt>
                <c:pt idx="3">
                  <c:v>4.173</c:v>
                </c:pt>
                <c:pt idx="4">
                  <c:v>4.1109999999999998</c:v>
                </c:pt>
                <c:pt idx="5">
                  <c:v>4.04</c:v>
                </c:pt>
                <c:pt idx="6">
                  <c:v>4.12</c:v>
                </c:pt>
                <c:pt idx="7">
                  <c:v>4.1879999999999997</c:v>
                </c:pt>
                <c:pt idx="8">
                  <c:v>4.0640000000000001</c:v>
                </c:pt>
                <c:pt idx="9">
                  <c:v>4.0869999999999997</c:v>
                </c:pt>
                <c:pt idx="10">
                  <c:v>4.1390000000000002</c:v>
                </c:pt>
                <c:pt idx="11">
                  <c:v>4.1349999999999998</c:v>
                </c:pt>
                <c:pt idx="12">
                  <c:v>4.2699999999999996</c:v>
                </c:pt>
                <c:pt idx="13">
                  <c:v>4.2530000000000001</c:v>
                </c:pt>
                <c:pt idx="14">
                  <c:v>4.2309999999999999</c:v>
                </c:pt>
                <c:pt idx="15">
                  <c:v>4.45</c:v>
                </c:pt>
                <c:pt idx="16">
                  <c:v>4.4470000000000001</c:v>
                </c:pt>
                <c:pt idx="17">
                  <c:v>4.46</c:v>
                </c:pt>
                <c:pt idx="18">
                  <c:v>4.2839999999999998</c:v>
                </c:pt>
                <c:pt idx="19">
                  <c:v>4.4130000000000003</c:v>
                </c:pt>
                <c:pt idx="20">
                  <c:v>4.4989999999999997</c:v>
                </c:pt>
                <c:pt idx="21">
                  <c:v>4.62</c:v>
                </c:pt>
                <c:pt idx="22">
                  <c:v>4.6870000000000003</c:v>
                </c:pt>
                <c:pt idx="23">
                  <c:v>4.9260000000000002</c:v>
                </c:pt>
                <c:pt idx="24">
                  <c:v>4.8879999999999999</c:v>
                </c:pt>
                <c:pt idx="25">
                  <c:v>4.8029999999999999</c:v>
                </c:pt>
                <c:pt idx="26">
                  <c:v>4.774</c:v>
                </c:pt>
                <c:pt idx="27">
                  <c:v>4.7089999999999996</c:v>
                </c:pt>
                <c:pt idx="28">
                  <c:v>4.8979999999999997</c:v>
                </c:pt>
                <c:pt idx="29">
                  <c:v>4.91</c:v>
                </c:pt>
                <c:pt idx="30">
                  <c:v>4.665</c:v>
                </c:pt>
                <c:pt idx="31">
                  <c:v>4.5839999999999996</c:v>
                </c:pt>
                <c:pt idx="32">
                  <c:v>4.5149999999999997</c:v>
                </c:pt>
                <c:pt idx="33">
                  <c:v>4.5780000000000003</c:v>
                </c:pt>
                <c:pt idx="34">
                  <c:v>4.548</c:v>
                </c:pt>
                <c:pt idx="35">
                  <c:v>4.4240000000000004</c:v>
                </c:pt>
                <c:pt idx="36">
                  <c:v>4.5979999999999999</c:v>
                </c:pt>
                <c:pt idx="37">
                  <c:v>4.7240000000000002</c:v>
                </c:pt>
                <c:pt idx="38">
                  <c:v>4.6349999999999998</c:v>
                </c:pt>
                <c:pt idx="39">
                  <c:v>4.4749999999999996</c:v>
                </c:pt>
                <c:pt idx="40">
                  <c:v>4.6360000000000001</c:v>
                </c:pt>
                <c:pt idx="41">
                  <c:v>4.5049999999999999</c:v>
                </c:pt>
                <c:pt idx="42">
                  <c:v>4.3689999999999998</c:v>
                </c:pt>
                <c:pt idx="43">
                  <c:v>4.6070000000000002</c:v>
                </c:pt>
                <c:pt idx="44">
                  <c:v>4.2430000000000003</c:v>
                </c:pt>
                <c:pt idx="45">
                  <c:v>4.1349999999999998</c:v>
                </c:pt>
                <c:pt idx="46">
                  <c:v>3.8879999999999999</c:v>
                </c:pt>
                <c:pt idx="47">
                  <c:v>3.89</c:v>
                </c:pt>
                <c:pt idx="48">
                  <c:v>3.8090000000000002</c:v>
                </c:pt>
                <c:pt idx="49">
                  <c:v>4.0730000000000004</c:v>
                </c:pt>
                <c:pt idx="50">
                  <c:v>3.84</c:v>
                </c:pt>
                <c:pt idx="51">
                  <c:v>3.7960000000000003</c:v>
                </c:pt>
                <c:pt idx="52">
                  <c:v>3.794</c:v>
                </c:pt>
                <c:pt idx="53">
                  <c:v>3.8420000000000001</c:v>
                </c:pt>
                <c:pt idx="54">
                  <c:v>4.1180000000000003</c:v>
                </c:pt>
                <c:pt idx="55">
                  <c:v>4.4189999999999996</c:v>
                </c:pt>
                <c:pt idx="56">
                  <c:v>4.3940000000000001</c:v>
                </c:pt>
                <c:pt idx="57">
                  <c:v>4.4749999999999996</c:v>
                </c:pt>
                <c:pt idx="58">
                  <c:v>4.2759999999999998</c:v>
                </c:pt>
                <c:pt idx="59">
                  <c:v>4.1639999999999997</c:v>
                </c:pt>
                <c:pt idx="60">
                  <c:v>4.2839999999999998</c:v>
                </c:pt>
                <c:pt idx="61">
                  <c:v>4.0270000000000001</c:v>
                </c:pt>
                <c:pt idx="62">
                  <c:v>4.0629999999999997</c:v>
                </c:pt>
                <c:pt idx="63">
                  <c:v>4.0209999999999999</c:v>
                </c:pt>
                <c:pt idx="64">
                  <c:v>4.0490000000000004</c:v>
                </c:pt>
                <c:pt idx="65">
                  <c:v>4.1609999999999996</c:v>
                </c:pt>
                <c:pt idx="66">
                  <c:v>4.1459999999999999</c:v>
                </c:pt>
                <c:pt idx="67">
                  <c:v>4.13</c:v>
                </c:pt>
                <c:pt idx="68">
                  <c:v>4.0069999999999997</c:v>
                </c:pt>
                <c:pt idx="69">
                  <c:v>3.919</c:v>
                </c:pt>
                <c:pt idx="70">
                  <c:v>4.0410000000000004</c:v>
                </c:pt>
                <c:pt idx="71">
                  <c:v>4.0449999999999999</c:v>
                </c:pt>
                <c:pt idx="72">
                  <c:v>4.2050000000000001</c:v>
                </c:pt>
                <c:pt idx="73">
                  <c:v>4.2850000000000001</c:v>
                </c:pt>
                <c:pt idx="74">
                  <c:v>4.4640000000000004</c:v>
                </c:pt>
                <c:pt idx="75">
                  <c:v>4.383</c:v>
                </c:pt>
                <c:pt idx="76">
                  <c:v>4.2729999999999997</c:v>
                </c:pt>
                <c:pt idx="77">
                  <c:v>4.1429999999999998</c:v>
                </c:pt>
                <c:pt idx="78">
                  <c:v>4.0759999999999996</c:v>
                </c:pt>
                <c:pt idx="79">
                  <c:v>4.0460000000000003</c:v>
                </c:pt>
                <c:pt idx="80">
                  <c:v>4.1379999999999999</c:v>
                </c:pt>
                <c:pt idx="81">
                  <c:v>4.0519999999999996</c:v>
                </c:pt>
                <c:pt idx="82">
                  <c:v>3.8460000000000001</c:v>
                </c:pt>
                <c:pt idx="83">
                  <c:v>4.0019999999999998</c:v>
                </c:pt>
                <c:pt idx="84">
                  <c:v>3.831</c:v>
                </c:pt>
                <c:pt idx="85">
                  <c:v>3.8120000000000003</c:v>
                </c:pt>
                <c:pt idx="86">
                  <c:v>3.7549999999999999</c:v>
                </c:pt>
                <c:pt idx="87">
                  <c:v>3.8730000000000002</c:v>
                </c:pt>
                <c:pt idx="88">
                  <c:v>3.786</c:v>
                </c:pt>
                <c:pt idx="89">
                  <c:v>3.9009999999999998</c:v>
                </c:pt>
                <c:pt idx="90">
                  <c:v>3.7679999999999998</c:v>
                </c:pt>
                <c:pt idx="91">
                  <c:v>3.762</c:v>
                </c:pt>
                <c:pt idx="92">
                  <c:v>3.7949999999999999</c:v>
                </c:pt>
                <c:pt idx="93">
                  <c:v>3.8719999999999999</c:v>
                </c:pt>
                <c:pt idx="94">
                  <c:v>3.8730000000000002</c:v>
                </c:pt>
                <c:pt idx="95">
                  <c:v>3.7880000000000003</c:v>
                </c:pt>
                <c:pt idx="96">
                  <c:v>3.895</c:v>
                </c:pt>
                <c:pt idx="97">
                  <c:v>3.8730000000000002</c:v>
                </c:pt>
                <c:pt idx="98">
                  <c:v>3.8260000000000001</c:v>
                </c:pt>
                <c:pt idx="99">
                  <c:v>3.7759999999999998</c:v>
                </c:pt>
                <c:pt idx="100">
                  <c:v>3.7810000000000001</c:v>
                </c:pt>
                <c:pt idx="101">
                  <c:v>3.835</c:v>
                </c:pt>
                <c:pt idx="102">
                  <c:v>3.8420000000000001</c:v>
                </c:pt>
                <c:pt idx="103">
                  <c:v>3.9409999999999998</c:v>
                </c:pt>
                <c:pt idx="104">
                  <c:v>3.9779999999999998</c:v>
                </c:pt>
                <c:pt idx="105">
                  <c:v>3.9550000000000001</c:v>
                </c:pt>
                <c:pt idx="106">
                  <c:v>3.9660000000000002</c:v>
                </c:pt>
                <c:pt idx="107">
                  <c:v>4.03</c:v>
                </c:pt>
                <c:pt idx="108">
                  <c:v>4.12</c:v>
                </c:pt>
                <c:pt idx="109">
                  <c:v>4.1210000000000004</c:v>
                </c:pt>
                <c:pt idx="110">
                  <c:v>3.988</c:v>
                </c:pt>
                <c:pt idx="111">
                  <c:v>4.0359999999999996</c:v>
                </c:pt>
                <c:pt idx="112">
                  <c:v>3.8609999999999998</c:v>
                </c:pt>
                <c:pt idx="113">
                  <c:v>3.8650000000000002</c:v>
                </c:pt>
                <c:pt idx="114">
                  <c:v>3.8660000000000001</c:v>
                </c:pt>
                <c:pt idx="115">
                  <c:v>3.8849999999999998</c:v>
                </c:pt>
                <c:pt idx="116">
                  <c:v>3.835</c:v>
                </c:pt>
                <c:pt idx="117">
                  <c:v>3.8010000000000002</c:v>
                </c:pt>
                <c:pt idx="118">
                  <c:v>3.8810000000000002</c:v>
                </c:pt>
                <c:pt idx="119">
                  <c:v>3.8330000000000002</c:v>
                </c:pt>
                <c:pt idx="120">
                  <c:v>3.9809999999999999</c:v>
                </c:pt>
                <c:pt idx="121">
                  <c:v>4.03</c:v>
                </c:pt>
                <c:pt idx="122">
                  <c:v>4.4390000000000001</c:v>
                </c:pt>
                <c:pt idx="123">
                  <c:v>3.944</c:v>
                </c:pt>
                <c:pt idx="124">
                  <c:v>4.0519999999999996</c:v>
                </c:pt>
                <c:pt idx="125">
                  <c:v>4.2119999999999997</c:v>
                </c:pt>
                <c:pt idx="126">
                  <c:v>4.5280000000000005</c:v>
                </c:pt>
                <c:pt idx="127">
                  <c:v>4.4619999999999997</c:v>
                </c:pt>
                <c:pt idx="128">
                  <c:v>4.5919999999999996</c:v>
                </c:pt>
                <c:pt idx="129">
                  <c:v>4.4640000000000004</c:v>
                </c:pt>
                <c:pt idx="130">
                  <c:v>4.5229999999999997</c:v>
                </c:pt>
                <c:pt idx="131">
                  <c:v>4.6929999999999996</c:v>
                </c:pt>
                <c:pt idx="132">
                  <c:v>4.4619999999999997</c:v>
                </c:pt>
                <c:pt idx="133">
                  <c:v>4.3550000000000004</c:v>
                </c:pt>
                <c:pt idx="134">
                  <c:v>4.2110000000000003</c:v>
                </c:pt>
                <c:pt idx="135">
                  <c:v>4.0439999999999996</c:v>
                </c:pt>
                <c:pt idx="136">
                  <c:v>4.2510000000000003</c:v>
                </c:pt>
                <c:pt idx="137">
                  <c:v>4.0599999999999996</c:v>
                </c:pt>
                <c:pt idx="138">
                  <c:v>4.0579999999999998</c:v>
                </c:pt>
                <c:pt idx="139">
                  <c:v>4.0250000000000004</c:v>
                </c:pt>
                <c:pt idx="140">
                  <c:v>4.1139999999999999</c:v>
                </c:pt>
                <c:pt idx="141">
                  <c:v>4.2</c:v>
                </c:pt>
                <c:pt idx="142">
                  <c:v>4.1479999999999997</c:v>
                </c:pt>
                <c:pt idx="143">
                  <c:v>4.093</c:v>
                </c:pt>
                <c:pt idx="144">
                  <c:v>3.9910000000000001</c:v>
                </c:pt>
                <c:pt idx="145">
                  <c:v>3.988</c:v>
                </c:pt>
                <c:pt idx="146">
                  <c:v>4.1349999999999998</c:v>
                </c:pt>
                <c:pt idx="147">
                  <c:v>4.2110000000000003</c:v>
                </c:pt>
                <c:pt idx="148">
                  <c:v>4.3639999999999999</c:v>
                </c:pt>
                <c:pt idx="149">
                  <c:v>4.5309999999999997</c:v>
                </c:pt>
                <c:pt idx="150">
                  <c:v>4.7219999999999995</c:v>
                </c:pt>
                <c:pt idx="151">
                  <c:v>5.1779999999999999</c:v>
                </c:pt>
                <c:pt idx="152">
                  <c:v>5.0510000000000002</c:v>
                </c:pt>
                <c:pt idx="153">
                  <c:v>5.4059999999999997</c:v>
                </c:pt>
                <c:pt idx="154">
                  <c:v>5.5179999999999998</c:v>
                </c:pt>
                <c:pt idx="155">
                  <c:v>5.4710000000000001</c:v>
                </c:pt>
                <c:pt idx="156">
                  <c:v>5.4530000000000003</c:v>
                </c:pt>
                <c:pt idx="157">
                  <c:v>5.5069999999999997</c:v>
                </c:pt>
                <c:pt idx="158">
                  <c:v>5.3319999999999999</c:v>
                </c:pt>
                <c:pt idx="159">
                  <c:v>5.202</c:v>
                </c:pt>
                <c:pt idx="160">
                  <c:v>5.4580000000000002</c:v>
                </c:pt>
                <c:pt idx="161">
                  <c:v>5.1529999999999996</c:v>
                </c:pt>
                <c:pt idx="162">
                  <c:v>5.3780000000000001</c:v>
                </c:pt>
                <c:pt idx="163">
                  <c:v>5.375</c:v>
                </c:pt>
                <c:pt idx="164">
                  <c:v>5.4050000000000002</c:v>
                </c:pt>
                <c:pt idx="165">
                  <c:v>5.3879999999999999</c:v>
                </c:pt>
                <c:pt idx="166">
                  <c:v>5.4269999999999996</c:v>
                </c:pt>
                <c:pt idx="167">
                  <c:v>5.1660000000000004</c:v>
                </c:pt>
                <c:pt idx="168">
                  <c:v>5.173</c:v>
                </c:pt>
                <c:pt idx="169">
                  <c:v>5.3140000000000001</c:v>
                </c:pt>
                <c:pt idx="170">
                  <c:v>5.2620000000000005</c:v>
                </c:pt>
                <c:pt idx="171">
                  <c:v>5.4169999999999998</c:v>
                </c:pt>
                <c:pt idx="172">
                  <c:v>5.4719999999999995</c:v>
                </c:pt>
                <c:pt idx="173">
                  <c:v>5.2919999999999998</c:v>
                </c:pt>
                <c:pt idx="174">
                  <c:v>5.24</c:v>
                </c:pt>
                <c:pt idx="175">
                  <c:v>5.2590000000000003</c:v>
                </c:pt>
                <c:pt idx="176">
                  <c:v>5.4820000000000002</c:v>
                </c:pt>
                <c:pt idx="177">
                  <c:v>5.3220000000000001</c:v>
                </c:pt>
                <c:pt idx="178">
                  <c:v>5.2290000000000001</c:v>
                </c:pt>
                <c:pt idx="179">
                  <c:v>5.4719999999999995</c:v>
                </c:pt>
                <c:pt idx="180">
                  <c:v>5.5730000000000004</c:v>
                </c:pt>
                <c:pt idx="181">
                  <c:v>5.681</c:v>
                </c:pt>
                <c:pt idx="182">
                  <c:v>5.3810000000000002</c:v>
                </c:pt>
                <c:pt idx="183">
                  <c:v>5.6749999999999998</c:v>
                </c:pt>
                <c:pt idx="184">
                  <c:v>6.0709999999999997</c:v>
                </c:pt>
                <c:pt idx="185">
                  <c:v>5.7690000000000001</c:v>
                </c:pt>
                <c:pt idx="186">
                  <c:v>6.0810000000000004</c:v>
                </c:pt>
                <c:pt idx="187">
                  <c:v>6.04</c:v>
                </c:pt>
                <c:pt idx="188">
                  <c:v>4.9939999999999998</c:v>
                </c:pt>
                <c:pt idx="189">
                  <c:v>4.9660000000000002</c:v>
                </c:pt>
                <c:pt idx="190">
                  <c:v>5.0010000000000003</c:v>
                </c:pt>
                <c:pt idx="191">
                  <c:v>5.1230000000000002</c:v>
                </c:pt>
                <c:pt idx="192">
                  <c:v>5.1559999999999997</c:v>
                </c:pt>
                <c:pt idx="193">
                  <c:v>5.2880000000000003</c:v>
                </c:pt>
                <c:pt idx="194">
                  <c:v>5.2060000000000004</c:v>
                </c:pt>
                <c:pt idx="195">
                  <c:v>5.1360000000000001</c:v>
                </c:pt>
                <c:pt idx="196">
                  <c:v>4.9879999999999995</c:v>
                </c:pt>
                <c:pt idx="197">
                  <c:v>5.2439999999999998</c:v>
                </c:pt>
                <c:pt idx="198">
                  <c:v>5.4719999999999995</c:v>
                </c:pt>
                <c:pt idx="199">
                  <c:v>5.5090000000000003</c:v>
                </c:pt>
                <c:pt idx="200">
                  <c:v>5.5809999999999995</c:v>
                </c:pt>
                <c:pt idx="201">
                  <c:v>5.851</c:v>
                </c:pt>
                <c:pt idx="202">
                  <c:v>6.3789999999999996</c:v>
                </c:pt>
                <c:pt idx="203">
                  <c:v>6.6989999999999998</c:v>
                </c:pt>
                <c:pt idx="204">
                  <c:v>5.68</c:v>
                </c:pt>
                <c:pt idx="205">
                  <c:v>5.7450000000000001</c:v>
                </c:pt>
                <c:pt idx="206">
                  <c:v>5.3049999999999997</c:v>
                </c:pt>
                <c:pt idx="207">
                  <c:v>5.3769999999999998</c:v>
                </c:pt>
                <c:pt idx="208">
                  <c:v>5.0880000000000001</c:v>
                </c:pt>
                <c:pt idx="209">
                  <c:v>5.7080000000000002</c:v>
                </c:pt>
                <c:pt idx="210">
                  <c:v>5.2240000000000002</c:v>
                </c:pt>
                <c:pt idx="211">
                  <c:v>5.4870000000000001</c:v>
                </c:pt>
                <c:pt idx="212">
                  <c:v>4.9649999999999999</c:v>
                </c:pt>
                <c:pt idx="213">
                  <c:v>4.9879999999999995</c:v>
                </c:pt>
                <c:pt idx="214">
                  <c:v>5.3029999999999999</c:v>
                </c:pt>
                <c:pt idx="215">
                  <c:v>5.2519999999999998</c:v>
                </c:pt>
                <c:pt idx="216">
                  <c:v>5.0449999999999999</c:v>
                </c:pt>
                <c:pt idx="217">
                  <c:v>4.9059999999999997</c:v>
                </c:pt>
                <c:pt idx="218">
                  <c:v>4.9989999999999997</c:v>
                </c:pt>
                <c:pt idx="219">
                  <c:v>5.1950000000000003</c:v>
                </c:pt>
                <c:pt idx="220">
                  <c:v>5.3719999999999999</c:v>
                </c:pt>
                <c:pt idx="221">
                  <c:v>5.3529999999999998</c:v>
                </c:pt>
                <c:pt idx="222">
                  <c:v>5.7569999999999997</c:v>
                </c:pt>
                <c:pt idx="223">
                  <c:v>5.9770000000000003</c:v>
                </c:pt>
                <c:pt idx="224">
                  <c:v>5.9630000000000001</c:v>
                </c:pt>
                <c:pt idx="225">
                  <c:v>5.8810000000000002</c:v>
                </c:pt>
                <c:pt idx="226">
                  <c:v>5.734</c:v>
                </c:pt>
                <c:pt idx="227">
                  <c:v>6.0069999999999997</c:v>
                </c:pt>
                <c:pt idx="228">
                  <c:v>6.27</c:v>
                </c:pt>
                <c:pt idx="229">
                  <c:v>6.3109999999999999</c:v>
                </c:pt>
                <c:pt idx="230">
                  <c:v>6.53</c:v>
                </c:pt>
                <c:pt idx="231">
                  <c:v>6.2160000000000002</c:v>
                </c:pt>
                <c:pt idx="232">
                  <c:v>6.8739999999999997</c:v>
                </c:pt>
                <c:pt idx="233">
                  <c:v>6.38</c:v>
                </c:pt>
                <c:pt idx="234">
                  <c:v>6.3289999999999997</c:v>
                </c:pt>
                <c:pt idx="235">
                  <c:v>6.9539999999999997</c:v>
                </c:pt>
                <c:pt idx="236">
                  <c:v>6.6630000000000003</c:v>
                </c:pt>
                <c:pt idx="237">
                  <c:v>7.2670000000000003</c:v>
                </c:pt>
                <c:pt idx="238">
                  <c:v>6.7439999999999998</c:v>
                </c:pt>
                <c:pt idx="239">
                  <c:v>6.8479999999999999</c:v>
                </c:pt>
                <c:pt idx="240">
                  <c:v>6.907</c:v>
                </c:pt>
                <c:pt idx="241">
                  <c:v>6.4429999999999996</c:v>
                </c:pt>
                <c:pt idx="242">
                  <c:v>6.4189999999999996</c:v>
                </c:pt>
                <c:pt idx="243">
                  <c:v>6.8570000000000002</c:v>
                </c:pt>
                <c:pt idx="244">
                  <c:v>5.63</c:v>
                </c:pt>
                <c:pt idx="245">
                  <c:v>5.7850000000000001</c:v>
                </c:pt>
                <c:pt idx="246">
                  <c:v>5.7610000000000001</c:v>
                </c:pt>
                <c:pt idx="247">
                  <c:v>5.9379999999999997</c:v>
                </c:pt>
                <c:pt idx="248">
                  <c:v>5.6859999999999999</c:v>
                </c:pt>
                <c:pt idx="249">
                  <c:v>5.625</c:v>
                </c:pt>
                <c:pt idx="250">
                  <c:v>5.3719999999999999</c:v>
                </c:pt>
                <c:pt idx="251">
                  <c:v>5.5919999999999996</c:v>
                </c:pt>
                <c:pt idx="252">
                  <c:v>5.6609999999999996</c:v>
                </c:pt>
                <c:pt idx="253">
                  <c:v>5.8239999999999998</c:v>
                </c:pt>
                <c:pt idx="254">
                  <c:v>5.8719999999999999</c:v>
                </c:pt>
                <c:pt idx="255">
                  <c:v>5.6189999999999998</c:v>
                </c:pt>
                <c:pt idx="256">
                  <c:v>5.3170000000000002</c:v>
                </c:pt>
                <c:pt idx="257">
                  <c:v>5.4560000000000004</c:v>
                </c:pt>
                <c:pt idx="258">
                  <c:v>5.391</c:v>
                </c:pt>
                <c:pt idx="259">
                  <c:v>5.2510000000000003</c:v>
                </c:pt>
                <c:pt idx="260">
                  <c:v>5.2549999999999999</c:v>
                </c:pt>
                <c:pt idx="261">
                  <c:v>5.0570000000000004</c:v>
                </c:pt>
                <c:pt idx="262">
                  <c:v>4.8879999999999999</c:v>
                </c:pt>
                <c:pt idx="263">
                  <c:v>5.0789999999999997</c:v>
                </c:pt>
                <c:pt idx="264">
                  <c:v>5.173</c:v>
                </c:pt>
                <c:pt idx="265">
                  <c:v>5.2080000000000002</c:v>
                </c:pt>
                <c:pt idx="266">
                  <c:v>5.3620000000000001</c:v>
                </c:pt>
                <c:pt idx="267">
                  <c:v>5.1929999999999996</c:v>
                </c:pt>
                <c:pt idx="268">
                  <c:v>5.1449999999999996</c:v>
                </c:pt>
                <c:pt idx="269">
                  <c:v>5.0960000000000001</c:v>
                </c:pt>
                <c:pt idx="270">
                  <c:v>4.7620000000000005</c:v>
                </c:pt>
                <c:pt idx="271">
                  <c:v>4.92</c:v>
                </c:pt>
                <c:pt idx="272">
                  <c:v>4.8550000000000004</c:v>
                </c:pt>
                <c:pt idx="273">
                  <c:v>5.0599999999999996</c:v>
                </c:pt>
                <c:pt idx="274">
                  <c:v>4.7489999999999997</c:v>
                </c:pt>
                <c:pt idx="275">
                  <c:v>4.6899999999999995</c:v>
                </c:pt>
                <c:pt idx="276">
                  <c:v>4.62</c:v>
                </c:pt>
                <c:pt idx="277">
                  <c:v>4.28</c:v>
                </c:pt>
                <c:pt idx="278">
                  <c:v>4.0389999999999997</c:v>
                </c:pt>
                <c:pt idx="279">
                  <c:v>4.202</c:v>
                </c:pt>
                <c:pt idx="280">
                  <c:v>4.2060000000000004</c:v>
                </c:pt>
                <c:pt idx="281">
                  <c:v>4.4180000000000001</c:v>
                </c:pt>
                <c:pt idx="282">
                  <c:v>4.4400000000000004</c:v>
                </c:pt>
                <c:pt idx="283">
                  <c:v>4.548</c:v>
                </c:pt>
                <c:pt idx="284">
                  <c:v>4.585</c:v>
                </c:pt>
                <c:pt idx="285">
                  <c:v>4.9119999999999999</c:v>
                </c:pt>
                <c:pt idx="286">
                  <c:v>4.7670000000000003</c:v>
                </c:pt>
                <c:pt idx="287">
                  <c:v>4.6550000000000002</c:v>
                </c:pt>
                <c:pt idx="288">
                  <c:v>4.78</c:v>
                </c:pt>
                <c:pt idx="289">
                  <c:v>4.6760000000000002</c:v>
                </c:pt>
                <c:pt idx="290">
                  <c:v>4.6219999999999999</c:v>
                </c:pt>
                <c:pt idx="291">
                  <c:v>4.5679999999999996</c:v>
                </c:pt>
                <c:pt idx="292">
                  <c:v>4.4950000000000001</c:v>
                </c:pt>
                <c:pt idx="293">
                  <c:v>4.3600000000000003</c:v>
                </c:pt>
                <c:pt idx="294">
                  <c:v>4.4569999999999999</c:v>
                </c:pt>
                <c:pt idx="295">
                  <c:v>4.5369999999999999</c:v>
                </c:pt>
                <c:pt idx="296">
                  <c:v>4.5270000000000001</c:v>
                </c:pt>
                <c:pt idx="297">
                  <c:v>4.4939999999999998</c:v>
                </c:pt>
                <c:pt idx="298">
                  <c:v>4.3010000000000002</c:v>
                </c:pt>
                <c:pt idx="299">
                  <c:v>4.3620000000000001</c:v>
                </c:pt>
                <c:pt idx="300">
                  <c:v>4.2060000000000004</c:v>
                </c:pt>
                <c:pt idx="301">
                  <c:v>4.29</c:v>
                </c:pt>
                <c:pt idx="302">
                  <c:v>4.2590000000000003</c:v>
                </c:pt>
                <c:pt idx="303">
                  <c:v>4.16</c:v>
                </c:pt>
                <c:pt idx="304">
                  <c:v>3.9710000000000001</c:v>
                </c:pt>
                <c:pt idx="305">
                  <c:v>4.1100000000000003</c:v>
                </c:pt>
                <c:pt idx="306">
                  <c:v>4.0679999999999996</c:v>
                </c:pt>
                <c:pt idx="307">
                  <c:v>4.1029999999999998</c:v>
                </c:pt>
                <c:pt idx="308">
                  <c:v>4.12</c:v>
                </c:pt>
                <c:pt idx="309">
                  <c:v>4.173</c:v>
                </c:pt>
                <c:pt idx="310">
                  <c:v>4.1020000000000003</c:v>
                </c:pt>
                <c:pt idx="311">
                  <c:v>4.1429999999999998</c:v>
                </c:pt>
                <c:pt idx="312">
                  <c:v>4.226</c:v>
                </c:pt>
                <c:pt idx="313">
                  <c:v>3.8740000000000001</c:v>
                </c:pt>
                <c:pt idx="314">
                  <c:v>3.8140000000000001</c:v>
                </c:pt>
                <c:pt idx="315">
                  <c:v>3.71</c:v>
                </c:pt>
                <c:pt idx="316">
                  <c:v>3.7960000000000003</c:v>
                </c:pt>
                <c:pt idx="317">
                  <c:v>3.6589999999999998</c:v>
                </c:pt>
                <c:pt idx="318">
                  <c:v>3.585</c:v>
                </c:pt>
                <c:pt idx="319">
                  <c:v>3.589</c:v>
                </c:pt>
                <c:pt idx="320">
                  <c:v>3.548</c:v>
                </c:pt>
                <c:pt idx="321">
                  <c:v>3.5089999999999999</c:v>
                </c:pt>
                <c:pt idx="322">
                  <c:v>3.363</c:v>
                </c:pt>
                <c:pt idx="323">
                  <c:v>3.339</c:v>
                </c:pt>
                <c:pt idx="324">
                  <c:v>3.355</c:v>
                </c:pt>
                <c:pt idx="325">
                  <c:v>3.238</c:v>
                </c:pt>
                <c:pt idx="326">
                  <c:v>3.15</c:v>
                </c:pt>
                <c:pt idx="327">
                  <c:v>3.1880000000000002</c:v>
                </c:pt>
                <c:pt idx="328">
                  <c:v>3.085</c:v>
                </c:pt>
                <c:pt idx="329">
                  <c:v>3.0640000000000001</c:v>
                </c:pt>
                <c:pt idx="330">
                  <c:v>2.976</c:v>
                </c:pt>
                <c:pt idx="331">
                  <c:v>2.9159999999999999</c:v>
                </c:pt>
                <c:pt idx="332">
                  <c:v>2.9529999999999998</c:v>
                </c:pt>
                <c:pt idx="333">
                  <c:v>2.9859999999999998</c:v>
                </c:pt>
                <c:pt idx="334">
                  <c:v>2.8540000000000001</c:v>
                </c:pt>
                <c:pt idx="335">
                  <c:v>2.6390000000000002</c:v>
                </c:pt>
                <c:pt idx="336">
                  <c:v>2.6550000000000002</c:v>
                </c:pt>
                <c:pt idx="337">
                  <c:v>2.7250000000000001</c:v>
                </c:pt>
                <c:pt idx="338">
                  <c:v>2.641</c:v>
                </c:pt>
                <c:pt idx="339">
                  <c:v>2.681</c:v>
                </c:pt>
                <c:pt idx="340">
                  <c:v>2.7709999999999999</c:v>
                </c:pt>
                <c:pt idx="341">
                  <c:v>2.597</c:v>
                </c:pt>
                <c:pt idx="342">
                  <c:v>2.5409999999999999</c:v>
                </c:pt>
                <c:pt idx="343">
                  <c:v>2.56</c:v>
                </c:pt>
                <c:pt idx="344">
                  <c:v>2.56</c:v>
                </c:pt>
                <c:pt idx="345">
                  <c:v>2.4009999999999998</c:v>
                </c:pt>
                <c:pt idx="346">
                  <c:v>2.3820000000000001</c:v>
                </c:pt>
                <c:pt idx="347">
                  <c:v>2.2290000000000001</c:v>
                </c:pt>
                <c:pt idx="348">
                  <c:v>2.0430000000000001</c:v>
                </c:pt>
                <c:pt idx="349">
                  <c:v>2.3460000000000001</c:v>
                </c:pt>
                <c:pt idx="350">
                  <c:v>2.202</c:v>
                </c:pt>
                <c:pt idx="351">
                  <c:v>2.1970000000000001</c:v>
                </c:pt>
                <c:pt idx="352">
                  <c:v>2.1030000000000002</c:v>
                </c:pt>
                <c:pt idx="353">
                  <c:v>2.0680000000000001</c:v>
                </c:pt>
                <c:pt idx="354">
                  <c:v>2.1709999999999998</c:v>
                </c:pt>
                <c:pt idx="355">
                  <c:v>2.1720000000000002</c:v>
                </c:pt>
                <c:pt idx="356">
                  <c:v>2.0760000000000001</c:v>
                </c:pt>
                <c:pt idx="357">
                  <c:v>2.1560000000000001</c:v>
                </c:pt>
                <c:pt idx="358">
                  <c:v>2.1259999999999999</c:v>
                </c:pt>
                <c:pt idx="359">
                  <c:v>2.0129999999999999</c:v>
                </c:pt>
                <c:pt idx="360">
                  <c:v>1.895</c:v>
                </c:pt>
                <c:pt idx="361">
                  <c:v>1.833</c:v>
                </c:pt>
                <c:pt idx="362">
                  <c:v>1.88</c:v>
                </c:pt>
                <c:pt idx="363">
                  <c:v>1.7029999999999998</c:v>
                </c:pt>
                <c:pt idx="364">
                  <c:v>1.728</c:v>
                </c:pt>
                <c:pt idx="365">
                  <c:v>1.4969999999999999</c:v>
                </c:pt>
                <c:pt idx="366">
                  <c:v>1.7229999999999999</c:v>
                </c:pt>
                <c:pt idx="367">
                  <c:v>1.502</c:v>
                </c:pt>
                <c:pt idx="368">
                  <c:v>1.375</c:v>
                </c:pt>
                <c:pt idx="369">
                  <c:v>1.423</c:v>
                </c:pt>
                <c:pt idx="370">
                  <c:v>1.4889999999999999</c:v>
                </c:pt>
                <c:pt idx="371">
                  <c:v>1.5510000000000002</c:v>
                </c:pt>
                <c:pt idx="372">
                  <c:v>1.502</c:v>
                </c:pt>
                <c:pt idx="373">
                  <c:v>1.26</c:v>
                </c:pt>
                <c:pt idx="374">
                  <c:v>1.2949999999999999</c:v>
                </c:pt>
                <c:pt idx="375">
                  <c:v>1.1499999999999999</c:v>
                </c:pt>
                <c:pt idx="376">
                  <c:v>1.181</c:v>
                </c:pt>
                <c:pt idx="377">
                  <c:v>1.323</c:v>
                </c:pt>
                <c:pt idx="378">
                  <c:v>1.2210000000000001</c:v>
                </c:pt>
                <c:pt idx="379">
                  <c:v>1.232</c:v>
                </c:pt>
                <c:pt idx="380">
                  <c:v>1.454</c:v>
                </c:pt>
                <c:pt idx="381">
                  <c:v>1.391</c:v>
                </c:pt>
                <c:pt idx="382">
                  <c:v>1.4729999999999999</c:v>
                </c:pt>
                <c:pt idx="383">
                  <c:v>1.665</c:v>
                </c:pt>
                <c:pt idx="384">
                  <c:v>1.732</c:v>
                </c:pt>
                <c:pt idx="385">
                  <c:v>1.782</c:v>
                </c:pt>
                <c:pt idx="386">
                  <c:v>1.8380000000000001</c:v>
                </c:pt>
                <c:pt idx="387">
                  <c:v>2.2240000000000002</c:v>
                </c:pt>
                <c:pt idx="388">
                  <c:v>2.25</c:v>
                </c:pt>
                <c:pt idx="389">
                  <c:v>2.2730000000000001</c:v>
                </c:pt>
                <c:pt idx="390">
                  <c:v>2.11</c:v>
                </c:pt>
                <c:pt idx="391">
                  <c:v>2.2120000000000002</c:v>
                </c:pt>
                <c:pt idx="392">
                  <c:v>2.129</c:v>
                </c:pt>
                <c:pt idx="393">
                  <c:v>1.9359999999999999</c:v>
                </c:pt>
                <c:pt idx="394">
                  <c:v>1.901</c:v>
                </c:pt>
                <c:pt idx="395">
                  <c:v>1.8420000000000001</c:v>
                </c:pt>
                <c:pt idx="396">
                  <c:v>1.986</c:v>
                </c:pt>
                <c:pt idx="397">
                  <c:v>2.0110000000000001</c:v>
                </c:pt>
                <c:pt idx="398">
                  <c:v>2.012</c:v>
                </c:pt>
                <c:pt idx="399">
                  <c:v>2.0640000000000001</c:v>
                </c:pt>
                <c:pt idx="400">
                  <c:v>2.0760000000000001</c:v>
                </c:pt>
                <c:pt idx="401">
                  <c:v>2.109</c:v>
                </c:pt>
                <c:pt idx="402">
                  <c:v>1.944</c:v>
                </c:pt>
                <c:pt idx="403">
                  <c:v>2.036</c:v>
                </c:pt>
                <c:pt idx="404">
                  <c:v>1.776</c:v>
                </c:pt>
                <c:pt idx="405">
                  <c:v>1.833</c:v>
                </c:pt>
                <c:pt idx="406">
                  <c:v>1.77</c:v>
                </c:pt>
                <c:pt idx="407">
                  <c:v>1.635</c:v>
                </c:pt>
                <c:pt idx="408">
                  <c:v>1.6720000000000002</c:v>
                </c:pt>
                <c:pt idx="409">
                  <c:v>1.9180000000000001</c:v>
                </c:pt>
                <c:pt idx="410">
                  <c:v>1.788</c:v>
                </c:pt>
                <c:pt idx="411">
                  <c:v>1.6379999999999999</c:v>
                </c:pt>
                <c:pt idx="412">
                  <c:v>1.52</c:v>
                </c:pt>
                <c:pt idx="413">
                  <c:v>1.7349999999999999</c:v>
                </c:pt>
                <c:pt idx="414">
                  <c:v>1.6240000000000001</c:v>
                </c:pt>
                <c:pt idx="415">
                  <c:v>1.6930000000000001</c:v>
                </c:pt>
                <c:pt idx="416">
                  <c:v>1.8340000000000001</c:v>
                </c:pt>
                <c:pt idx="417">
                  <c:v>1.7709999999999999</c:v>
                </c:pt>
                <c:pt idx="418">
                  <c:v>1.71</c:v>
                </c:pt>
                <c:pt idx="419">
                  <c:v>1.752</c:v>
                </c:pt>
                <c:pt idx="420">
                  <c:v>1.7309999999999999</c:v>
                </c:pt>
                <c:pt idx="421">
                  <c:v>1.512</c:v>
                </c:pt>
                <c:pt idx="422">
                  <c:v>1.6419999999999999</c:v>
                </c:pt>
                <c:pt idx="423">
                  <c:v>1.7389999999999999</c:v>
                </c:pt>
                <c:pt idx="424">
                  <c:v>1.7050000000000001</c:v>
                </c:pt>
                <c:pt idx="425">
                  <c:v>1.5720000000000001</c:v>
                </c:pt>
                <c:pt idx="426">
                  <c:v>1.56</c:v>
                </c:pt>
                <c:pt idx="427">
                  <c:v>1.4849999999999999</c:v>
                </c:pt>
                <c:pt idx="428">
                  <c:v>1.431</c:v>
                </c:pt>
                <c:pt idx="429">
                  <c:v>1.524</c:v>
                </c:pt>
                <c:pt idx="430">
                  <c:v>1.4390000000000001</c:v>
                </c:pt>
                <c:pt idx="431">
                  <c:v>1.52</c:v>
                </c:pt>
                <c:pt idx="432">
                  <c:v>1.4969999999999999</c:v>
                </c:pt>
                <c:pt idx="433">
                  <c:v>1.5960000000000001</c:v>
                </c:pt>
                <c:pt idx="434">
                  <c:v>1.593</c:v>
                </c:pt>
                <c:pt idx="435">
                  <c:v>1.5939999999999999</c:v>
                </c:pt>
                <c:pt idx="436">
                  <c:v>1.6</c:v>
                </c:pt>
                <c:pt idx="437">
                  <c:v>1.5659999999999998</c:v>
                </c:pt>
                <c:pt idx="438">
                  <c:v>1.4830000000000001</c:v>
                </c:pt>
                <c:pt idx="439">
                  <c:v>1.4689999999999999</c:v>
                </c:pt>
                <c:pt idx="440">
                  <c:v>1.4279999999999999</c:v>
                </c:pt>
                <c:pt idx="441">
                  <c:v>1.556</c:v>
                </c:pt>
                <c:pt idx="442">
                  <c:v>1.6320000000000001</c:v>
                </c:pt>
                <c:pt idx="443">
                  <c:v>1.1499999999999999</c:v>
                </c:pt>
                <c:pt idx="444">
                  <c:v>1.147</c:v>
                </c:pt>
                <c:pt idx="445">
                  <c:v>1.2270000000000001</c:v>
                </c:pt>
                <c:pt idx="446">
                  <c:v>1.1140000000000001</c:v>
                </c:pt>
                <c:pt idx="447">
                  <c:v>1.0189999999999999</c:v>
                </c:pt>
                <c:pt idx="448">
                  <c:v>1.0149999999999999</c:v>
                </c:pt>
                <c:pt idx="449">
                  <c:v>0.92800000000000005</c:v>
                </c:pt>
                <c:pt idx="450">
                  <c:v>0.95499999999999996</c:v>
                </c:pt>
                <c:pt idx="451">
                  <c:v>0.94399999999999995</c:v>
                </c:pt>
                <c:pt idx="452">
                  <c:v>1.0289999999999999</c:v>
                </c:pt>
                <c:pt idx="453">
                  <c:v>1.0820000000000001</c:v>
                </c:pt>
                <c:pt idx="454">
                  <c:v>1.0780000000000001</c:v>
                </c:pt>
                <c:pt idx="455">
                  <c:v>0.96699999999999997</c:v>
                </c:pt>
                <c:pt idx="456">
                  <c:v>0.88</c:v>
                </c:pt>
                <c:pt idx="457">
                  <c:v>1.0149999999999999</c:v>
                </c:pt>
                <c:pt idx="458">
                  <c:v>1.125</c:v>
                </c:pt>
                <c:pt idx="459">
                  <c:v>1.115</c:v>
                </c:pt>
                <c:pt idx="460">
                  <c:v>1.2310000000000001</c:v>
                </c:pt>
                <c:pt idx="461">
                  <c:v>1.268</c:v>
                </c:pt>
                <c:pt idx="462">
                  <c:v>1.474</c:v>
                </c:pt>
                <c:pt idx="463">
                  <c:v>1.593</c:v>
                </c:pt>
                <c:pt idx="464">
                  <c:v>1.573</c:v>
                </c:pt>
                <c:pt idx="465">
                  <c:v>1.5430000000000001</c:v>
                </c:pt>
                <c:pt idx="466">
                  <c:v>1.514</c:v>
                </c:pt>
                <c:pt idx="467">
                  <c:v>1.4239999999999999</c:v>
                </c:pt>
                <c:pt idx="468">
                  <c:v>1.377</c:v>
                </c:pt>
                <c:pt idx="469">
                  <c:v>1.3839999999999999</c:v>
                </c:pt>
                <c:pt idx="470">
                  <c:v>1.54</c:v>
                </c:pt>
                <c:pt idx="471">
                  <c:v>1.431</c:v>
                </c:pt>
                <c:pt idx="472">
                  <c:v>1.5049999999999999</c:v>
                </c:pt>
                <c:pt idx="473">
                  <c:v>1.587</c:v>
                </c:pt>
                <c:pt idx="474">
                  <c:v>1.6819999999999999</c:v>
                </c:pt>
                <c:pt idx="475">
                  <c:v>1.702</c:v>
                </c:pt>
                <c:pt idx="476">
                  <c:v>1.6360000000000001</c:v>
                </c:pt>
                <c:pt idx="477">
                  <c:v>1.698</c:v>
                </c:pt>
                <c:pt idx="478">
                  <c:v>1.6779999999999999</c:v>
                </c:pt>
                <c:pt idx="479">
                  <c:v>1.889</c:v>
                </c:pt>
                <c:pt idx="480">
                  <c:v>1.881</c:v>
                </c:pt>
                <c:pt idx="481">
                  <c:v>1.6930000000000001</c:v>
                </c:pt>
                <c:pt idx="482">
                  <c:v>1.667</c:v>
                </c:pt>
                <c:pt idx="483">
                  <c:v>1.6139999999999999</c:v>
                </c:pt>
                <c:pt idx="484">
                  <c:v>1.7069999999999999</c:v>
                </c:pt>
                <c:pt idx="485">
                  <c:v>1.6949999999999998</c:v>
                </c:pt>
                <c:pt idx="486">
                  <c:v>1.6480000000000001</c:v>
                </c:pt>
                <c:pt idx="487">
                  <c:v>1.5580000000000001</c:v>
                </c:pt>
                <c:pt idx="488">
                  <c:v>1.627</c:v>
                </c:pt>
                <c:pt idx="489">
                  <c:v>1.579</c:v>
                </c:pt>
                <c:pt idx="490">
                  <c:v>1.5430000000000001</c:v>
                </c:pt>
                <c:pt idx="491">
                  <c:v>1.5720000000000001</c:v>
                </c:pt>
                <c:pt idx="492">
                  <c:v>1.444</c:v>
                </c:pt>
                <c:pt idx="493">
                  <c:v>1.456</c:v>
                </c:pt>
                <c:pt idx="494">
                  <c:v>1.381</c:v>
                </c:pt>
                <c:pt idx="495">
                  <c:v>1.5390000000000001</c:v>
                </c:pt>
                <c:pt idx="496">
                  <c:v>1.732</c:v>
                </c:pt>
                <c:pt idx="497">
                  <c:v>1.651</c:v>
                </c:pt>
                <c:pt idx="498">
                  <c:v>1.4510000000000001</c:v>
                </c:pt>
                <c:pt idx="499">
                  <c:v>1.5249999999999999</c:v>
                </c:pt>
                <c:pt idx="500">
                  <c:v>1.4830000000000001</c:v>
                </c:pt>
                <c:pt idx="501">
                  <c:v>1.458</c:v>
                </c:pt>
                <c:pt idx="502">
                  <c:v>1.5609999999999999</c:v>
                </c:pt>
                <c:pt idx="503">
                  <c:v>1.609</c:v>
                </c:pt>
                <c:pt idx="504">
                  <c:v>1.599</c:v>
                </c:pt>
                <c:pt idx="505">
                  <c:v>1.544</c:v>
                </c:pt>
                <c:pt idx="506">
                  <c:v>1.609</c:v>
                </c:pt>
                <c:pt idx="507">
                  <c:v>1.6259999999999999</c:v>
                </c:pt>
                <c:pt idx="508">
                  <c:v>1.6040000000000001</c:v>
                </c:pt>
                <c:pt idx="509">
                  <c:v>1.7090000000000001</c:v>
                </c:pt>
                <c:pt idx="510">
                  <c:v>1.611</c:v>
                </c:pt>
                <c:pt idx="511">
                  <c:v>1.663</c:v>
                </c:pt>
                <c:pt idx="512">
                  <c:v>1.5859999999999999</c:v>
                </c:pt>
                <c:pt idx="513">
                  <c:v>1.474</c:v>
                </c:pt>
                <c:pt idx="514">
                  <c:v>1.5760000000000001</c:v>
                </c:pt>
                <c:pt idx="515">
                  <c:v>1.5550000000000002</c:v>
                </c:pt>
                <c:pt idx="516">
                  <c:v>1.486</c:v>
                </c:pt>
                <c:pt idx="517">
                  <c:v>1.417</c:v>
                </c:pt>
                <c:pt idx="518">
                  <c:v>1.401</c:v>
                </c:pt>
                <c:pt idx="519">
                  <c:v>1.4590000000000001</c:v>
                </c:pt>
                <c:pt idx="520">
                  <c:v>1.472</c:v>
                </c:pt>
                <c:pt idx="521">
                  <c:v>1.5669999999999999</c:v>
                </c:pt>
                <c:pt idx="522">
                  <c:v>1.522</c:v>
                </c:pt>
                <c:pt idx="523">
                  <c:v>1.5009999999999999</c:v>
                </c:pt>
                <c:pt idx="524">
                  <c:v>1.4430000000000001</c:v>
                </c:pt>
                <c:pt idx="525">
                  <c:v>1.409</c:v>
                </c:pt>
                <c:pt idx="526">
                  <c:v>1.472</c:v>
                </c:pt>
                <c:pt idx="527">
                  <c:v>1.48</c:v>
                </c:pt>
                <c:pt idx="528">
                  <c:v>1.4610000000000001</c:v>
                </c:pt>
                <c:pt idx="529">
                  <c:v>1.597</c:v>
                </c:pt>
                <c:pt idx="530">
                  <c:v>1.55</c:v>
                </c:pt>
                <c:pt idx="531">
                  <c:v>1.4359999999999999</c:v>
                </c:pt>
                <c:pt idx="532">
                  <c:v>1.375</c:v>
                </c:pt>
                <c:pt idx="533">
                  <c:v>1.2690000000000001</c:v>
                </c:pt>
                <c:pt idx="534">
                  <c:v>1.1639999999999999</c:v>
                </c:pt>
                <c:pt idx="535">
                  <c:v>1.232</c:v>
                </c:pt>
                <c:pt idx="536">
                  <c:v>1.238</c:v>
                </c:pt>
                <c:pt idx="537">
                  <c:v>1.282</c:v>
                </c:pt>
                <c:pt idx="538">
                  <c:v>1.262</c:v>
                </c:pt>
                <c:pt idx="539">
                  <c:v>1.2989999999999999</c:v>
                </c:pt>
                <c:pt idx="540">
                  <c:v>1.2730000000000001</c:v>
                </c:pt>
                <c:pt idx="541">
                  <c:v>1.4430000000000001</c:v>
                </c:pt>
                <c:pt idx="542">
                  <c:v>1.466</c:v>
                </c:pt>
                <c:pt idx="543">
                  <c:v>1.4410000000000001</c:v>
                </c:pt>
                <c:pt idx="544">
                  <c:v>1.47</c:v>
                </c:pt>
                <c:pt idx="545">
                  <c:v>1.2969999999999999</c:v>
                </c:pt>
                <c:pt idx="546">
                  <c:v>1.353</c:v>
                </c:pt>
                <c:pt idx="547">
                  <c:v>1.321</c:v>
                </c:pt>
                <c:pt idx="548">
                  <c:v>1.3089999999999999</c:v>
                </c:pt>
                <c:pt idx="549">
                  <c:v>1.2629999999999999</c:v>
                </c:pt>
                <c:pt idx="550">
                  <c:v>1.3140000000000001</c:v>
                </c:pt>
                <c:pt idx="551">
                  <c:v>1.375</c:v>
                </c:pt>
                <c:pt idx="552">
                  <c:v>1.4219999999999999</c:v>
                </c:pt>
                <c:pt idx="553">
                  <c:v>1.407</c:v>
                </c:pt>
                <c:pt idx="554">
                  <c:v>1.4490000000000001</c:v>
                </c:pt>
                <c:pt idx="555">
                  <c:v>1.3940000000000001</c:v>
                </c:pt>
                <c:pt idx="556">
                  <c:v>1.4729999999999999</c:v>
                </c:pt>
                <c:pt idx="557">
                  <c:v>1.4610000000000001</c:v>
                </c:pt>
                <c:pt idx="558">
                  <c:v>1.486</c:v>
                </c:pt>
                <c:pt idx="559">
                  <c:v>1.4950000000000001</c:v>
                </c:pt>
                <c:pt idx="560">
                  <c:v>1.5</c:v>
                </c:pt>
                <c:pt idx="561">
                  <c:v>1.577</c:v>
                </c:pt>
                <c:pt idx="562">
                  <c:v>1.6760000000000002</c:v>
                </c:pt>
                <c:pt idx="563">
                  <c:v>1.7349999999999999</c:v>
                </c:pt>
                <c:pt idx="564">
                  <c:v>1.5669999999999999</c:v>
                </c:pt>
                <c:pt idx="565">
                  <c:v>1.573</c:v>
                </c:pt>
                <c:pt idx="566">
                  <c:v>1.5979999999999999</c:v>
                </c:pt>
                <c:pt idx="567">
                  <c:v>1.6360000000000001</c:v>
                </c:pt>
                <c:pt idx="568">
                  <c:v>1.6320000000000001</c:v>
                </c:pt>
                <c:pt idx="569">
                  <c:v>1.502</c:v>
                </c:pt>
                <c:pt idx="570">
                  <c:v>1.4510000000000001</c:v>
                </c:pt>
                <c:pt idx="571">
                  <c:v>1.4119999999999999</c:v>
                </c:pt>
                <c:pt idx="572">
                  <c:v>1.401</c:v>
                </c:pt>
                <c:pt idx="573">
                  <c:v>1.4159999999999999</c:v>
                </c:pt>
                <c:pt idx="574">
                  <c:v>1.474</c:v>
                </c:pt>
                <c:pt idx="575">
                  <c:v>1.4450000000000001</c:v>
                </c:pt>
                <c:pt idx="576">
                  <c:v>1.3460000000000001</c:v>
                </c:pt>
                <c:pt idx="577">
                  <c:v>1.2310000000000001</c:v>
                </c:pt>
                <c:pt idx="578">
                  <c:v>1.2230000000000001</c:v>
                </c:pt>
                <c:pt idx="579">
                  <c:v>1.2330000000000001</c:v>
                </c:pt>
                <c:pt idx="580">
                  <c:v>1.24</c:v>
                </c:pt>
                <c:pt idx="581">
                  <c:v>1.175</c:v>
                </c:pt>
                <c:pt idx="582">
                  <c:v>1.1970000000000001</c:v>
                </c:pt>
                <c:pt idx="583">
                  <c:v>1.0509999999999999</c:v>
                </c:pt>
                <c:pt idx="584">
                  <c:v>1.1890000000000001</c:v>
                </c:pt>
                <c:pt idx="585">
                  <c:v>1.0720000000000001</c:v>
                </c:pt>
                <c:pt idx="586">
                  <c:v>1.097</c:v>
                </c:pt>
                <c:pt idx="587">
                  <c:v>1.105</c:v>
                </c:pt>
                <c:pt idx="588">
                  <c:v>1.0489999999999999</c:v>
                </c:pt>
                <c:pt idx="589">
                  <c:v>1.071</c:v>
                </c:pt>
                <c:pt idx="590">
                  <c:v>1.024</c:v>
                </c:pt>
                <c:pt idx="591">
                  <c:v>0.98399999999999999</c:v>
                </c:pt>
                <c:pt idx="592">
                  <c:v>0.97799999999999998</c:v>
                </c:pt>
                <c:pt idx="593">
                  <c:v>0.875</c:v>
                </c:pt>
                <c:pt idx="594">
                  <c:v>0.82599999999999996</c:v>
                </c:pt>
                <c:pt idx="595">
                  <c:v>0.71499999999999997</c:v>
                </c:pt>
                <c:pt idx="596">
                  <c:v>0.55300000000000005</c:v>
                </c:pt>
                <c:pt idx="597">
                  <c:v>0.5</c:v>
                </c:pt>
                <c:pt idx="598">
                  <c:v>0.438</c:v>
                </c:pt>
                <c:pt idx="599">
                  <c:v>0.39500000000000002</c:v>
                </c:pt>
                <c:pt idx="600">
                  <c:v>0.32300000000000001</c:v>
                </c:pt>
                <c:pt idx="601">
                  <c:v>0.56799999999999995</c:v>
                </c:pt>
                <c:pt idx="602">
                  <c:v>0.38800000000000001</c:v>
                </c:pt>
                <c:pt idx="603">
                  <c:v>0.372</c:v>
                </c:pt>
                <c:pt idx="604">
                  <c:v>0.246</c:v>
                </c:pt>
                <c:pt idx="605">
                  <c:v>0.26100000000000001</c:v>
                </c:pt>
                <c:pt idx="606">
                  <c:v>8.1000000000000003E-2</c:v>
                </c:pt>
                <c:pt idx="607">
                  <c:v>0.13800000000000001</c:v>
                </c:pt>
                <c:pt idx="608">
                  <c:v>0.105</c:v>
                </c:pt>
                <c:pt idx="609">
                  <c:v>0.17299999999999999</c:v>
                </c:pt>
                <c:pt idx="610">
                  <c:v>0.30199999999999999</c:v>
                </c:pt>
                <c:pt idx="611">
                  <c:v>0.23599999999999999</c:v>
                </c:pt>
                <c:pt idx="612">
                  <c:v>0.15</c:v>
                </c:pt>
                <c:pt idx="613">
                  <c:v>0.13200000000000001</c:v>
                </c:pt>
                <c:pt idx="614">
                  <c:v>0.23599999999999999</c:v>
                </c:pt>
                <c:pt idx="615">
                  <c:v>0.245</c:v>
                </c:pt>
                <c:pt idx="616">
                  <c:v>0.27400000000000002</c:v>
                </c:pt>
                <c:pt idx="617">
                  <c:v>0.27400000000000002</c:v>
                </c:pt>
                <c:pt idx="618">
                  <c:v>0.38800000000000001</c:v>
                </c:pt>
                <c:pt idx="619">
                  <c:v>0.44</c:v>
                </c:pt>
                <c:pt idx="620">
                  <c:v>0.41</c:v>
                </c:pt>
                <c:pt idx="621">
                  <c:v>0.41599999999999998</c:v>
                </c:pt>
                <c:pt idx="622">
                  <c:v>0.49299999999999999</c:v>
                </c:pt>
                <c:pt idx="623">
                  <c:v>0.41299999999999998</c:v>
                </c:pt>
                <c:pt idx="624">
                  <c:v>0.443</c:v>
                </c:pt>
                <c:pt idx="625">
                  <c:v>0.40899999999999997</c:v>
                </c:pt>
                <c:pt idx="626">
                  <c:v>0.38600000000000001</c:v>
                </c:pt>
                <c:pt idx="627">
                  <c:v>0.441</c:v>
                </c:pt>
                <c:pt idx="628">
                  <c:v>0.46300000000000002</c:v>
                </c:pt>
                <c:pt idx="629">
                  <c:v>0.34799999999999998</c:v>
                </c:pt>
                <c:pt idx="630">
                  <c:v>0.23499999999999999</c:v>
                </c:pt>
                <c:pt idx="631">
                  <c:v>0.28299999999999997</c:v>
                </c:pt>
                <c:pt idx="632">
                  <c:v>0.29399999999999998</c:v>
                </c:pt>
                <c:pt idx="633">
                  <c:v>0.22600000000000001</c:v>
                </c:pt>
                <c:pt idx="634">
                  <c:v>0.28199999999999997</c:v>
                </c:pt>
                <c:pt idx="635">
                  <c:v>0.214</c:v>
                </c:pt>
                <c:pt idx="636">
                  <c:v>0.622</c:v>
                </c:pt>
                <c:pt idx="637">
                  <c:v>0.73399999999999999</c:v>
                </c:pt>
                <c:pt idx="638">
                  <c:v>0.54</c:v>
                </c:pt>
                <c:pt idx="639">
                  <c:v>0.74199999999999999</c:v>
                </c:pt>
                <c:pt idx="640">
                  <c:v>0.78200000000000003</c:v>
                </c:pt>
                <c:pt idx="641">
                  <c:v>0.81599999999999995</c:v>
                </c:pt>
                <c:pt idx="642">
                  <c:v>0.95199999999999996</c:v>
                </c:pt>
                <c:pt idx="643">
                  <c:v>0.72299999999999998</c:v>
                </c:pt>
                <c:pt idx="644">
                  <c:v>0.79600000000000004</c:v>
                </c:pt>
                <c:pt idx="645">
                  <c:v>0.76</c:v>
                </c:pt>
                <c:pt idx="646">
                  <c:v>0.626</c:v>
                </c:pt>
                <c:pt idx="647">
                  <c:v>0.56200000000000006</c:v>
                </c:pt>
                <c:pt idx="648">
                  <c:v>0.55800000000000005</c:v>
                </c:pt>
                <c:pt idx="649">
                  <c:v>0.59399999999999997</c:v>
                </c:pt>
                <c:pt idx="650">
                  <c:v>0.49299999999999999</c:v>
                </c:pt>
                <c:pt idx="651">
                  <c:v>0.45800000000000002</c:v>
                </c:pt>
                <c:pt idx="652">
                  <c:v>0.44600000000000001</c:v>
                </c:pt>
                <c:pt idx="653">
                  <c:v>0.41299999999999998</c:v>
                </c:pt>
                <c:pt idx="654">
                  <c:v>0.41</c:v>
                </c:pt>
                <c:pt idx="655">
                  <c:v>0.35199999999999998</c:v>
                </c:pt>
                <c:pt idx="656">
                  <c:v>0.34</c:v>
                </c:pt>
                <c:pt idx="657">
                  <c:v>0.27800000000000002</c:v>
                </c:pt>
                <c:pt idx="658">
                  <c:v>0.35699999999999998</c:v>
                </c:pt>
                <c:pt idx="659">
                  <c:v>0.29799999999999999</c:v>
                </c:pt>
                <c:pt idx="660">
                  <c:v>0.379</c:v>
                </c:pt>
                <c:pt idx="661">
                  <c:v>0.35199999999999998</c:v>
                </c:pt>
                <c:pt idx="662">
                  <c:v>0.309</c:v>
                </c:pt>
                <c:pt idx="663">
                  <c:v>0.28499999999999998</c:v>
                </c:pt>
                <c:pt idx="664">
                  <c:v>0.248</c:v>
                </c:pt>
                <c:pt idx="665">
                  <c:v>0.221</c:v>
                </c:pt>
                <c:pt idx="666">
                  <c:v>0.17599999999999999</c:v>
                </c:pt>
                <c:pt idx="667">
                  <c:v>0.124</c:v>
                </c:pt>
                <c:pt idx="668">
                  <c:v>0.19500000000000001</c:v>
                </c:pt>
                <c:pt idx="669">
                  <c:v>0.13500000000000001</c:v>
                </c:pt>
                <c:pt idx="670">
                  <c:v>9.7000000000000003E-2</c:v>
                </c:pt>
                <c:pt idx="671">
                  <c:v>0.111</c:v>
                </c:pt>
                <c:pt idx="672">
                  <c:v>6.5000000000000002E-2</c:v>
                </c:pt>
                <c:pt idx="673">
                  <c:v>5.8000000000000003E-2</c:v>
                </c:pt>
                <c:pt idx="674">
                  <c:v>8.1000000000000003E-2</c:v>
                </c:pt>
                <c:pt idx="675">
                  <c:v>2E-3</c:v>
                </c:pt>
                <c:pt idx="676">
                  <c:v>4.4999999999999998E-2</c:v>
                </c:pt>
                <c:pt idx="677">
                  <c:v>7.2999999999999995E-2</c:v>
                </c:pt>
                <c:pt idx="678">
                  <c:v>4.7E-2</c:v>
                </c:pt>
                <c:pt idx="679">
                  <c:v>4.1000000000000002E-2</c:v>
                </c:pt>
                <c:pt idx="680">
                  <c:v>5.8000000000000003E-2</c:v>
                </c:pt>
                <c:pt idx="681">
                  <c:v>0.123</c:v>
                </c:pt>
                <c:pt idx="682">
                  <c:v>9.8000000000000004E-2</c:v>
                </c:pt>
                <c:pt idx="683">
                  <c:v>0.124</c:v>
                </c:pt>
                <c:pt idx="684">
                  <c:v>0.158</c:v>
                </c:pt>
                <c:pt idx="685">
                  <c:v>0.35499999999999998</c:v>
                </c:pt>
                <c:pt idx="686">
                  <c:v>0.42299999999999999</c:v>
                </c:pt>
                <c:pt idx="687">
                  <c:v>0.39300000000000002</c:v>
                </c:pt>
                <c:pt idx="688">
                  <c:v>0.32900000000000001</c:v>
                </c:pt>
                <c:pt idx="689">
                  <c:v>0.34699999999999998</c:v>
                </c:pt>
                <c:pt idx="690">
                  <c:v>0.28699999999999998</c:v>
                </c:pt>
                <c:pt idx="691">
                  <c:v>0.308</c:v>
                </c:pt>
                <c:pt idx="692">
                  <c:v>0.377</c:v>
                </c:pt>
                <c:pt idx="693">
                  <c:v>0.39300000000000002</c:v>
                </c:pt>
                <c:pt idx="694">
                  <c:v>0.39800000000000002</c:v>
                </c:pt>
              </c:numCache>
            </c:numRef>
          </c:val>
          <c:smooth val="0"/>
          <c:extLst>
            <c:ext xmlns:c16="http://schemas.microsoft.com/office/drawing/2014/chart" uri="{C3380CC4-5D6E-409C-BE32-E72D297353CC}">
              <c16:uniqueId val="{00000003-BCF1-4B30-B586-E874D934343F}"/>
            </c:ext>
          </c:extLst>
        </c:ser>
        <c:ser>
          <c:idx val="3"/>
          <c:order val="2"/>
          <c:tx>
            <c:strRef>
              <c:f>'Graf 25'!$O$2</c:f>
              <c:strCache>
                <c:ptCount val="1"/>
                <c:pt idx="0">
                  <c:v>France</c:v>
                </c:pt>
              </c:strCache>
            </c:strRef>
          </c:tx>
          <c:spPr>
            <a:ln w="12700" cap="rnd">
              <a:solidFill>
                <a:schemeClr val="bg1">
                  <a:lumMod val="50000"/>
                </a:schemeClr>
              </a:solidFill>
              <a:prstDash val="dash"/>
              <a:round/>
            </a:ln>
            <a:effectLst/>
          </c:spPr>
          <c:marker>
            <c:symbol val="none"/>
          </c:marker>
          <c:dLbls>
            <c:dLbl>
              <c:idx val="198"/>
              <c:layout>
                <c:manualLayout>
                  <c:x val="-0.22396946191617337"/>
                  <c:y val="8.837656099903938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CF1-4B30-B586-E874D934343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ysClr val="windowText" lastClr="000000"/>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25'!$O$3:$O$697</c:f>
              <c:numCache>
                <c:formatCode>General</c:formatCode>
                <c:ptCount val="695"/>
                <c:pt idx="0">
                  <c:v>4.234</c:v>
                </c:pt>
                <c:pt idx="1">
                  <c:v>4.2</c:v>
                </c:pt>
                <c:pt idx="2">
                  <c:v>4.0759999999999996</c:v>
                </c:pt>
                <c:pt idx="3">
                  <c:v>4.0960000000000001</c:v>
                </c:pt>
                <c:pt idx="4">
                  <c:v>4.032</c:v>
                </c:pt>
                <c:pt idx="5">
                  <c:v>3.9729999999999999</c:v>
                </c:pt>
                <c:pt idx="6">
                  <c:v>4.0789999999999997</c:v>
                </c:pt>
                <c:pt idx="7">
                  <c:v>4.1239999999999997</c:v>
                </c:pt>
                <c:pt idx="8">
                  <c:v>4.008</c:v>
                </c:pt>
                <c:pt idx="9">
                  <c:v>4.0330000000000004</c:v>
                </c:pt>
                <c:pt idx="10">
                  <c:v>3.9340000000000002</c:v>
                </c:pt>
                <c:pt idx="11">
                  <c:v>3.9569999999999999</c:v>
                </c:pt>
                <c:pt idx="12">
                  <c:v>4.1479999999999997</c:v>
                </c:pt>
                <c:pt idx="13">
                  <c:v>4.1370000000000005</c:v>
                </c:pt>
                <c:pt idx="14">
                  <c:v>4.1440000000000001</c:v>
                </c:pt>
                <c:pt idx="15">
                  <c:v>4.3600000000000003</c:v>
                </c:pt>
                <c:pt idx="16">
                  <c:v>4.383</c:v>
                </c:pt>
                <c:pt idx="17">
                  <c:v>4.3940000000000001</c:v>
                </c:pt>
                <c:pt idx="18">
                  <c:v>4.2080000000000002</c:v>
                </c:pt>
                <c:pt idx="19">
                  <c:v>4.3609999999999998</c:v>
                </c:pt>
                <c:pt idx="20">
                  <c:v>4.4509999999999996</c:v>
                </c:pt>
                <c:pt idx="21">
                  <c:v>4.5919999999999996</c:v>
                </c:pt>
                <c:pt idx="22">
                  <c:v>4.6070000000000002</c:v>
                </c:pt>
                <c:pt idx="23">
                  <c:v>4.8250000000000002</c:v>
                </c:pt>
                <c:pt idx="24">
                  <c:v>4.79</c:v>
                </c:pt>
                <c:pt idx="25">
                  <c:v>4.7119999999999997</c:v>
                </c:pt>
                <c:pt idx="26">
                  <c:v>4.6879999999999997</c:v>
                </c:pt>
                <c:pt idx="27">
                  <c:v>4.6289999999999996</c:v>
                </c:pt>
                <c:pt idx="28">
                  <c:v>4.7850000000000001</c:v>
                </c:pt>
                <c:pt idx="29">
                  <c:v>4.78</c:v>
                </c:pt>
                <c:pt idx="30">
                  <c:v>4.5250000000000004</c:v>
                </c:pt>
                <c:pt idx="31">
                  <c:v>4.4240000000000004</c:v>
                </c:pt>
                <c:pt idx="32">
                  <c:v>4.343</c:v>
                </c:pt>
                <c:pt idx="33">
                  <c:v>4.407</c:v>
                </c:pt>
                <c:pt idx="34">
                  <c:v>4.38</c:v>
                </c:pt>
                <c:pt idx="35">
                  <c:v>4.2309999999999999</c:v>
                </c:pt>
                <c:pt idx="36">
                  <c:v>4.4089999999999998</c:v>
                </c:pt>
                <c:pt idx="37">
                  <c:v>4.4800000000000004</c:v>
                </c:pt>
                <c:pt idx="38">
                  <c:v>4.4189999999999996</c:v>
                </c:pt>
                <c:pt idx="39">
                  <c:v>4.2290000000000001</c:v>
                </c:pt>
                <c:pt idx="40">
                  <c:v>4.2990000000000004</c:v>
                </c:pt>
                <c:pt idx="41">
                  <c:v>4.2329999999999997</c:v>
                </c:pt>
                <c:pt idx="42">
                  <c:v>4.0279999999999996</c:v>
                </c:pt>
                <c:pt idx="43">
                  <c:v>4.3019999999999996</c:v>
                </c:pt>
                <c:pt idx="44">
                  <c:v>3.972</c:v>
                </c:pt>
                <c:pt idx="45">
                  <c:v>3.996</c:v>
                </c:pt>
                <c:pt idx="46">
                  <c:v>3.8090000000000002</c:v>
                </c:pt>
                <c:pt idx="47">
                  <c:v>3.6779999999999999</c:v>
                </c:pt>
                <c:pt idx="48">
                  <c:v>3.5019999999999998</c:v>
                </c:pt>
                <c:pt idx="49">
                  <c:v>3.7320000000000002</c:v>
                </c:pt>
                <c:pt idx="50">
                  <c:v>3.472</c:v>
                </c:pt>
                <c:pt idx="51">
                  <c:v>3.403</c:v>
                </c:pt>
                <c:pt idx="52">
                  <c:v>3.391</c:v>
                </c:pt>
                <c:pt idx="53">
                  <c:v>3.472</c:v>
                </c:pt>
                <c:pt idx="54">
                  <c:v>3.44</c:v>
                </c:pt>
                <c:pt idx="55">
                  <c:v>3.7930000000000001</c:v>
                </c:pt>
                <c:pt idx="56">
                  <c:v>3.806</c:v>
                </c:pt>
                <c:pt idx="57">
                  <c:v>3.7919999999999998</c:v>
                </c:pt>
                <c:pt idx="58">
                  <c:v>3.5960000000000001</c:v>
                </c:pt>
                <c:pt idx="59">
                  <c:v>3.528</c:v>
                </c:pt>
                <c:pt idx="60">
                  <c:v>3.661</c:v>
                </c:pt>
                <c:pt idx="61">
                  <c:v>3.5369999999999999</c:v>
                </c:pt>
                <c:pt idx="62">
                  <c:v>3.609</c:v>
                </c:pt>
                <c:pt idx="63">
                  <c:v>3.51</c:v>
                </c:pt>
                <c:pt idx="64">
                  <c:v>3.5840000000000001</c:v>
                </c:pt>
                <c:pt idx="65">
                  <c:v>3.746</c:v>
                </c:pt>
                <c:pt idx="66">
                  <c:v>3.7330000000000001</c:v>
                </c:pt>
                <c:pt idx="67">
                  <c:v>3.7439999999999998</c:v>
                </c:pt>
                <c:pt idx="68">
                  <c:v>3.6150000000000002</c:v>
                </c:pt>
                <c:pt idx="69">
                  <c:v>3.59</c:v>
                </c:pt>
                <c:pt idx="70">
                  <c:v>3.802</c:v>
                </c:pt>
                <c:pt idx="71">
                  <c:v>3.762</c:v>
                </c:pt>
                <c:pt idx="72">
                  <c:v>3.8689999999999998</c:v>
                </c:pt>
                <c:pt idx="73">
                  <c:v>3.9529999999999998</c:v>
                </c:pt>
                <c:pt idx="74">
                  <c:v>4.0529999999999999</c:v>
                </c:pt>
                <c:pt idx="75">
                  <c:v>3.9649999999999999</c:v>
                </c:pt>
                <c:pt idx="76">
                  <c:v>3.8449999999999998</c:v>
                </c:pt>
                <c:pt idx="77">
                  <c:v>3.7560000000000002</c:v>
                </c:pt>
                <c:pt idx="78">
                  <c:v>3.7029999999999998</c:v>
                </c:pt>
                <c:pt idx="79">
                  <c:v>3.698</c:v>
                </c:pt>
                <c:pt idx="80">
                  <c:v>3.8090000000000002</c:v>
                </c:pt>
                <c:pt idx="81">
                  <c:v>3.7730000000000001</c:v>
                </c:pt>
                <c:pt idx="82">
                  <c:v>3.569</c:v>
                </c:pt>
                <c:pt idx="83">
                  <c:v>3.7509999999999999</c:v>
                </c:pt>
                <c:pt idx="84">
                  <c:v>3.5550000000000002</c:v>
                </c:pt>
                <c:pt idx="85">
                  <c:v>3.5640000000000001</c:v>
                </c:pt>
                <c:pt idx="86">
                  <c:v>3.52</c:v>
                </c:pt>
                <c:pt idx="87">
                  <c:v>3.5830000000000002</c:v>
                </c:pt>
                <c:pt idx="88">
                  <c:v>3.5289999999999999</c:v>
                </c:pt>
                <c:pt idx="89">
                  <c:v>3.6280000000000001</c:v>
                </c:pt>
                <c:pt idx="90">
                  <c:v>3.5249999999999999</c:v>
                </c:pt>
                <c:pt idx="91">
                  <c:v>3.4809999999999999</c:v>
                </c:pt>
                <c:pt idx="92">
                  <c:v>3.5329999999999999</c:v>
                </c:pt>
                <c:pt idx="93">
                  <c:v>3.6179999999999999</c:v>
                </c:pt>
                <c:pt idx="94">
                  <c:v>3.6219999999999999</c:v>
                </c:pt>
                <c:pt idx="95">
                  <c:v>3.5329999999999999</c:v>
                </c:pt>
                <c:pt idx="96">
                  <c:v>3.649</c:v>
                </c:pt>
                <c:pt idx="97">
                  <c:v>3.6189999999999998</c:v>
                </c:pt>
                <c:pt idx="98">
                  <c:v>3.5339999999999998</c:v>
                </c:pt>
                <c:pt idx="99">
                  <c:v>3.4340000000000002</c:v>
                </c:pt>
                <c:pt idx="100">
                  <c:v>3.4870000000000001</c:v>
                </c:pt>
                <c:pt idx="101">
                  <c:v>3.4710000000000001</c:v>
                </c:pt>
                <c:pt idx="102">
                  <c:v>3.383</c:v>
                </c:pt>
                <c:pt idx="103">
                  <c:v>3.5220000000000002</c:v>
                </c:pt>
                <c:pt idx="104">
                  <c:v>3.5939999999999999</c:v>
                </c:pt>
                <c:pt idx="105">
                  <c:v>3.5720000000000001</c:v>
                </c:pt>
                <c:pt idx="106">
                  <c:v>3.504</c:v>
                </c:pt>
                <c:pt idx="107">
                  <c:v>3.4630000000000001</c:v>
                </c:pt>
                <c:pt idx="108">
                  <c:v>3.4609999999999999</c:v>
                </c:pt>
                <c:pt idx="109">
                  <c:v>3.4830000000000001</c:v>
                </c:pt>
                <c:pt idx="110">
                  <c:v>3.4980000000000002</c:v>
                </c:pt>
                <c:pt idx="111">
                  <c:v>3.5680000000000001</c:v>
                </c:pt>
                <c:pt idx="112">
                  <c:v>3.403</c:v>
                </c:pt>
                <c:pt idx="113">
                  <c:v>3.4460000000000002</c:v>
                </c:pt>
                <c:pt idx="114">
                  <c:v>3.4620000000000002</c:v>
                </c:pt>
                <c:pt idx="115">
                  <c:v>3.42</c:v>
                </c:pt>
                <c:pt idx="116">
                  <c:v>3.476</c:v>
                </c:pt>
                <c:pt idx="117">
                  <c:v>3.3970000000000002</c:v>
                </c:pt>
                <c:pt idx="118">
                  <c:v>3.4620000000000002</c:v>
                </c:pt>
                <c:pt idx="119">
                  <c:v>3.3769999999999998</c:v>
                </c:pt>
                <c:pt idx="120">
                  <c:v>3.371</c:v>
                </c:pt>
                <c:pt idx="121">
                  <c:v>3.2890000000000001</c:v>
                </c:pt>
                <c:pt idx="122">
                  <c:v>3.15</c:v>
                </c:pt>
                <c:pt idx="123">
                  <c:v>3.1160000000000001</c:v>
                </c:pt>
                <c:pt idx="124">
                  <c:v>2.919</c:v>
                </c:pt>
                <c:pt idx="125">
                  <c:v>2.9409999999999998</c:v>
                </c:pt>
                <c:pt idx="126">
                  <c:v>3.0110000000000001</c:v>
                </c:pt>
                <c:pt idx="127">
                  <c:v>3.0249999999999999</c:v>
                </c:pt>
                <c:pt idx="128">
                  <c:v>3.11</c:v>
                </c:pt>
                <c:pt idx="129">
                  <c:v>3.0920000000000001</c:v>
                </c:pt>
                <c:pt idx="130">
                  <c:v>2.98</c:v>
                </c:pt>
                <c:pt idx="131">
                  <c:v>2.9619999999999997</c:v>
                </c:pt>
                <c:pt idx="132">
                  <c:v>2.952</c:v>
                </c:pt>
                <c:pt idx="133">
                  <c:v>2.9980000000000002</c:v>
                </c:pt>
                <c:pt idx="134">
                  <c:v>2.9449999999999998</c:v>
                </c:pt>
                <c:pt idx="135">
                  <c:v>2.7720000000000002</c:v>
                </c:pt>
                <c:pt idx="136">
                  <c:v>2.7210000000000001</c:v>
                </c:pt>
                <c:pt idx="137">
                  <c:v>2.5819999999999999</c:v>
                </c:pt>
                <c:pt idx="138">
                  <c:v>2.5350000000000001</c:v>
                </c:pt>
                <c:pt idx="139">
                  <c:v>2.633</c:v>
                </c:pt>
                <c:pt idx="140">
                  <c:v>2.6920000000000002</c:v>
                </c:pt>
                <c:pt idx="141">
                  <c:v>2.7810000000000001</c:v>
                </c:pt>
                <c:pt idx="142">
                  <c:v>2.7010000000000001</c:v>
                </c:pt>
                <c:pt idx="143">
                  <c:v>2.6539999999999999</c:v>
                </c:pt>
                <c:pt idx="144">
                  <c:v>2.6680000000000001</c:v>
                </c:pt>
                <c:pt idx="145">
                  <c:v>2.762</c:v>
                </c:pt>
                <c:pt idx="146">
                  <c:v>2.8740000000000001</c:v>
                </c:pt>
                <c:pt idx="147">
                  <c:v>2.9130000000000003</c:v>
                </c:pt>
                <c:pt idx="148">
                  <c:v>2.8519999999999999</c:v>
                </c:pt>
                <c:pt idx="149">
                  <c:v>2.9550000000000001</c:v>
                </c:pt>
                <c:pt idx="150">
                  <c:v>3.1030000000000002</c:v>
                </c:pt>
                <c:pt idx="151">
                  <c:v>3.1379999999999999</c:v>
                </c:pt>
                <c:pt idx="152">
                  <c:v>3.2640000000000002</c:v>
                </c:pt>
                <c:pt idx="153">
                  <c:v>3.2959999999999998</c:v>
                </c:pt>
                <c:pt idx="154">
                  <c:v>3.3940000000000001</c:v>
                </c:pt>
                <c:pt idx="155">
                  <c:v>3.35</c:v>
                </c:pt>
                <c:pt idx="156">
                  <c:v>3.3620000000000001</c:v>
                </c:pt>
                <c:pt idx="157">
                  <c:v>3.3330000000000002</c:v>
                </c:pt>
                <c:pt idx="158">
                  <c:v>3.4039999999999999</c:v>
                </c:pt>
                <c:pt idx="159">
                  <c:v>3.4910000000000001</c:v>
                </c:pt>
                <c:pt idx="160">
                  <c:v>3.5220000000000002</c:v>
                </c:pt>
                <c:pt idx="161">
                  <c:v>3.6150000000000002</c:v>
                </c:pt>
                <c:pt idx="162">
                  <c:v>3.66</c:v>
                </c:pt>
                <c:pt idx="163">
                  <c:v>3.6139999999999999</c:v>
                </c:pt>
                <c:pt idx="164">
                  <c:v>3.5169999999999999</c:v>
                </c:pt>
                <c:pt idx="165">
                  <c:v>3.63</c:v>
                </c:pt>
                <c:pt idx="166">
                  <c:v>3.5620000000000003</c:v>
                </c:pt>
                <c:pt idx="167">
                  <c:v>3.5249999999999999</c:v>
                </c:pt>
                <c:pt idx="168">
                  <c:v>3.6339999999999999</c:v>
                </c:pt>
                <c:pt idx="169">
                  <c:v>3.722</c:v>
                </c:pt>
                <c:pt idx="170">
                  <c:v>3.7789999999999999</c:v>
                </c:pt>
                <c:pt idx="171">
                  <c:v>3.702</c:v>
                </c:pt>
                <c:pt idx="172">
                  <c:v>3.6019999999999999</c:v>
                </c:pt>
                <c:pt idx="173">
                  <c:v>3.5590000000000002</c:v>
                </c:pt>
                <c:pt idx="174">
                  <c:v>3.4990000000000001</c:v>
                </c:pt>
                <c:pt idx="175">
                  <c:v>3.4159999999999999</c:v>
                </c:pt>
                <c:pt idx="176">
                  <c:v>3.4340000000000002</c:v>
                </c:pt>
                <c:pt idx="177">
                  <c:v>3.3410000000000002</c:v>
                </c:pt>
                <c:pt idx="178">
                  <c:v>3.3529999999999998</c:v>
                </c:pt>
                <c:pt idx="179">
                  <c:v>3.331</c:v>
                </c:pt>
                <c:pt idx="180">
                  <c:v>3.3609999999999998</c:v>
                </c:pt>
                <c:pt idx="181">
                  <c:v>3.2909999999999999</c:v>
                </c:pt>
                <c:pt idx="182">
                  <c:v>3.407</c:v>
                </c:pt>
                <c:pt idx="183">
                  <c:v>3.411</c:v>
                </c:pt>
                <c:pt idx="184">
                  <c:v>3.3639999999999999</c:v>
                </c:pt>
                <c:pt idx="185">
                  <c:v>3.4079999999999999</c:v>
                </c:pt>
                <c:pt idx="186">
                  <c:v>3.2189999999999999</c:v>
                </c:pt>
                <c:pt idx="187">
                  <c:v>3.1459999999999999</c:v>
                </c:pt>
                <c:pt idx="188">
                  <c:v>2.9710000000000001</c:v>
                </c:pt>
                <c:pt idx="189">
                  <c:v>2.7490000000000001</c:v>
                </c:pt>
                <c:pt idx="190">
                  <c:v>2.8170000000000002</c:v>
                </c:pt>
                <c:pt idx="191">
                  <c:v>2.7549999999999999</c:v>
                </c:pt>
                <c:pt idx="192">
                  <c:v>2.4790000000000001</c:v>
                </c:pt>
                <c:pt idx="193">
                  <c:v>2.5990000000000002</c:v>
                </c:pt>
                <c:pt idx="194">
                  <c:v>2.552</c:v>
                </c:pt>
                <c:pt idx="195">
                  <c:v>2.5960000000000001</c:v>
                </c:pt>
                <c:pt idx="196">
                  <c:v>2.7480000000000002</c:v>
                </c:pt>
                <c:pt idx="197">
                  <c:v>3.1230000000000002</c:v>
                </c:pt>
                <c:pt idx="198">
                  <c:v>3.2370000000000001</c:v>
                </c:pt>
                <c:pt idx="199">
                  <c:v>3.1509999999999998</c:v>
                </c:pt>
                <c:pt idx="200">
                  <c:v>3.0419999999999998</c:v>
                </c:pt>
                <c:pt idx="201">
                  <c:v>3.3650000000000002</c:v>
                </c:pt>
                <c:pt idx="202">
                  <c:v>3.4569999999999999</c:v>
                </c:pt>
                <c:pt idx="203">
                  <c:v>3.677</c:v>
                </c:pt>
                <c:pt idx="204">
                  <c:v>3.2530000000000001</c:v>
                </c:pt>
                <c:pt idx="205">
                  <c:v>3.2560000000000002</c:v>
                </c:pt>
                <c:pt idx="206">
                  <c:v>3.0470000000000002</c:v>
                </c:pt>
                <c:pt idx="207">
                  <c:v>2.9830000000000001</c:v>
                </c:pt>
                <c:pt idx="208">
                  <c:v>3.137</c:v>
                </c:pt>
                <c:pt idx="209">
                  <c:v>3.3580000000000001</c:v>
                </c:pt>
                <c:pt idx="210">
                  <c:v>3.0649999999999999</c:v>
                </c:pt>
                <c:pt idx="211">
                  <c:v>3.081</c:v>
                </c:pt>
                <c:pt idx="212">
                  <c:v>3.0259999999999998</c:v>
                </c:pt>
                <c:pt idx="213">
                  <c:v>2.891</c:v>
                </c:pt>
                <c:pt idx="214">
                  <c:v>2.9089999999999998</c:v>
                </c:pt>
                <c:pt idx="215">
                  <c:v>2.9990000000000001</c:v>
                </c:pt>
                <c:pt idx="216">
                  <c:v>2.9470000000000001</c:v>
                </c:pt>
                <c:pt idx="217">
                  <c:v>2.7810000000000001</c:v>
                </c:pt>
                <c:pt idx="218">
                  <c:v>2.883</c:v>
                </c:pt>
                <c:pt idx="219">
                  <c:v>3.0070000000000001</c:v>
                </c:pt>
                <c:pt idx="220">
                  <c:v>2.9370000000000003</c:v>
                </c:pt>
                <c:pt idx="221">
                  <c:v>2.88</c:v>
                </c:pt>
                <c:pt idx="222">
                  <c:v>2.9809999999999999</c:v>
                </c:pt>
                <c:pt idx="223">
                  <c:v>2.9430000000000001</c:v>
                </c:pt>
                <c:pt idx="224">
                  <c:v>3.081</c:v>
                </c:pt>
                <c:pt idx="225">
                  <c:v>2.9929999999999999</c:v>
                </c:pt>
                <c:pt idx="226">
                  <c:v>2.8180000000000001</c:v>
                </c:pt>
                <c:pt idx="227">
                  <c:v>2.7970000000000002</c:v>
                </c:pt>
                <c:pt idx="228">
                  <c:v>2.8439999999999999</c:v>
                </c:pt>
                <c:pt idx="229">
                  <c:v>2.5099999999999998</c:v>
                </c:pt>
                <c:pt idx="230">
                  <c:v>2.2450000000000001</c:v>
                </c:pt>
                <c:pt idx="231">
                  <c:v>2.5049999999999999</c:v>
                </c:pt>
                <c:pt idx="232">
                  <c:v>2.5760000000000001</c:v>
                </c:pt>
                <c:pt idx="233">
                  <c:v>2.5949999999999998</c:v>
                </c:pt>
                <c:pt idx="234">
                  <c:v>2.6790000000000003</c:v>
                </c:pt>
                <c:pt idx="235">
                  <c:v>2.3660000000000001</c:v>
                </c:pt>
                <c:pt idx="236">
                  <c:v>2.2170000000000001</c:v>
                </c:pt>
                <c:pt idx="237">
                  <c:v>2.0670000000000002</c:v>
                </c:pt>
                <c:pt idx="238">
                  <c:v>2.214</c:v>
                </c:pt>
                <c:pt idx="239">
                  <c:v>2.1040000000000001</c:v>
                </c:pt>
                <c:pt idx="240">
                  <c:v>2.069</c:v>
                </c:pt>
                <c:pt idx="241">
                  <c:v>2.1280000000000001</c:v>
                </c:pt>
                <c:pt idx="242">
                  <c:v>2.048</c:v>
                </c:pt>
                <c:pt idx="243">
                  <c:v>2.153</c:v>
                </c:pt>
                <c:pt idx="244">
                  <c:v>2.2010000000000001</c:v>
                </c:pt>
                <c:pt idx="245">
                  <c:v>2.2549999999999999</c:v>
                </c:pt>
                <c:pt idx="246">
                  <c:v>2.2679999999999998</c:v>
                </c:pt>
                <c:pt idx="247">
                  <c:v>2.1739999999999999</c:v>
                </c:pt>
                <c:pt idx="248">
                  <c:v>2.278</c:v>
                </c:pt>
                <c:pt idx="249">
                  <c:v>2.1459999999999999</c:v>
                </c:pt>
                <c:pt idx="250">
                  <c:v>2.206</c:v>
                </c:pt>
                <c:pt idx="251">
                  <c:v>2.2480000000000002</c:v>
                </c:pt>
                <c:pt idx="252">
                  <c:v>2.2200000000000002</c:v>
                </c:pt>
                <c:pt idx="253">
                  <c:v>2.125</c:v>
                </c:pt>
                <c:pt idx="254">
                  <c:v>2.069</c:v>
                </c:pt>
                <c:pt idx="255">
                  <c:v>2.1560000000000001</c:v>
                </c:pt>
                <c:pt idx="256">
                  <c:v>2.0459999999999998</c:v>
                </c:pt>
                <c:pt idx="257">
                  <c:v>1.9529999999999998</c:v>
                </c:pt>
                <c:pt idx="258">
                  <c:v>1.972</c:v>
                </c:pt>
                <c:pt idx="259">
                  <c:v>1.9769999999999999</c:v>
                </c:pt>
                <c:pt idx="260">
                  <c:v>1.9870000000000001</c:v>
                </c:pt>
                <c:pt idx="261">
                  <c:v>2.1379999999999999</c:v>
                </c:pt>
                <c:pt idx="262">
                  <c:v>2.1509999999999998</c:v>
                </c:pt>
                <c:pt idx="263">
                  <c:v>2.1269999999999998</c:v>
                </c:pt>
                <c:pt idx="264">
                  <c:v>2.2210000000000001</c:v>
                </c:pt>
                <c:pt idx="265">
                  <c:v>2.2469999999999999</c:v>
                </c:pt>
                <c:pt idx="266">
                  <c:v>2.2330000000000001</c:v>
                </c:pt>
                <c:pt idx="267">
                  <c:v>2.2749999999999999</c:v>
                </c:pt>
                <c:pt idx="268">
                  <c:v>2.2250000000000001</c:v>
                </c:pt>
                <c:pt idx="269">
                  <c:v>2.11</c:v>
                </c:pt>
                <c:pt idx="270">
                  <c:v>2.1230000000000002</c:v>
                </c:pt>
                <c:pt idx="271">
                  <c:v>2.0640000000000001</c:v>
                </c:pt>
                <c:pt idx="272">
                  <c:v>2.0150000000000001</c:v>
                </c:pt>
                <c:pt idx="273">
                  <c:v>2.0219999999999998</c:v>
                </c:pt>
                <c:pt idx="274">
                  <c:v>1.75</c:v>
                </c:pt>
                <c:pt idx="275">
                  <c:v>1.8050000000000002</c:v>
                </c:pt>
                <c:pt idx="276">
                  <c:v>1.7909999999999999</c:v>
                </c:pt>
                <c:pt idx="277">
                  <c:v>1.738</c:v>
                </c:pt>
                <c:pt idx="278">
                  <c:v>1.8180000000000001</c:v>
                </c:pt>
                <c:pt idx="279">
                  <c:v>1.952</c:v>
                </c:pt>
                <c:pt idx="280">
                  <c:v>1.857</c:v>
                </c:pt>
                <c:pt idx="281">
                  <c:v>1.9390000000000001</c:v>
                </c:pt>
                <c:pt idx="282">
                  <c:v>2.0710000000000002</c:v>
                </c:pt>
                <c:pt idx="283">
                  <c:v>2.1259999999999999</c:v>
                </c:pt>
                <c:pt idx="284">
                  <c:v>2.0859999999999999</c:v>
                </c:pt>
                <c:pt idx="285">
                  <c:v>2.3159999999999998</c:v>
                </c:pt>
                <c:pt idx="286">
                  <c:v>2.343</c:v>
                </c:pt>
                <c:pt idx="287">
                  <c:v>2.294</c:v>
                </c:pt>
                <c:pt idx="288">
                  <c:v>2.1890000000000001</c:v>
                </c:pt>
                <c:pt idx="289">
                  <c:v>2.1850000000000001</c:v>
                </c:pt>
                <c:pt idx="290">
                  <c:v>2.2749999999999999</c:v>
                </c:pt>
                <c:pt idx="291">
                  <c:v>2.194</c:v>
                </c:pt>
                <c:pt idx="292">
                  <c:v>2.2309999999999999</c:v>
                </c:pt>
                <c:pt idx="293">
                  <c:v>2.3970000000000002</c:v>
                </c:pt>
                <c:pt idx="294">
                  <c:v>2.472</c:v>
                </c:pt>
                <c:pt idx="295">
                  <c:v>2.4699999999999998</c:v>
                </c:pt>
                <c:pt idx="296">
                  <c:v>2.5470000000000002</c:v>
                </c:pt>
                <c:pt idx="297">
                  <c:v>2.5350000000000001</c:v>
                </c:pt>
                <c:pt idx="298">
                  <c:v>2.4500000000000002</c:v>
                </c:pt>
                <c:pt idx="299">
                  <c:v>2.335</c:v>
                </c:pt>
                <c:pt idx="300">
                  <c:v>2.3620000000000001</c:v>
                </c:pt>
                <c:pt idx="301">
                  <c:v>2.3759999999999999</c:v>
                </c:pt>
                <c:pt idx="302">
                  <c:v>2.3449999999999998</c:v>
                </c:pt>
                <c:pt idx="303">
                  <c:v>2.2509999999999999</c:v>
                </c:pt>
                <c:pt idx="304">
                  <c:v>2.1469999999999998</c:v>
                </c:pt>
                <c:pt idx="305">
                  <c:v>2.222</c:v>
                </c:pt>
                <c:pt idx="306">
                  <c:v>2.181</c:v>
                </c:pt>
                <c:pt idx="307">
                  <c:v>2.2040000000000002</c:v>
                </c:pt>
                <c:pt idx="308">
                  <c:v>2.15</c:v>
                </c:pt>
                <c:pt idx="309">
                  <c:v>2.4420000000000002</c:v>
                </c:pt>
                <c:pt idx="310">
                  <c:v>2.427</c:v>
                </c:pt>
                <c:pt idx="311">
                  <c:v>2.4660000000000002</c:v>
                </c:pt>
                <c:pt idx="312">
                  <c:v>2.5739999999999998</c:v>
                </c:pt>
                <c:pt idx="313">
                  <c:v>2.5470000000000002</c:v>
                </c:pt>
                <c:pt idx="314">
                  <c:v>2.5009999999999999</c:v>
                </c:pt>
                <c:pt idx="315">
                  <c:v>2.4119999999999999</c:v>
                </c:pt>
                <c:pt idx="316">
                  <c:v>2.375</c:v>
                </c:pt>
                <c:pt idx="317">
                  <c:v>2.2269999999999999</c:v>
                </c:pt>
                <c:pt idx="318">
                  <c:v>2.242</c:v>
                </c:pt>
                <c:pt idx="319">
                  <c:v>2.278</c:v>
                </c:pt>
                <c:pt idx="320">
                  <c:v>2.2549999999999999</c:v>
                </c:pt>
                <c:pt idx="321">
                  <c:v>2.194</c:v>
                </c:pt>
                <c:pt idx="322">
                  <c:v>2.214</c:v>
                </c:pt>
                <c:pt idx="323">
                  <c:v>2.1219999999999999</c:v>
                </c:pt>
                <c:pt idx="324">
                  <c:v>2.1579999999999999</c:v>
                </c:pt>
                <c:pt idx="325">
                  <c:v>2.0630000000000002</c:v>
                </c:pt>
                <c:pt idx="326">
                  <c:v>2.0289999999999999</c:v>
                </c:pt>
                <c:pt idx="327">
                  <c:v>2.0089999999999999</c:v>
                </c:pt>
                <c:pt idx="328">
                  <c:v>1.986</c:v>
                </c:pt>
                <c:pt idx="329">
                  <c:v>1.972</c:v>
                </c:pt>
                <c:pt idx="330">
                  <c:v>1.9239999999999999</c:v>
                </c:pt>
                <c:pt idx="331">
                  <c:v>1.897</c:v>
                </c:pt>
                <c:pt idx="332">
                  <c:v>1.784</c:v>
                </c:pt>
                <c:pt idx="333">
                  <c:v>1.8149999999999999</c:v>
                </c:pt>
                <c:pt idx="334">
                  <c:v>1.766</c:v>
                </c:pt>
                <c:pt idx="335">
                  <c:v>1.7029999999999998</c:v>
                </c:pt>
                <c:pt idx="336">
                  <c:v>1.7309999999999999</c:v>
                </c:pt>
                <c:pt idx="337">
                  <c:v>1.792</c:v>
                </c:pt>
                <c:pt idx="338">
                  <c:v>1.7050000000000001</c:v>
                </c:pt>
                <c:pt idx="339">
                  <c:v>1.6949999999999998</c:v>
                </c:pt>
                <c:pt idx="340">
                  <c:v>1.6400000000000001</c:v>
                </c:pt>
                <c:pt idx="341">
                  <c:v>1.573</c:v>
                </c:pt>
                <c:pt idx="342">
                  <c:v>1.5510000000000002</c:v>
                </c:pt>
                <c:pt idx="343">
                  <c:v>1.5150000000000001</c:v>
                </c:pt>
                <c:pt idx="344">
                  <c:v>1.4570000000000001</c:v>
                </c:pt>
                <c:pt idx="345">
                  <c:v>1.339</c:v>
                </c:pt>
                <c:pt idx="346">
                  <c:v>1.3679999999999999</c:v>
                </c:pt>
                <c:pt idx="347">
                  <c:v>1.2530000000000001</c:v>
                </c:pt>
                <c:pt idx="348">
                  <c:v>1.2570000000000001</c:v>
                </c:pt>
                <c:pt idx="349">
                  <c:v>1.429</c:v>
                </c:pt>
                <c:pt idx="350">
                  <c:v>1.389</c:v>
                </c:pt>
                <c:pt idx="351">
                  <c:v>1.3109999999999999</c:v>
                </c:pt>
                <c:pt idx="352">
                  <c:v>1.264</c:v>
                </c:pt>
                <c:pt idx="353">
                  <c:v>1.2509999999999999</c:v>
                </c:pt>
                <c:pt idx="354">
                  <c:v>1.2969999999999999</c:v>
                </c:pt>
                <c:pt idx="355">
                  <c:v>1.3049999999999999</c:v>
                </c:pt>
                <c:pt idx="356">
                  <c:v>1.181</c:v>
                </c:pt>
                <c:pt idx="357">
                  <c:v>1.1830000000000001</c:v>
                </c:pt>
                <c:pt idx="358">
                  <c:v>1.139</c:v>
                </c:pt>
                <c:pt idx="359">
                  <c:v>1.1100000000000001</c:v>
                </c:pt>
                <c:pt idx="360">
                  <c:v>0.96899999999999997</c:v>
                </c:pt>
                <c:pt idx="361">
                  <c:v>1.03</c:v>
                </c:pt>
                <c:pt idx="362">
                  <c:v>0.89500000000000002</c:v>
                </c:pt>
                <c:pt idx="363">
                  <c:v>0.88700000000000001</c:v>
                </c:pt>
                <c:pt idx="364">
                  <c:v>0.86</c:v>
                </c:pt>
                <c:pt idx="365">
                  <c:v>0.77800000000000002</c:v>
                </c:pt>
                <c:pt idx="366">
                  <c:v>0.77900000000000003</c:v>
                </c:pt>
                <c:pt idx="367">
                  <c:v>0.63200000000000001</c:v>
                </c:pt>
                <c:pt idx="368">
                  <c:v>0.54200000000000004</c:v>
                </c:pt>
                <c:pt idx="369">
                  <c:v>0.53500000000000003</c:v>
                </c:pt>
                <c:pt idx="370">
                  <c:v>0.61299999999999999</c:v>
                </c:pt>
                <c:pt idx="371">
                  <c:v>0.64400000000000002</c:v>
                </c:pt>
                <c:pt idx="372">
                  <c:v>0.68200000000000005</c:v>
                </c:pt>
                <c:pt idx="373">
                  <c:v>0.60299999999999998</c:v>
                </c:pt>
                <c:pt idx="374">
                  <c:v>0.69099999999999995</c:v>
                </c:pt>
                <c:pt idx="375">
                  <c:v>0.496</c:v>
                </c:pt>
                <c:pt idx="376">
                  <c:v>0.441</c:v>
                </c:pt>
                <c:pt idx="377">
                  <c:v>0.499</c:v>
                </c:pt>
                <c:pt idx="378">
                  <c:v>0.48299999999999998</c:v>
                </c:pt>
                <c:pt idx="379">
                  <c:v>0.433</c:v>
                </c:pt>
                <c:pt idx="380">
                  <c:v>0.36799999999999999</c:v>
                </c:pt>
                <c:pt idx="381">
                  <c:v>0.41699999999999998</c:v>
                </c:pt>
                <c:pt idx="382">
                  <c:v>0.64700000000000002</c:v>
                </c:pt>
                <c:pt idx="383">
                  <c:v>0.83399999999999996</c:v>
                </c:pt>
                <c:pt idx="384">
                  <c:v>0.89900000000000002</c:v>
                </c:pt>
                <c:pt idx="385">
                  <c:v>0.89300000000000002</c:v>
                </c:pt>
                <c:pt idx="386">
                  <c:v>0.79400000000000004</c:v>
                </c:pt>
                <c:pt idx="387">
                  <c:v>1.161</c:v>
                </c:pt>
                <c:pt idx="388">
                  <c:v>1.2110000000000001</c:v>
                </c:pt>
                <c:pt idx="389">
                  <c:v>1.1579999999999999</c:v>
                </c:pt>
                <c:pt idx="390">
                  <c:v>1.296</c:v>
                </c:pt>
                <c:pt idx="391">
                  <c:v>1.24</c:v>
                </c:pt>
                <c:pt idx="392">
                  <c:v>1.2810000000000001</c:v>
                </c:pt>
                <c:pt idx="393">
                  <c:v>1.073</c:v>
                </c:pt>
                <c:pt idx="394">
                  <c:v>0.96599999999999997</c:v>
                </c:pt>
                <c:pt idx="395">
                  <c:v>0.93400000000000005</c:v>
                </c:pt>
                <c:pt idx="396">
                  <c:v>0.96399999999999997</c:v>
                </c:pt>
                <c:pt idx="397">
                  <c:v>0.97799999999999998</c:v>
                </c:pt>
                <c:pt idx="398">
                  <c:v>0.94799999999999995</c:v>
                </c:pt>
                <c:pt idx="399">
                  <c:v>1.0880000000000001</c:v>
                </c:pt>
                <c:pt idx="400">
                  <c:v>1.0129999999999999</c:v>
                </c:pt>
                <c:pt idx="401">
                  <c:v>1.0580000000000001</c:v>
                </c:pt>
                <c:pt idx="402">
                  <c:v>1.0309999999999999</c:v>
                </c:pt>
                <c:pt idx="403">
                  <c:v>1.044</c:v>
                </c:pt>
                <c:pt idx="404">
                  <c:v>0.89100000000000001</c:v>
                </c:pt>
                <c:pt idx="405">
                  <c:v>0.98599999999999999</c:v>
                </c:pt>
                <c:pt idx="406">
                  <c:v>0.91600000000000004</c:v>
                </c:pt>
                <c:pt idx="407">
                  <c:v>0.85</c:v>
                </c:pt>
                <c:pt idx="408">
                  <c:v>0.86399999999999999</c:v>
                </c:pt>
                <c:pt idx="409">
                  <c:v>1.02</c:v>
                </c:pt>
                <c:pt idx="410">
                  <c:v>0.873</c:v>
                </c:pt>
                <c:pt idx="411">
                  <c:v>0.81599999999999995</c:v>
                </c:pt>
                <c:pt idx="412">
                  <c:v>0.77300000000000002</c:v>
                </c:pt>
                <c:pt idx="413">
                  <c:v>1.0009999999999999</c:v>
                </c:pt>
                <c:pt idx="414">
                  <c:v>0.86</c:v>
                </c:pt>
                <c:pt idx="415">
                  <c:v>0.88800000000000001</c:v>
                </c:pt>
                <c:pt idx="416">
                  <c:v>0.996</c:v>
                </c:pt>
                <c:pt idx="417">
                  <c:v>0.98599999999999999</c:v>
                </c:pt>
                <c:pt idx="418">
                  <c:v>0.879</c:v>
                </c:pt>
                <c:pt idx="419">
                  <c:v>0.873</c:v>
                </c:pt>
                <c:pt idx="420">
                  <c:v>0.79800000000000004</c:v>
                </c:pt>
                <c:pt idx="421">
                  <c:v>0.63500000000000001</c:v>
                </c:pt>
                <c:pt idx="422">
                  <c:v>0.63200000000000001</c:v>
                </c:pt>
                <c:pt idx="423">
                  <c:v>0.65400000000000003</c:v>
                </c:pt>
                <c:pt idx="424">
                  <c:v>0.56499999999999995</c:v>
                </c:pt>
                <c:pt idx="425">
                  <c:v>0.501</c:v>
                </c:pt>
                <c:pt idx="426">
                  <c:v>0.57899999999999996</c:v>
                </c:pt>
                <c:pt idx="427">
                  <c:v>0.61699999999999999</c:v>
                </c:pt>
                <c:pt idx="428">
                  <c:v>0.55400000000000005</c:v>
                </c:pt>
                <c:pt idx="429">
                  <c:v>0.53600000000000003</c:v>
                </c:pt>
                <c:pt idx="430">
                  <c:v>0.45900000000000002</c:v>
                </c:pt>
                <c:pt idx="431">
                  <c:v>0.432</c:v>
                </c:pt>
                <c:pt idx="432">
                  <c:v>0.47</c:v>
                </c:pt>
                <c:pt idx="433">
                  <c:v>0.56499999999999995</c:v>
                </c:pt>
                <c:pt idx="434">
                  <c:v>0.63400000000000001</c:v>
                </c:pt>
                <c:pt idx="435">
                  <c:v>0.52</c:v>
                </c:pt>
                <c:pt idx="436">
                  <c:v>0.47</c:v>
                </c:pt>
                <c:pt idx="437">
                  <c:v>0.502</c:v>
                </c:pt>
                <c:pt idx="438">
                  <c:v>0.46800000000000003</c:v>
                </c:pt>
                <c:pt idx="439">
                  <c:v>0.41199999999999998</c:v>
                </c:pt>
                <c:pt idx="440">
                  <c:v>0.38700000000000001</c:v>
                </c:pt>
                <c:pt idx="441">
                  <c:v>0.42599999999999999</c:v>
                </c:pt>
                <c:pt idx="442">
                  <c:v>0.38100000000000001</c:v>
                </c:pt>
                <c:pt idx="443">
                  <c:v>0.156</c:v>
                </c:pt>
                <c:pt idx="444">
                  <c:v>0.10199999999999999</c:v>
                </c:pt>
                <c:pt idx="445">
                  <c:v>0.23</c:v>
                </c:pt>
                <c:pt idx="446">
                  <c:v>0.20799999999999999</c:v>
                </c:pt>
                <c:pt idx="447">
                  <c:v>0.10100000000000001</c:v>
                </c:pt>
                <c:pt idx="448">
                  <c:v>0.153</c:v>
                </c:pt>
                <c:pt idx="449">
                  <c:v>0.111</c:v>
                </c:pt>
                <c:pt idx="450">
                  <c:v>0.186</c:v>
                </c:pt>
                <c:pt idx="451">
                  <c:v>0.16800000000000001</c:v>
                </c:pt>
                <c:pt idx="452">
                  <c:v>0.187</c:v>
                </c:pt>
                <c:pt idx="453">
                  <c:v>0.30399999999999999</c:v>
                </c:pt>
                <c:pt idx="454">
                  <c:v>0.30599999999999999</c:v>
                </c:pt>
                <c:pt idx="455">
                  <c:v>0.21199999999999999</c:v>
                </c:pt>
                <c:pt idx="456">
                  <c:v>0.183</c:v>
                </c:pt>
                <c:pt idx="457">
                  <c:v>0.312</c:v>
                </c:pt>
                <c:pt idx="458">
                  <c:v>0.33400000000000002</c:v>
                </c:pt>
                <c:pt idx="459">
                  <c:v>0.28299999999999997</c:v>
                </c:pt>
                <c:pt idx="460">
                  <c:v>0.46400000000000002</c:v>
                </c:pt>
                <c:pt idx="461">
                  <c:v>0.46</c:v>
                </c:pt>
                <c:pt idx="462">
                  <c:v>0.74399999999999999</c:v>
                </c:pt>
                <c:pt idx="463">
                  <c:v>0.75700000000000001</c:v>
                </c:pt>
                <c:pt idx="464">
                  <c:v>0.78500000000000003</c:v>
                </c:pt>
                <c:pt idx="465">
                  <c:v>0.71599999999999997</c:v>
                </c:pt>
                <c:pt idx="466">
                  <c:v>0.80900000000000005</c:v>
                </c:pt>
                <c:pt idx="467">
                  <c:v>0.76400000000000001</c:v>
                </c:pt>
                <c:pt idx="468">
                  <c:v>0.68600000000000005</c:v>
                </c:pt>
                <c:pt idx="469">
                  <c:v>0.68100000000000005</c:v>
                </c:pt>
                <c:pt idx="470">
                  <c:v>0.82799999999999996</c:v>
                </c:pt>
                <c:pt idx="471">
                  <c:v>0.80200000000000005</c:v>
                </c:pt>
                <c:pt idx="472">
                  <c:v>0.90400000000000003</c:v>
                </c:pt>
                <c:pt idx="473">
                  <c:v>1.028</c:v>
                </c:pt>
                <c:pt idx="474">
                  <c:v>1.077</c:v>
                </c:pt>
                <c:pt idx="475">
                  <c:v>1.0509999999999999</c:v>
                </c:pt>
                <c:pt idx="476">
                  <c:v>1.0329999999999999</c:v>
                </c:pt>
                <c:pt idx="477">
                  <c:v>0.92200000000000004</c:v>
                </c:pt>
                <c:pt idx="478">
                  <c:v>0.93600000000000005</c:v>
                </c:pt>
                <c:pt idx="479">
                  <c:v>1.111</c:v>
                </c:pt>
                <c:pt idx="480">
                  <c:v>1.1060000000000001</c:v>
                </c:pt>
                <c:pt idx="481">
                  <c:v>0.98199999999999998</c:v>
                </c:pt>
                <c:pt idx="482">
                  <c:v>0.96599999999999997</c:v>
                </c:pt>
                <c:pt idx="483">
                  <c:v>0.88800000000000001</c:v>
                </c:pt>
                <c:pt idx="484">
                  <c:v>0.91300000000000003</c:v>
                </c:pt>
                <c:pt idx="485">
                  <c:v>0.93300000000000005</c:v>
                </c:pt>
                <c:pt idx="486">
                  <c:v>0.83199999999999996</c:v>
                </c:pt>
                <c:pt idx="487">
                  <c:v>0.84</c:v>
                </c:pt>
                <c:pt idx="488">
                  <c:v>0.83899999999999997</c:v>
                </c:pt>
                <c:pt idx="489">
                  <c:v>0.80300000000000005</c:v>
                </c:pt>
                <c:pt idx="490">
                  <c:v>0.754</c:v>
                </c:pt>
                <c:pt idx="491">
                  <c:v>0.70699999999999996</c:v>
                </c:pt>
                <c:pt idx="492">
                  <c:v>0.64200000000000002</c:v>
                </c:pt>
                <c:pt idx="493">
                  <c:v>0.63</c:v>
                </c:pt>
                <c:pt idx="494">
                  <c:v>0.60399999999999998</c:v>
                </c:pt>
                <c:pt idx="495">
                  <c:v>0.81299999999999994</c:v>
                </c:pt>
                <c:pt idx="496">
                  <c:v>0.93700000000000006</c:v>
                </c:pt>
                <c:pt idx="497">
                  <c:v>0.85699999999999998</c:v>
                </c:pt>
                <c:pt idx="498">
                  <c:v>0.75</c:v>
                </c:pt>
                <c:pt idx="499">
                  <c:v>0.80400000000000005</c:v>
                </c:pt>
                <c:pt idx="500">
                  <c:v>0.74399999999999999</c:v>
                </c:pt>
                <c:pt idx="501">
                  <c:v>0.67500000000000004</c:v>
                </c:pt>
                <c:pt idx="502">
                  <c:v>0.70899999999999996</c:v>
                </c:pt>
                <c:pt idx="503">
                  <c:v>0.69299999999999995</c:v>
                </c:pt>
                <c:pt idx="504">
                  <c:v>0.68300000000000005</c:v>
                </c:pt>
                <c:pt idx="505">
                  <c:v>0.61399999999999999</c:v>
                </c:pt>
                <c:pt idx="506">
                  <c:v>0.70699999999999996</c:v>
                </c:pt>
                <c:pt idx="507">
                  <c:v>0.73</c:v>
                </c:pt>
                <c:pt idx="508">
                  <c:v>0.74199999999999999</c:v>
                </c:pt>
                <c:pt idx="509">
                  <c:v>0.73299999999999998</c:v>
                </c:pt>
                <c:pt idx="510">
                  <c:v>0.81499999999999995</c:v>
                </c:pt>
                <c:pt idx="511">
                  <c:v>0.86</c:v>
                </c:pt>
                <c:pt idx="512">
                  <c:v>0.78900000000000003</c:v>
                </c:pt>
                <c:pt idx="513">
                  <c:v>0.751</c:v>
                </c:pt>
                <c:pt idx="514">
                  <c:v>0.77600000000000002</c:v>
                </c:pt>
                <c:pt idx="515">
                  <c:v>0.70499999999999996</c:v>
                </c:pt>
                <c:pt idx="516">
                  <c:v>0.69299999999999995</c:v>
                </c:pt>
                <c:pt idx="517">
                  <c:v>0.60599999999999998</c:v>
                </c:pt>
                <c:pt idx="518">
                  <c:v>0.629</c:v>
                </c:pt>
                <c:pt idx="519">
                  <c:v>0.627</c:v>
                </c:pt>
                <c:pt idx="520">
                  <c:v>0.73499999999999999</c:v>
                </c:pt>
                <c:pt idx="521">
                  <c:v>0.78</c:v>
                </c:pt>
                <c:pt idx="522">
                  <c:v>0.79300000000000004</c:v>
                </c:pt>
                <c:pt idx="523">
                  <c:v>0.84899999999999998</c:v>
                </c:pt>
                <c:pt idx="524">
                  <c:v>0.84</c:v>
                </c:pt>
                <c:pt idx="525">
                  <c:v>0.90900000000000003</c:v>
                </c:pt>
                <c:pt idx="526">
                  <c:v>1.016</c:v>
                </c:pt>
                <c:pt idx="527">
                  <c:v>0.98199999999999998</c:v>
                </c:pt>
                <c:pt idx="528">
                  <c:v>0.95</c:v>
                </c:pt>
                <c:pt idx="529">
                  <c:v>0.93</c:v>
                </c:pt>
                <c:pt idx="530">
                  <c:v>0.91800000000000004</c:v>
                </c:pt>
                <c:pt idx="531">
                  <c:v>0.88900000000000001</c:v>
                </c:pt>
                <c:pt idx="532">
                  <c:v>0.81399999999999995</c:v>
                </c:pt>
                <c:pt idx="533">
                  <c:v>0.75600000000000001</c:v>
                </c:pt>
                <c:pt idx="534">
                  <c:v>0.71799999999999997</c:v>
                </c:pt>
                <c:pt idx="535">
                  <c:v>0.73299999999999998</c:v>
                </c:pt>
                <c:pt idx="536">
                  <c:v>0.73799999999999999</c:v>
                </c:pt>
                <c:pt idx="537">
                  <c:v>0.80700000000000005</c:v>
                </c:pt>
                <c:pt idx="538">
                  <c:v>0.79300000000000004</c:v>
                </c:pt>
                <c:pt idx="539">
                  <c:v>0.77900000000000003</c:v>
                </c:pt>
                <c:pt idx="540">
                  <c:v>0.78400000000000003</c:v>
                </c:pt>
                <c:pt idx="541">
                  <c:v>0.82799999999999996</c:v>
                </c:pt>
                <c:pt idx="542">
                  <c:v>0.70799999999999996</c:v>
                </c:pt>
                <c:pt idx="543">
                  <c:v>0.70399999999999996</c:v>
                </c:pt>
                <c:pt idx="544">
                  <c:v>0.81399999999999995</c:v>
                </c:pt>
                <c:pt idx="545">
                  <c:v>0.73</c:v>
                </c:pt>
                <c:pt idx="546">
                  <c:v>0.70699999999999996</c:v>
                </c:pt>
                <c:pt idx="547">
                  <c:v>0.66200000000000003</c:v>
                </c:pt>
                <c:pt idx="548">
                  <c:v>0.63700000000000001</c:v>
                </c:pt>
                <c:pt idx="549">
                  <c:v>0.61599999999999999</c:v>
                </c:pt>
                <c:pt idx="550">
                  <c:v>0.67700000000000005</c:v>
                </c:pt>
                <c:pt idx="551">
                  <c:v>0.69899999999999995</c:v>
                </c:pt>
                <c:pt idx="552">
                  <c:v>0.73599999999999999</c:v>
                </c:pt>
                <c:pt idx="553">
                  <c:v>0.66700000000000004</c:v>
                </c:pt>
                <c:pt idx="554">
                  <c:v>0.66200000000000003</c:v>
                </c:pt>
                <c:pt idx="555">
                  <c:v>0.68300000000000005</c:v>
                </c:pt>
                <c:pt idx="556">
                  <c:v>0.68</c:v>
                </c:pt>
                <c:pt idx="557">
                  <c:v>0.71799999999999997</c:v>
                </c:pt>
                <c:pt idx="558">
                  <c:v>0.76500000000000001</c:v>
                </c:pt>
                <c:pt idx="559">
                  <c:v>0.77700000000000002</c:v>
                </c:pt>
                <c:pt idx="560">
                  <c:v>0.80200000000000005</c:v>
                </c:pt>
                <c:pt idx="561">
                  <c:v>0.90300000000000002</c:v>
                </c:pt>
                <c:pt idx="562">
                  <c:v>0.86399999999999999</c:v>
                </c:pt>
                <c:pt idx="563">
                  <c:v>0.83699999999999997</c:v>
                </c:pt>
                <c:pt idx="564">
                  <c:v>0.73599999999999999</c:v>
                </c:pt>
                <c:pt idx="565">
                  <c:v>0.78200000000000003</c:v>
                </c:pt>
                <c:pt idx="566">
                  <c:v>0.78500000000000003</c:v>
                </c:pt>
                <c:pt idx="567">
                  <c:v>0.76200000000000001</c:v>
                </c:pt>
                <c:pt idx="568">
                  <c:v>0.72</c:v>
                </c:pt>
                <c:pt idx="569">
                  <c:v>0.68300000000000005</c:v>
                </c:pt>
                <c:pt idx="570">
                  <c:v>0.68500000000000005</c:v>
                </c:pt>
                <c:pt idx="571">
                  <c:v>0.70899999999999996</c:v>
                </c:pt>
                <c:pt idx="572">
                  <c:v>0.69299999999999995</c:v>
                </c:pt>
                <c:pt idx="573">
                  <c:v>0.70499999999999996</c:v>
                </c:pt>
                <c:pt idx="574">
                  <c:v>0.69699999999999995</c:v>
                </c:pt>
                <c:pt idx="575">
                  <c:v>0.66100000000000003</c:v>
                </c:pt>
                <c:pt idx="576">
                  <c:v>0.65900000000000003</c:v>
                </c:pt>
                <c:pt idx="577">
                  <c:v>0.59499999999999997</c:v>
                </c:pt>
                <c:pt idx="578">
                  <c:v>0.57099999999999995</c:v>
                </c:pt>
                <c:pt idx="579">
                  <c:v>0.53900000000000003</c:v>
                </c:pt>
                <c:pt idx="580">
                  <c:v>0.53500000000000003</c:v>
                </c:pt>
                <c:pt idx="581">
                  <c:v>0.51400000000000001</c:v>
                </c:pt>
                <c:pt idx="582">
                  <c:v>0.57699999999999996</c:v>
                </c:pt>
                <c:pt idx="583">
                  <c:v>0.40500000000000003</c:v>
                </c:pt>
                <c:pt idx="584">
                  <c:v>0.45700000000000002</c:v>
                </c:pt>
                <c:pt idx="585">
                  <c:v>0.35199999999999998</c:v>
                </c:pt>
                <c:pt idx="586">
                  <c:v>0.316</c:v>
                </c:pt>
                <c:pt idx="587">
                  <c:v>0.36</c:v>
                </c:pt>
                <c:pt idx="588">
                  <c:v>0.39800000000000002</c:v>
                </c:pt>
                <c:pt idx="589">
                  <c:v>0.36799999999999999</c:v>
                </c:pt>
                <c:pt idx="590">
                  <c:v>0.35</c:v>
                </c:pt>
                <c:pt idx="591">
                  <c:v>0.371</c:v>
                </c:pt>
                <c:pt idx="592">
                  <c:v>0.34599999999999997</c:v>
                </c:pt>
                <c:pt idx="593">
                  <c:v>0.28499999999999998</c:v>
                </c:pt>
                <c:pt idx="594">
                  <c:v>0.28000000000000003</c:v>
                </c:pt>
                <c:pt idx="595">
                  <c:v>0.20699999999999999</c:v>
                </c:pt>
                <c:pt idx="596">
                  <c:v>8.3000000000000004E-2</c:v>
                </c:pt>
                <c:pt idx="597">
                  <c:v>9.1999999999999998E-2</c:v>
                </c:pt>
                <c:pt idx="598">
                  <c:v>4.4999999999999998E-2</c:v>
                </c:pt>
                <c:pt idx="599">
                  <c:v>-7.0000000000000001E-3</c:v>
                </c:pt>
                <c:pt idx="600">
                  <c:v>-8.7999999999999995E-2</c:v>
                </c:pt>
                <c:pt idx="601">
                  <c:v>5.8999999999999997E-2</c:v>
                </c:pt>
                <c:pt idx="602">
                  <c:v>-7.1999999999999995E-2</c:v>
                </c:pt>
                <c:pt idx="603">
                  <c:v>-0.124</c:v>
                </c:pt>
                <c:pt idx="604">
                  <c:v>-0.24</c:v>
                </c:pt>
                <c:pt idx="605">
                  <c:v>-0.27</c:v>
                </c:pt>
                <c:pt idx="606">
                  <c:v>-0.41599999999999998</c:v>
                </c:pt>
                <c:pt idx="607">
                  <c:v>-0.375</c:v>
                </c:pt>
                <c:pt idx="608">
                  <c:v>-0.40600000000000003</c:v>
                </c:pt>
                <c:pt idx="609">
                  <c:v>-0.34300000000000003</c:v>
                </c:pt>
                <c:pt idx="610">
                  <c:v>-0.17199999999999999</c:v>
                </c:pt>
                <c:pt idx="611">
                  <c:v>-0.222</c:v>
                </c:pt>
                <c:pt idx="612">
                  <c:v>-0.28299999999999997</c:v>
                </c:pt>
                <c:pt idx="613">
                  <c:v>-0.28299999999999997</c:v>
                </c:pt>
                <c:pt idx="614">
                  <c:v>-0.13</c:v>
                </c:pt>
                <c:pt idx="615">
                  <c:v>-7.9000000000000001E-2</c:v>
                </c:pt>
                <c:pt idx="616">
                  <c:v>-6.3E-2</c:v>
                </c:pt>
                <c:pt idx="617">
                  <c:v>-7.1999999999999995E-2</c:v>
                </c:pt>
                <c:pt idx="618">
                  <c:v>2.1999999999999999E-2</c:v>
                </c:pt>
                <c:pt idx="619">
                  <c:v>-2.3E-2</c:v>
                </c:pt>
                <c:pt idx="620">
                  <c:v>-4.4999999999999998E-2</c:v>
                </c:pt>
                <c:pt idx="621">
                  <c:v>-5.1999999999999998E-2</c:v>
                </c:pt>
                <c:pt idx="622">
                  <c:v>3.1E-2</c:v>
                </c:pt>
                <c:pt idx="623">
                  <c:v>3.0000000000000001E-3</c:v>
                </c:pt>
                <c:pt idx="624">
                  <c:v>0.05</c:v>
                </c:pt>
                <c:pt idx="625">
                  <c:v>4.2999999999999997E-2</c:v>
                </c:pt>
                <c:pt idx="626">
                  <c:v>2.3E-2</c:v>
                </c:pt>
                <c:pt idx="627">
                  <c:v>4.2000000000000003E-2</c:v>
                </c:pt>
                <c:pt idx="628">
                  <c:v>4.2999999999999997E-2</c:v>
                </c:pt>
                <c:pt idx="629">
                  <c:v>-7.8E-2</c:v>
                </c:pt>
                <c:pt idx="630">
                  <c:v>-0.17699999999999999</c:v>
                </c:pt>
                <c:pt idx="631">
                  <c:v>-0.13700000000000001</c:v>
                </c:pt>
                <c:pt idx="632">
                  <c:v>-0.158</c:v>
                </c:pt>
                <c:pt idx="633">
                  <c:v>-0.20300000000000001</c:v>
                </c:pt>
                <c:pt idx="634">
                  <c:v>-0.29099999999999998</c:v>
                </c:pt>
                <c:pt idx="635">
                  <c:v>-0.34799999999999998</c:v>
                </c:pt>
                <c:pt idx="636">
                  <c:v>0.01</c:v>
                </c:pt>
                <c:pt idx="637">
                  <c:v>0.105</c:v>
                </c:pt>
                <c:pt idx="638">
                  <c:v>-6.6000000000000003E-2</c:v>
                </c:pt>
                <c:pt idx="639">
                  <c:v>6.8000000000000005E-2</c:v>
                </c:pt>
                <c:pt idx="640">
                  <c:v>0.1</c:v>
                </c:pt>
                <c:pt idx="641">
                  <c:v>2.5999999999999999E-2</c:v>
                </c:pt>
                <c:pt idx="642">
                  <c:v>0.02</c:v>
                </c:pt>
                <c:pt idx="643">
                  <c:v>-0.113</c:v>
                </c:pt>
                <c:pt idx="644">
                  <c:v>-3.7999999999999999E-2</c:v>
                </c:pt>
                <c:pt idx="645">
                  <c:v>-2.7E-2</c:v>
                </c:pt>
                <c:pt idx="646">
                  <c:v>-3.5999999999999997E-2</c:v>
                </c:pt>
                <c:pt idx="647">
                  <c:v>-7.9000000000000001E-2</c:v>
                </c:pt>
                <c:pt idx="648">
                  <c:v>1.4999999999999999E-2</c:v>
                </c:pt>
                <c:pt idx="649">
                  <c:v>-4.1000000000000002E-2</c:v>
                </c:pt>
                <c:pt idx="650">
                  <c:v>-9.1999999999999998E-2</c:v>
                </c:pt>
                <c:pt idx="651">
                  <c:v>-0.128</c:v>
                </c:pt>
                <c:pt idx="652">
                  <c:v>-0.113</c:v>
                </c:pt>
                <c:pt idx="653">
                  <c:v>-0.14199999999999999</c:v>
                </c:pt>
                <c:pt idx="654">
                  <c:v>-0.14099999999999999</c:v>
                </c:pt>
                <c:pt idx="655">
                  <c:v>-0.14899999999999999</c:v>
                </c:pt>
                <c:pt idx="656">
                  <c:v>-0.193</c:v>
                </c:pt>
                <c:pt idx="657">
                  <c:v>-0.218</c:v>
                </c:pt>
                <c:pt idx="658">
                  <c:v>-0.13200000000000001</c:v>
                </c:pt>
                <c:pt idx="659">
                  <c:v>-0.20300000000000001</c:v>
                </c:pt>
                <c:pt idx="660">
                  <c:v>-0.11</c:v>
                </c:pt>
                <c:pt idx="661">
                  <c:v>-0.17499999999999999</c:v>
                </c:pt>
                <c:pt idx="662">
                  <c:v>-0.191</c:v>
                </c:pt>
                <c:pt idx="663">
                  <c:v>-0.223</c:v>
                </c:pt>
                <c:pt idx="664">
                  <c:v>-0.254</c:v>
                </c:pt>
                <c:pt idx="665">
                  <c:v>-0.26200000000000001</c:v>
                </c:pt>
                <c:pt idx="666">
                  <c:v>-0.26700000000000002</c:v>
                </c:pt>
                <c:pt idx="667">
                  <c:v>-0.34699999999999998</c:v>
                </c:pt>
                <c:pt idx="668">
                  <c:v>-0.30099999999999999</c:v>
                </c:pt>
                <c:pt idx="669">
                  <c:v>-0.34300000000000003</c:v>
                </c:pt>
                <c:pt idx="670">
                  <c:v>-0.35699999999999998</c:v>
                </c:pt>
                <c:pt idx="671">
                  <c:v>-0.31</c:v>
                </c:pt>
                <c:pt idx="672">
                  <c:v>-0.35</c:v>
                </c:pt>
                <c:pt idx="673">
                  <c:v>-0.34799999999999998</c:v>
                </c:pt>
                <c:pt idx="674">
                  <c:v>-0.312</c:v>
                </c:pt>
                <c:pt idx="675">
                  <c:v>-0.38400000000000001</c:v>
                </c:pt>
                <c:pt idx="676">
                  <c:v>-0.33400000000000002</c:v>
                </c:pt>
                <c:pt idx="677">
                  <c:v>-0.314</c:v>
                </c:pt>
                <c:pt idx="678">
                  <c:v>-0.34300000000000003</c:v>
                </c:pt>
                <c:pt idx="679">
                  <c:v>-0.318</c:v>
                </c:pt>
                <c:pt idx="680">
                  <c:v>-0.32100000000000001</c:v>
                </c:pt>
                <c:pt idx="681">
                  <c:v>-0.28000000000000003</c:v>
                </c:pt>
                <c:pt idx="682">
                  <c:v>-0.28199999999999997</c:v>
                </c:pt>
                <c:pt idx="683">
                  <c:v>-0.23</c:v>
                </c:pt>
                <c:pt idx="684">
                  <c:v>-0.2</c:v>
                </c:pt>
                <c:pt idx="685">
                  <c:v>-5.8999999999999997E-2</c:v>
                </c:pt>
                <c:pt idx="686">
                  <c:v>-1.2E-2</c:v>
                </c:pt>
                <c:pt idx="687">
                  <c:v>-0.05</c:v>
                </c:pt>
                <c:pt idx="688">
                  <c:v>-6.8000000000000005E-2</c:v>
                </c:pt>
                <c:pt idx="689">
                  <c:v>-4.9000000000000002E-2</c:v>
                </c:pt>
                <c:pt idx="690">
                  <c:v>-0.105</c:v>
                </c:pt>
                <c:pt idx="691">
                  <c:v>-8.1000000000000003E-2</c:v>
                </c:pt>
                <c:pt idx="692">
                  <c:v>-4.5999999999999999E-2</c:v>
                </c:pt>
                <c:pt idx="693">
                  <c:v>-1.0999999999999999E-2</c:v>
                </c:pt>
                <c:pt idx="694">
                  <c:v>7.9000000000000001E-2</c:v>
                </c:pt>
              </c:numCache>
            </c:numRef>
          </c:val>
          <c:smooth val="0"/>
          <c:extLst>
            <c:ext xmlns:c16="http://schemas.microsoft.com/office/drawing/2014/chart" uri="{C3380CC4-5D6E-409C-BE32-E72D297353CC}">
              <c16:uniqueId val="{00000005-BCF1-4B30-B586-E874D934343F}"/>
            </c:ext>
          </c:extLst>
        </c:ser>
        <c:ser>
          <c:idx val="5"/>
          <c:order val="3"/>
          <c:tx>
            <c:strRef>
              <c:f>'Graf 25'!$P$2</c:f>
              <c:strCache>
                <c:ptCount val="1"/>
                <c:pt idx="0">
                  <c:v>Italy</c:v>
                </c:pt>
              </c:strCache>
            </c:strRef>
          </c:tx>
          <c:spPr>
            <a:ln w="12700" cap="rnd">
              <a:solidFill>
                <a:schemeClr val="bg1">
                  <a:lumMod val="65000"/>
                </a:schemeClr>
              </a:solidFill>
              <a:round/>
            </a:ln>
            <a:effectLst/>
          </c:spPr>
          <c:marker>
            <c:symbol val="none"/>
          </c:marker>
          <c:dLbls>
            <c:dLbl>
              <c:idx val="207"/>
              <c:layout>
                <c:manualLayout>
                  <c:x val="9.4168978305663717E-2"/>
                  <c:y val="-0.17675312199807877"/>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CF1-4B30-B586-E874D934343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25'!$P$3:$P$697</c:f>
              <c:numCache>
                <c:formatCode>General</c:formatCode>
                <c:ptCount val="695"/>
                <c:pt idx="0">
                  <c:v>4.4610000000000003</c:v>
                </c:pt>
                <c:pt idx="1">
                  <c:v>4.4619999999999997</c:v>
                </c:pt>
                <c:pt idx="2">
                  <c:v>4.3289999999999997</c:v>
                </c:pt>
                <c:pt idx="3">
                  <c:v>4.3810000000000002</c:v>
                </c:pt>
                <c:pt idx="4">
                  <c:v>4.2850000000000001</c:v>
                </c:pt>
                <c:pt idx="5">
                  <c:v>4.2389999999999999</c:v>
                </c:pt>
                <c:pt idx="6">
                  <c:v>4.3460000000000001</c:v>
                </c:pt>
                <c:pt idx="7">
                  <c:v>4.4169999999999998</c:v>
                </c:pt>
                <c:pt idx="8">
                  <c:v>4.3280000000000003</c:v>
                </c:pt>
                <c:pt idx="9">
                  <c:v>4.43</c:v>
                </c:pt>
                <c:pt idx="10">
                  <c:v>4.3600000000000003</c:v>
                </c:pt>
                <c:pt idx="11">
                  <c:v>4.3129999999999997</c:v>
                </c:pt>
                <c:pt idx="12">
                  <c:v>4.4610000000000003</c:v>
                </c:pt>
                <c:pt idx="13">
                  <c:v>4.4260000000000002</c:v>
                </c:pt>
                <c:pt idx="14">
                  <c:v>4.4039999999999999</c:v>
                </c:pt>
                <c:pt idx="15">
                  <c:v>4.6059999999999999</c:v>
                </c:pt>
                <c:pt idx="16">
                  <c:v>4.6479999999999997</c:v>
                </c:pt>
                <c:pt idx="17">
                  <c:v>4.6319999999999997</c:v>
                </c:pt>
                <c:pt idx="18">
                  <c:v>4.4790000000000001</c:v>
                </c:pt>
                <c:pt idx="19">
                  <c:v>4.593</c:v>
                </c:pt>
                <c:pt idx="20">
                  <c:v>4.7030000000000003</c:v>
                </c:pt>
                <c:pt idx="21">
                  <c:v>4.8570000000000002</c:v>
                </c:pt>
                <c:pt idx="22">
                  <c:v>4.9139999999999997</c:v>
                </c:pt>
                <c:pt idx="23">
                  <c:v>5.1820000000000004</c:v>
                </c:pt>
                <c:pt idx="24">
                  <c:v>5.14</c:v>
                </c:pt>
                <c:pt idx="25">
                  <c:v>5.0919999999999996</c:v>
                </c:pt>
                <c:pt idx="26">
                  <c:v>5.0140000000000002</c:v>
                </c:pt>
                <c:pt idx="27">
                  <c:v>4.9489999999999998</c:v>
                </c:pt>
                <c:pt idx="28">
                  <c:v>5.1109999999999998</c:v>
                </c:pt>
                <c:pt idx="29">
                  <c:v>5.1310000000000002</c:v>
                </c:pt>
                <c:pt idx="30">
                  <c:v>4.8959999999999999</c:v>
                </c:pt>
                <c:pt idx="31">
                  <c:v>4.7640000000000002</c:v>
                </c:pt>
                <c:pt idx="32">
                  <c:v>4.7210000000000001</c:v>
                </c:pt>
                <c:pt idx="33">
                  <c:v>4.8309999999999995</c:v>
                </c:pt>
                <c:pt idx="34">
                  <c:v>4.819</c:v>
                </c:pt>
                <c:pt idx="35">
                  <c:v>4.6829999999999998</c:v>
                </c:pt>
                <c:pt idx="36">
                  <c:v>4.8380000000000001</c:v>
                </c:pt>
                <c:pt idx="37">
                  <c:v>4.9350000000000005</c:v>
                </c:pt>
                <c:pt idx="38">
                  <c:v>4.8840000000000003</c:v>
                </c:pt>
                <c:pt idx="39">
                  <c:v>4.7240000000000002</c:v>
                </c:pt>
                <c:pt idx="40">
                  <c:v>4.8689999999999998</c:v>
                </c:pt>
                <c:pt idx="41">
                  <c:v>4.7430000000000003</c:v>
                </c:pt>
                <c:pt idx="42">
                  <c:v>4.6740000000000004</c:v>
                </c:pt>
                <c:pt idx="43">
                  <c:v>5.1479999999999997</c:v>
                </c:pt>
                <c:pt idx="44">
                  <c:v>4.609</c:v>
                </c:pt>
                <c:pt idx="45">
                  <c:v>4.62</c:v>
                </c:pt>
                <c:pt idx="46">
                  <c:v>4.4610000000000003</c:v>
                </c:pt>
                <c:pt idx="47">
                  <c:v>4.4619999999999997</c:v>
                </c:pt>
                <c:pt idx="48">
                  <c:v>4.4359999999999999</c:v>
                </c:pt>
                <c:pt idx="49">
                  <c:v>4.6189999999999998</c:v>
                </c:pt>
                <c:pt idx="50">
                  <c:v>4.3600000000000003</c:v>
                </c:pt>
                <c:pt idx="51">
                  <c:v>4.29</c:v>
                </c:pt>
                <c:pt idx="52">
                  <c:v>4.3159999999999998</c:v>
                </c:pt>
                <c:pt idx="53">
                  <c:v>4.3310000000000004</c:v>
                </c:pt>
                <c:pt idx="54">
                  <c:v>4.399</c:v>
                </c:pt>
                <c:pt idx="55">
                  <c:v>4.7889999999999997</c:v>
                </c:pt>
                <c:pt idx="56">
                  <c:v>4.7140000000000004</c:v>
                </c:pt>
                <c:pt idx="57">
                  <c:v>4.5679999999999996</c:v>
                </c:pt>
                <c:pt idx="58">
                  <c:v>4.5780000000000003</c:v>
                </c:pt>
                <c:pt idx="59">
                  <c:v>4.4349999999999996</c:v>
                </c:pt>
                <c:pt idx="60">
                  <c:v>4.681</c:v>
                </c:pt>
                <c:pt idx="61">
                  <c:v>4.4859999999999998</c:v>
                </c:pt>
                <c:pt idx="62">
                  <c:v>4.5170000000000003</c:v>
                </c:pt>
                <c:pt idx="63">
                  <c:v>4.2620000000000005</c:v>
                </c:pt>
                <c:pt idx="64">
                  <c:v>4.367</c:v>
                </c:pt>
                <c:pt idx="65">
                  <c:v>4.4039999999999999</c:v>
                </c:pt>
                <c:pt idx="66">
                  <c:v>4.4260000000000002</c:v>
                </c:pt>
                <c:pt idx="67">
                  <c:v>4.3650000000000002</c:v>
                </c:pt>
                <c:pt idx="68">
                  <c:v>4.3099999999999996</c:v>
                </c:pt>
                <c:pt idx="69">
                  <c:v>4.2759999999999998</c:v>
                </c:pt>
                <c:pt idx="70">
                  <c:v>4.2519999999999998</c:v>
                </c:pt>
                <c:pt idx="71">
                  <c:v>4.2939999999999996</c:v>
                </c:pt>
                <c:pt idx="72">
                  <c:v>4.3680000000000003</c:v>
                </c:pt>
                <c:pt idx="73">
                  <c:v>4.4829999999999997</c:v>
                </c:pt>
                <c:pt idx="74">
                  <c:v>4.6180000000000003</c:v>
                </c:pt>
                <c:pt idx="75">
                  <c:v>4.6870000000000003</c:v>
                </c:pt>
                <c:pt idx="76">
                  <c:v>4.5819999999999999</c:v>
                </c:pt>
                <c:pt idx="77">
                  <c:v>4.508</c:v>
                </c:pt>
                <c:pt idx="78">
                  <c:v>4.3899999999999997</c:v>
                </c:pt>
                <c:pt idx="79">
                  <c:v>4.4509999999999996</c:v>
                </c:pt>
                <c:pt idx="80">
                  <c:v>4.41</c:v>
                </c:pt>
                <c:pt idx="81">
                  <c:v>4.3789999999999996</c:v>
                </c:pt>
                <c:pt idx="82">
                  <c:v>4.16</c:v>
                </c:pt>
                <c:pt idx="83">
                  <c:v>4.2130000000000001</c:v>
                </c:pt>
                <c:pt idx="84">
                  <c:v>4.141</c:v>
                </c:pt>
                <c:pt idx="85">
                  <c:v>4.0810000000000004</c:v>
                </c:pt>
                <c:pt idx="86">
                  <c:v>4.0540000000000003</c:v>
                </c:pt>
                <c:pt idx="87">
                  <c:v>4.1390000000000002</c:v>
                </c:pt>
                <c:pt idx="88">
                  <c:v>4.0380000000000003</c:v>
                </c:pt>
                <c:pt idx="89">
                  <c:v>4.0750000000000002</c:v>
                </c:pt>
                <c:pt idx="90">
                  <c:v>4</c:v>
                </c:pt>
                <c:pt idx="91">
                  <c:v>4.0599999999999996</c:v>
                </c:pt>
                <c:pt idx="92">
                  <c:v>4.0620000000000003</c:v>
                </c:pt>
                <c:pt idx="93">
                  <c:v>4.17</c:v>
                </c:pt>
                <c:pt idx="94">
                  <c:v>4.1900000000000004</c:v>
                </c:pt>
                <c:pt idx="95">
                  <c:v>4.0739999999999998</c:v>
                </c:pt>
                <c:pt idx="96">
                  <c:v>4.1319999999999997</c:v>
                </c:pt>
                <c:pt idx="97">
                  <c:v>4.0979999999999999</c:v>
                </c:pt>
                <c:pt idx="98">
                  <c:v>4.0609999999999999</c:v>
                </c:pt>
                <c:pt idx="99">
                  <c:v>4.0389999999999997</c:v>
                </c:pt>
                <c:pt idx="100">
                  <c:v>3.9990000000000001</c:v>
                </c:pt>
                <c:pt idx="101">
                  <c:v>4.0279999999999996</c:v>
                </c:pt>
                <c:pt idx="102">
                  <c:v>3.9769999999999999</c:v>
                </c:pt>
                <c:pt idx="103">
                  <c:v>4.0460000000000003</c:v>
                </c:pt>
                <c:pt idx="104">
                  <c:v>4.1420000000000003</c:v>
                </c:pt>
                <c:pt idx="105">
                  <c:v>4.0780000000000003</c:v>
                </c:pt>
                <c:pt idx="106">
                  <c:v>4.0730000000000004</c:v>
                </c:pt>
                <c:pt idx="107">
                  <c:v>4.0780000000000003</c:v>
                </c:pt>
                <c:pt idx="108">
                  <c:v>4.1150000000000002</c:v>
                </c:pt>
                <c:pt idx="109">
                  <c:v>4.0640000000000001</c:v>
                </c:pt>
                <c:pt idx="110">
                  <c:v>4.0549999999999997</c:v>
                </c:pt>
                <c:pt idx="111">
                  <c:v>4.093</c:v>
                </c:pt>
                <c:pt idx="112">
                  <c:v>3.996</c:v>
                </c:pt>
                <c:pt idx="113">
                  <c:v>3.9550000000000001</c:v>
                </c:pt>
                <c:pt idx="114">
                  <c:v>3.9580000000000002</c:v>
                </c:pt>
                <c:pt idx="115">
                  <c:v>3.9539999999999997</c:v>
                </c:pt>
                <c:pt idx="116">
                  <c:v>3.9220000000000002</c:v>
                </c:pt>
                <c:pt idx="117">
                  <c:v>3.948</c:v>
                </c:pt>
                <c:pt idx="118">
                  <c:v>3.9990000000000001</c:v>
                </c:pt>
                <c:pt idx="119">
                  <c:v>3.9489999999999998</c:v>
                </c:pt>
                <c:pt idx="120">
                  <c:v>4.0090000000000003</c:v>
                </c:pt>
                <c:pt idx="121">
                  <c:v>4.0149999999999997</c:v>
                </c:pt>
                <c:pt idx="122">
                  <c:v>4.2679999999999998</c:v>
                </c:pt>
                <c:pt idx="123">
                  <c:v>3.903</c:v>
                </c:pt>
                <c:pt idx="124">
                  <c:v>3.9340000000000002</c:v>
                </c:pt>
                <c:pt idx="125">
                  <c:v>4.1349999999999998</c:v>
                </c:pt>
                <c:pt idx="126">
                  <c:v>4.2539999999999996</c:v>
                </c:pt>
                <c:pt idx="127">
                  <c:v>4.0279999999999996</c:v>
                </c:pt>
                <c:pt idx="128">
                  <c:v>3.976</c:v>
                </c:pt>
                <c:pt idx="129">
                  <c:v>4.0789999999999997</c:v>
                </c:pt>
                <c:pt idx="130">
                  <c:v>4.0220000000000002</c:v>
                </c:pt>
                <c:pt idx="131">
                  <c:v>4.0229999999999997</c:v>
                </c:pt>
                <c:pt idx="132">
                  <c:v>4.0789999999999997</c:v>
                </c:pt>
                <c:pt idx="133">
                  <c:v>4.024</c:v>
                </c:pt>
                <c:pt idx="134">
                  <c:v>3.9539999999999997</c:v>
                </c:pt>
                <c:pt idx="135">
                  <c:v>3.7839999999999998</c:v>
                </c:pt>
                <c:pt idx="136">
                  <c:v>3.8719999999999999</c:v>
                </c:pt>
                <c:pt idx="137">
                  <c:v>3.7850000000000001</c:v>
                </c:pt>
                <c:pt idx="138">
                  <c:v>3.7749999999999999</c:v>
                </c:pt>
                <c:pt idx="139">
                  <c:v>3.8079999999999998</c:v>
                </c:pt>
                <c:pt idx="140">
                  <c:v>3.8369999999999997</c:v>
                </c:pt>
                <c:pt idx="141">
                  <c:v>3.9329999999999998</c:v>
                </c:pt>
                <c:pt idx="142">
                  <c:v>3.9249999999999998</c:v>
                </c:pt>
                <c:pt idx="143">
                  <c:v>3.8620000000000001</c:v>
                </c:pt>
                <c:pt idx="144">
                  <c:v>3.7439999999999998</c:v>
                </c:pt>
                <c:pt idx="145">
                  <c:v>3.7589999999999999</c:v>
                </c:pt>
                <c:pt idx="146">
                  <c:v>3.851</c:v>
                </c:pt>
                <c:pt idx="147">
                  <c:v>3.9420000000000002</c:v>
                </c:pt>
                <c:pt idx="148">
                  <c:v>3.976</c:v>
                </c:pt>
                <c:pt idx="149">
                  <c:v>4.1580000000000004</c:v>
                </c:pt>
                <c:pt idx="150">
                  <c:v>4.2510000000000003</c:v>
                </c:pt>
                <c:pt idx="151">
                  <c:v>4.4169999999999998</c:v>
                </c:pt>
                <c:pt idx="152">
                  <c:v>4.4329999999999998</c:v>
                </c:pt>
                <c:pt idx="153">
                  <c:v>4.5570000000000004</c:v>
                </c:pt>
                <c:pt idx="154">
                  <c:v>4.6420000000000003</c:v>
                </c:pt>
                <c:pt idx="155">
                  <c:v>4.6959999999999997</c:v>
                </c:pt>
                <c:pt idx="156">
                  <c:v>4.8149999999999995</c:v>
                </c:pt>
                <c:pt idx="157">
                  <c:v>4.7969999999999997</c:v>
                </c:pt>
                <c:pt idx="158">
                  <c:v>4.6550000000000002</c:v>
                </c:pt>
                <c:pt idx="159">
                  <c:v>4.7110000000000003</c:v>
                </c:pt>
                <c:pt idx="160">
                  <c:v>4.78</c:v>
                </c:pt>
                <c:pt idx="161">
                  <c:v>4.6079999999999997</c:v>
                </c:pt>
                <c:pt idx="162">
                  <c:v>4.78</c:v>
                </c:pt>
                <c:pt idx="163">
                  <c:v>4.7949999999999999</c:v>
                </c:pt>
                <c:pt idx="164">
                  <c:v>4.8529999999999998</c:v>
                </c:pt>
                <c:pt idx="165">
                  <c:v>4.8849999999999998</c:v>
                </c:pt>
                <c:pt idx="166">
                  <c:v>4.8659999999999997</c:v>
                </c:pt>
                <c:pt idx="167">
                  <c:v>4.6829999999999998</c:v>
                </c:pt>
                <c:pt idx="168">
                  <c:v>4.758</c:v>
                </c:pt>
                <c:pt idx="169">
                  <c:v>4.8029999999999999</c:v>
                </c:pt>
                <c:pt idx="170">
                  <c:v>4.7489999999999997</c:v>
                </c:pt>
                <c:pt idx="171">
                  <c:v>4.7320000000000002</c:v>
                </c:pt>
                <c:pt idx="172">
                  <c:v>4.7569999999999997</c:v>
                </c:pt>
                <c:pt idx="173">
                  <c:v>4.7320000000000002</c:v>
                </c:pt>
                <c:pt idx="174">
                  <c:v>4.6619999999999999</c:v>
                </c:pt>
                <c:pt idx="175">
                  <c:v>4.6070000000000002</c:v>
                </c:pt>
                <c:pt idx="176">
                  <c:v>4.7729999999999997</c:v>
                </c:pt>
                <c:pt idx="177">
                  <c:v>4.7489999999999997</c:v>
                </c:pt>
                <c:pt idx="178">
                  <c:v>4.6289999999999996</c:v>
                </c:pt>
                <c:pt idx="179">
                  <c:v>4.7940000000000005</c:v>
                </c:pt>
                <c:pt idx="180">
                  <c:v>4.8170000000000002</c:v>
                </c:pt>
                <c:pt idx="181">
                  <c:v>4.9770000000000003</c:v>
                </c:pt>
                <c:pt idx="182">
                  <c:v>4.867</c:v>
                </c:pt>
                <c:pt idx="183">
                  <c:v>5.2709999999999999</c:v>
                </c:pt>
                <c:pt idx="184">
                  <c:v>5.7569999999999997</c:v>
                </c:pt>
                <c:pt idx="185">
                  <c:v>5.4059999999999997</c:v>
                </c:pt>
                <c:pt idx="186">
                  <c:v>5.8680000000000003</c:v>
                </c:pt>
                <c:pt idx="187">
                  <c:v>6.0860000000000003</c:v>
                </c:pt>
                <c:pt idx="188">
                  <c:v>5.0179999999999998</c:v>
                </c:pt>
                <c:pt idx="189">
                  <c:v>4.931</c:v>
                </c:pt>
                <c:pt idx="190">
                  <c:v>5.0720000000000001</c:v>
                </c:pt>
                <c:pt idx="191">
                  <c:v>5.2839999999999998</c:v>
                </c:pt>
                <c:pt idx="192">
                  <c:v>5.4080000000000004</c:v>
                </c:pt>
                <c:pt idx="193">
                  <c:v>5.5120000000000005</c:v>
                </c:pt>
                <c:pt idx="194">
                  <c:v>5.6289999999999996</c:v>
                </c:pt>
                <c:pt idx="195">
                  <c:v>5.5369999999999999</c:v>
                </c:pt>
                <c:pt idx="196">
                  <c:v>5.5209999999999999</c:v>
                </c:pt>
                <c:pt idx="197">
                  <c:v>5.7969999999999997</c:v>
                </c:pt>
                <c:pt idx="198">
                  <c:v>5.8940000000000001</c:v>
                </c:pt>
                <c:pt idx="199">
                  <c:v>6.0229999999999997</c:v>
                </c:pt>
                <c:pt idx="200">
                  <c:v>6.37</c:v>
                </c:pt>
                <c:pt idx="201">
                  <c:v>6.45</c:v>
                </c:pt>
                <c:pt idx="202">
                  <c:v>6.6420000000000003</c:v>
                </c:pt>
                <c:pt idx="203">
                  <c:v>7.2610000000000001</c:v>
                </c:pt>
                <c:pt idx="204">
                  <c:v>6.6820000000000004</c:v>
                </c:pt>
                <c:pt idx="205">
                  <c:v>6.36</c:v>
                </c:pt>
                <c:pt idx="206">
                  <c:v>6.5919999999999996</c:v>
                </c:pt>
                <c:pt idx="207">
                  <c:v>6.9809999999999999</c:v>
                </c:pt>
                <c:pt idx="208">
                  <c:v>7.1079999999999997</c:v>
                </c:pt>
                <c:pt idx="209">
                  <c:v>7.1289999999999996</c:v>
                </c:pt>
                <c:pt idx="210">
                  <c:v>6.641</c:v>
                </c:pt>
                <c:pt idx="211">
                  <c:v>6.2469999999999999</c:v>
                </c:pt>
                <c:pt idx="212">
                  <c:v>5.8979999999999997</c:v>
                </c:pt>
                <c:pt idx="213">
                  <c:v>5.7030000000000003</c:v>
                </c:pt>
                <c:pt idx="214">
                  <c:v>5.6109999999999998</c:v>
                </c:pt>
                <c:pt idx="215">
                  <c:v>5.5759999999999996</c:v>
                </c:pt>
                <c:pt idx="216">
                  <c:v>5.4829999999999997</c:v>
                </c:pt>
                <c:pt idx="217">
                  <c:v>4.907</c:v>
                </c:pt>
                <c:pt idx="218">
                  <c:v>4.8360000000000003</c:v>
                </c:pt>
                <c:pt idx="219">
                  <c:v>4.8609999999999998</c:v>
                </c:pt>
                <c:pt idx="220">
                  <c:v>5.0439999999999996</c:v>
                </c:pt>
                <c:pt idx="221">
                  <c:v>5.1159999999999997</c:v>
                </c:pt>
                <c:pt idx="222">
                  <c:v>5.4530000000000003</c:v>
                </c:pt>
                <c:pt idx="223">
                  <c:v>5.5229999999999997</c:v>
                </c:pt>
                <c:pt idx="224">
                  <c:v>5.6630000000000003</c:v>
                </c:pt>
                <c:pt idx="225">
                  <c:v>5.64</c:v>
                </c:pt>
                <c:pt idx="226">
                  <c:v>5.4340000000000002</c:v>
                </c:pt>
                <c:pt idx="227">
                  <c:v>5.5090000000000003</c:v>
                </c:pt>
                <c:pt idx="228">
                  <c:v>5.8100000000000005</c:v>
                </c:pt>
                <c:pt idx="229">
                  <c:v>5.6660000000000004</c:v>
                </c:pt>
                <c:pt idx="230">
                  <c:v>5.7389999999999999</c:v>
                </c:pt>
                <c:pt idx="231">
                  <c:v>5.7720000000000002</c:v>
                </c:pt>
                <c:pt idx="232">
                  <c:v>5.9260000000000002</c:v>
                </c:pt>
                <c:pt idx="233">
                  <c:v>5.7990000000000004</c:v>
                </c:pt>
                <c:pt idx="234">
                  <c:v>5.819</c:v>
                </c:pt>
                <c:pt idx="235">
                  <c:v>6.0259999999999998</c:v>
                </c:pt>
                <c:pt idx="236">
                  <c:v>6.0579999999999998</c:v>
                </c:pt>
                <c:pt idx="237">
                  <c:v>6.1660000000000004</c:v>
                </c:pt>
                <c:pt idx="238">
                  <c:v>5.9559999999999995</c:v>
                </c:pt>
                <c:pt idx="239">
                  <c:v>6.048</c:v>
                </c:pt>
                <c:pt idx="240">
                  <c:v>5.9020000000000001</c:v>
                </c:pt>
                <c:pt idx="241">
                  <c:v>5.7859999999999996</c:v>
                </c:pt>
                <c:pt idx="242">
                  <c:v>5.7140000000000004</c:v>
                </c:pt>
                <c:pt idx="243">
                  <c:v>5.8469999999999995</c:v>
                </c:pt>
                <c:pt idx="244">
                  <c:v>5.0579999999999998</c:v>
                </c:pt>
                <c:pt idx="245">
                  <c:v>5.0170000000000003</c:v>
                </c:pt>
                <c:pt idx="246">
                  <c:v>5.05</c:v>
                </c:pt>
                <c:pt idx="247">
                  <c:v>5.0919999999999996</c:v>
                </c:pt>
                <c:pt idx="248">
                  <c:v>5.0540000000000003</c:v>
                </c:pt>
                <c:pt idx="249">
                  <c:v>4.984</c:v>
                </c:pt>
                <c:pt idx="250">
                  <c:v>4.7729999999999997</c:v>
                </c:pt>
                <c:pt idx="251">
                  <c:v>4.9030000000000005</c:v>
                </c:pt>
                <c:pt idx="252">
                  <c:v>4.9429999999999996</c:v>
                </c:pt>
                <c:pt idx="253">
                  <c:v>4.9740000000000002</c:v>
                </c:pt>
                <c:pt idx="254">
                  <c:v>4.8680000000000003</c:v>
                </c:pt>
                <c:pt idx="255">
                  <c:v>4.7510000000000003</c:v>
                </c:pt>
                <c:pt idx="256">
                  <c:v>4.4980000000000002</c:v>
                </c:pt>
                <c:pt idx="257">
                  <c:v>4.5250000000000004</c:v>
                </c:pt>
                <c:pt idx="258">
                  <c:v>4.6029999999999998</c:v>
                </c:pt>
                <c:pt idx="259">
                  <c:v>4.4719999999999995</c:v>
                </c:pt>
                <c:pt idx="260">
                  <c:v>4.4969999999999999</c:v>
                </c:pt>
                <c:pt idx="261">
                  <c:v>4.2649999999999997</c:v>
                </c:pt>
                <c:pt idx="262">
                  <c:v>4.1310000000000002</c:v>
                </c:pt>
                <c:pt idx="263">
                  <c:v>4.1669999999999998</c:v>
                </c:pt>
                <c:pt idx="264">
                  <c:v>4.1289999999999996</c:v>
                </c:pt>
                <c:pt idx="265">
                  <c:v>4.3289999999999997</c:v>
                </c:pt>
                <c:pt idx="266">
                  <c:v>4.5529999999999999</c:v>
                </c:pt>
                <c:pt idx="267">
                  <c:v>4.3819999999999997</c:v>
                </c:pt>
                <c:pt idx="268">
                  <c:v>4.4459999999999997</c:v>
                </c:pt>
                <c:pt idx="269">
                  <c:v>4.79</c:v>
                </c:pt>
                <c:pt idx="270">
                  <c:v>4.5990000000000002</c:v>
                </c:pt>
                <c:pt idx="271">
                  <c:v>4.5990000000000002</c:v>
                </c:pt>
                <c:pt idx="272">
                  <c:v>4.5149999999999997</c:v>
                </c:pt>
                <c:pt idx="273">
                  <c:v>4.7629999999999999</c:v>
                </c:pt>
                <c:pt idx="274">
                  <c:v>4.3780000000000001</c:v>
                </c:pt>
                <c:pt idx="275">
                  <c:v>4.3250000000000002</c:v>
                </c:pt>
                <c:pt idx="276">
                  <c:v>4.2229999999999999</c:v>
                </c:pt>
                <c:pt idx="277">
                  <c:v>4.0590000000000002</c:v>
                </c:pt>
                <c:pt idx="278">
                  <c:v>3.8220000000000001</c:v>
                </c:pt>
                <c:pt idx="279">
                  <c:v>3.8929999999999998</c:v>
                </c:pt>
                <c:pt idx="280">
                  <c:v>3.895</c:v>
                </c:pt>
                <c:pt idx="281">
                  <c:v>4.1379999999999999</c:v>
                </c:pt>
                <c:pt idx="282">
                  <c:v>4.157</c:v>
                </c:pt>
                <c:pt idx="283">
                  <c:v>4.1909999999999998</c:v>
                </c:pt>
                <c:pt idx="284">
                  <c:v>4.2789999999999999</c:v>
                </c:pt>
                <c:pt idx="285">
                  <c:v>4.6189999999999998</c:v>
                </c:pt>
                <c:pt idx="286">
                  <c:v>4.5449999999999999</c:v>
                </c:pt>
                <c:pt idx="287">
                  <c:v>4.4219999999999997</c:v>
                </c:pt>
                <c:pt idx="288">
                  <c:v>4.4829999999999997</c:v>
                </c:pt>
                <c:pt idx="289">
                  <c:v>4.4059999999999997</c:v>
                </c:pt>
                <c:pt idx="290">
                  <c:v>4.4009999999999998</c:v>
                </c:pt>
                <c:pt idx="291">
                  <c:v>4.2530000000000001</c:v>
                </c:pt>
                <c:pt idx="292">
                  <c:v>4.1879999999999997</c:v>
                </c:pt>
                <c:pt idx="293">
                  <c:v>4.1849999999999996</c:v>
                </c:pt>
                <c:pt idx="294">
                  <c:v>4.3259999999999996</c:v>
                </c:pt>
                <c:pt idx="295">
                  <c:v>4.4009999999999998</c:v>
                </c:pt>
                <c:pt idx="296">
                  <c:v>4.5030000000000001</c:v>
                </c:pt>
                <c:pt idx="297">
                  <c:v>4.5780000000000003</c:v>
                </c:pt>
                <c:pt idx="298">
                  <c:v>4.2869999999999999</c:v>
                </c:pt>
                <c:pt idx="299">
                  <c:v>4.4160000000000004</c:v>
                </c:pt>
                <c:pt idx="300">
                  <c:v>4.3</c:v>
                </c:pt>
                <c:pt idx="301">
                  <c:v>4.28</c:v>
                </c:pt>
                <c:pt idx="302">
                  <c:v>4.1660000000000004</c:v>
                </c:pt>
                <c:pt idx="303">
                  <c:v>4.2240000000000002</c:v>
                </c:pt>
                <c:pt idx="304">
                  <c:v>4.0789999999999997</c:v>
                </c:pt>
                <c:pt idx="305">
                  <c:v>4.1399999999999997</c:v>
                </c:pt>
                <c:pt idx="306">
                  <c:v>4.093</c:v>
                </c:pt>
                <c:pt idx="307">
                  <c:v>4.08</c:v>
                </c:pt>
                <c:pt idx="308">
                  <c:v>4.0570000000000004</c:v>
                </c:pt>
                <c:pt idx="309">
                  <c:v>4.1749999999999998</c:v>
                </c:pt>
                <c:pt idx="310">
                  <c:v>4.09</c:v>
                </c:pt>
                <c:pt idx="311">
                  <c:v>4.1219999999999999</c:v>
                </c:pt>
                <c:pt idx="312">
                  <c:v>4.2140000000000004</c:v>
                </c:pt>
                <c:pt idx="313">
                  <c:v>3.9159999999999999</c:v>
                </c:pt>
                <c:pt idx="314">
                  <c:v>3.9169999999999998</c:v>
                </c:pt>
                <c:pt idx="315">
                  <c:v>3.8220000000000001</c:v>
                </c:pt>
                <c:pt idx="316">
                  <c:v>3.9130000000000003</c:v>
                </c:pt>
                <c:pt idx="317">
                  <c:v>3.7679999999999998</c:v>
                </c:pt>
                <c:pt idx="318">
                  <c:v>3.6879999999999997</c:v>
                </c:pt>
                <c:pt idx="319">
                  <c:v>3.6870000000000003</c:v>
                </c:pt>
                <c:pt idx="320">
                  <c:v>3.5990000000000002</c:v>
                </c:pt>
                <c:pt idx="321">
                  <c:v>3.4790000000000001</c:v>
                </c:pt>
                <c:pt idx="322">
                  <c:v>3.4220000000000002</c:v>
                </c:pt>
                <c:pt idx="323">
                  <c:v>3.4050000000000002</c:v>
                </c:pt>
                <c:pt idx="324">
                  <c:v>3.4140000000000001</c:v>
                </c:pt>
                <c:pt idx="325">
                  <c:v>3.3029999999999999</c:v>
                </c:pt>
                <c:pt idx="326">
                  <c:v>3.169</c:v>
                </c:pt>
                <c:pt idx="327">
                  <c:v>3.21</c:v>
                </c:pt>
                <c:pt idx="328">
                  <c:v>3.121</c:v>
                </c:pt>
                <c:pt idx="329">
                  <c:v>3.105</c:v>
                </c:pt>
                <c:pt idx="330">
                  <c:v>3.0409999999999999</c:v>
                </c:pt>
                <c:pt idx="331">
                  <c:v>2.952</c:v>
                </c:pt>
                <c:pt idx="332">
                  <c:v>3.0630000000000002</c:v>
                </c:pt>
                <c:pt idx="333">
                  <c:v>3.1549999999999998</c:v>
                </c:pt>
                <c:pt idx="334">
                  <c:v>2.9630000000000001</c:v>
                </c:pt>
                <c:pt idx="335">
                  <c:v>2.7589999999999999</c:v>
                </c:pt>
                <c:pt idx="336">
                  <c:v>2.7730000000000001</c:v>
                </c:pt>
                <c:pt idx="337">
                  <c:v>2.9449999999999998</c:v>
                </c:pt>
                <c:pt idx="338">
                  <c:v>2.8330000000000002</c:v>
                </c:pt>
                <c:pt idx="339">
                  <c:v>2.8340000000000001</c:v>
                </c:pt>
                <c:pt idx="340">
                  <c:v>2.8879999999999999</c:v>
                </c:pt>
                <c:pt idx="341">
                  <c:v>2.7789999999999999</c:v>
                </c:pt>
                <c:pt idx="342">
                  <c:v>2.714</c:v>
                </c:pt>
                <c:pt idx="343">
                  <c:v>2.758</c:v>
                </c:pt>
                <c:pt idx="344">
                  <c:v>2.8149999999999999</c:v>
                </c:pt>
                <c:pt idx="345">
                  <c:v>2.585</c:v>
                </c:pt>
                <c:pt idx="346">
                  <c:v>2.5760000000000001</c:v>
                </c:pt>
                <c:pt idx="347">
                  <c:v>2.4359999999999999</c:v>
                </c:pt>
                <c:pt idx="348">
                  <c:v>2.254</c:v>
                </c:pt>
                <c:pt idx="349">
                  <c:v>2.4580000000000002</c:v>
                </c:pt>
                <c:pt idx="350">
                  <c:v>2.37</c:v>
                </c:pt>
                <c:pt idx="351">
                  <c:v>2.3860000000000001</c:v>
                </c:pt>
                <c:pt idx="352">
                  <c:v>2.3079999999999998</c:v>
                </c:pt>
                <c:pt idx="353">
                  <c:v>2.323</c:v>
                </c:pt>
                <c:pt idx="354">
                  <c:v>2.4969999999999999</c:v>
                </c:pt>
                <c:pt idx="355">
                  <c:v>2.516</c:v>
                </c:pt>
                <c:pt idx="356">
                  <c:v>2.3479999999999999</c:v>
                </c:pt>
                <c:pt idx="357">
                  <c:v>2.3759999999999999</c:v>
                </c:pt>
                <c:pt idx="358">
                  <c:v>2.3460000000000001</c:v>
                </c:pt>
                <c:pt idx="359">
                  <c:v>2.2130000000000001</c:v>
                </c:pt>
                <c:pt idx="360">
                  <c:v>2.0339999999999998</c:v>
                </c:pt>
                <c:pt idx="361">
                  <c:v>1.9769999999999999</c:v>
                </c:pt>
                <c:pt idx="362">
                  <c:v>2.0640000000000001</c:v>
                </c:pt>
                <c:pt idx="363">
                  <c:v>1.954</c:v>
                </c:pt>
                <c:pt idx="364">
                  <c:v>1.9849999999999999</c:v>
                </c:pt>
                <c:pt idx="365">
                  <c:v>1.742</c:v>
                </c:pt>
                <c:pt idx="366">
                  <c:v>1.879</c:v>
                </c:pt>
                <c:pt idx="367">
                  <c:v>1.6579999999999999</c:v>
                </c:pt>
                <c:pt idx="368">
                  <c:v>1.5270000000000001</c:v>
                </c:pt>
                <c:pt idx="369">
                  <c:v>1.5939999999999999</c:v>
                </c:pt>
                <c:pt idx="370">
                  <c:v>1.5779999999999998</c:v>
                </c:pt>
                <c:pt idx="371">
                  <c:v>1.607</c:v>
                </c:pt>
                <c:pt idx="372">
                  <c:v>1.577</c:v>
                </c:pt>
                <c:pt idx="373">
                  <c:v>1.331</c:v>
                </c:pt>
                <c:pt idx="374">
                  <c:v>1.3169999999999999</c:v>
                </c:pt>
                <c:pt idx="375">
                  <c:v>1.149</c:v>
                </c:pt>
                <c:pt idx="376">
                  <c:v>1.204</c:v>
                </c:pt>
                <c:pt idx="377">
                  <c:v>1.3540000000000001</c:v>
                </c:pt>
                <c:pt idx="378">
                  <c:v>1.3009999999999999</c:v>
                </c:pt>
                <c:pt idx="379">
                  <c:v>1.266</c:v>
                </c:pt>
                <c:pt idx="380">
                  <c:v>1.478</c:v>
                </c:pt>
                <c:pt idx="381">
                  <c:v>1.4430000000000001</c:v>
                </c:pt>
                <c:pt idx="382">
                  <c:v>1.496</c:v>
                </c:pt>
                <c:pt idx="383">
                  <c:v>1.6760000000000002</c:v>
                </c:pt>
                <c:pt idx="384">
                  <c:v>1.7709999999999999</c:v>
                </c:pt>
                <c:pt idx="385">
                  <c:v>1.857</c:v>
                </c:pt>
                <c:pt idx="386">
                  <c:v>1.8479999999999999</c:v>
                </c:pt>
                <c:pt idx="387">
                  <c:v>2.242</c:v>
                </c:pt>
                <c:pt idx="388">
                  <c:v>2.214</c:v>
                </c:pt>
                <c:pt idx="389">
                  <c:v>2.2810000000000001</c:v>
                </c:pt>
                <c:pt idx="390">
                  <c:v>2.15</c:v>
                </c:pt>
                <c:pt idx="391">
                  <c:v>2.2480000000000002</c:v>
                </c:pt>
                <c:pt idx="392">
                  <c:v>2.1339999999999999</c:v>
                </c:pt>
                <c:pt idx="393">
                  <c:v>1.92</c:v>
                </c:pt>
                <c:pt idx="394">
                  <c:v>1.8679999999999999</c:v>
                </c:pt>
                <c:pt idx="395">
                  <c:v>1.772</c:v>
                </c:pt>
                <c:pt idx="396">
                  <c:v>1.833</c:v>
                </c:pt>
                <c:pt idx="397">
                  <c:v>1.8140000000000001</c:v>
                </c:pt>
                <c:pt idx="398">
                  <c:v>1.859</c:v>
                </c:pt>
                <c:pt idx="399">
                  <c:v>1.919</c:v>
                </c:pt>
                <c:pt idx="400">
                  <c:v>1.8780000000000001</c:v>
                </c:pt>
                <c:pt idx="401">
                  <c:v>1.8340000000000001</c:v>
                </c:pt>
                <c:pt idx="402">
                  <c:v>1.7629999999999999</c:v>
                </c:pt>
                <c:pt idx="403">
                  <c:v>1.7949999999999999</c:v>
                </c:pt>
                <c:pt idx="404">
                  <c:v>1.6320000000000001</c:v>
                </c:pt>
                <c:pt idx="405">
                  <c:v>1.694</c:v>
                </c:pt>
                <c:pt idx="406">
                  <c:v>1.6040000000000001</c:v>
                </c:pt>
                <c:pt idx="407">
                  <c:v>1.4990000000000001</c:v>
                </c:pt>
                <c:pt idx="408">
                  <c:v>1.4809999999999999</c:v>
                </c:pt>
                <c:pt idx="409">
                  <c:v>1.7890000000000001</c:v>
                </c:pt>
                <c:pt idx="410">
                  <c:v>1.5640000000000001</c:v>
                </c:pt>
                <c:pt idx="411">
                  <c:v>1.496</c:v>
                </c:pt>
                <c:pt idx="412">
                  <c:v>1.4039999999999999</c:v>
                </c:pt>
                <c:pt idx="413">
                  <c:v>1.6539999999999999</c:v>
                </c:pt>
                <c:pt idx="414">
                  <c:v>1.5390000000000001</c:v>
                </c:pt>
                <c:pt idx="415">
                  <c:v>1.5720000000000001</c:v>
                </c:pt>
                <c:pt idx="416">
                  <c:v>1.681</c:v>
                </c:pt>
                <c:pt idx="417">
                  <c:v>1.5960000000000001</c:v>
                </c:pt>
                <c:pt idx="418">
                  <c:v>1.528</c:v>
                </c:pt>
                <c:pt idx="419">
                  <c:v>1.5659999999999998</c:v>
                </c:pt>
                <c:pt idx="420">
                  <c:v>1.5739999999999998</c:v>
                </c:pt>
                <c:pt idx="421">
                  <c:v>1.415</c:v>
                </c:pt>
                <c:pt idx="422">
                  <c:v>1.5550000000000002</c:v>
                </c:pt>
                <c:pt idx="423">
                  <c:v>1.65</c:v>
                </c:pt>
                <c:pt idx="424">
                  <c:v>1.5640000000000001</c:v>
                </c:pt>
                <c:pt idx="425">
                  <c:v>1.4729999999999999</c:v>
                </c:pt>
                <c:pt idx="426">
                  <c:v>1.462</c:v>
                </c:pt>
                <c:pt idx="427">
                  <c:v>1.327</c:v>
                </c:pt>
                <c:pt idx="428">
                  <c:v>1.2610000000000001</c:v>
                </c:pt>
                <c:pt idx="429">
                  <c:v>1.302</c:v>
                </c:pt>
                <c:pt idx="430">
                  <c:v>1.22</c:v>
                </c:pt>
                <c:pt idx="431">
                  <c:v>1.3109999999999999</c:v>
                </c:pt>
                <c:pt idx="432">
                  <c:v>1.3340000000000001</c:v>
                </c:pt>
                <c:pt idx="433">
                  <c:v>1.474</c:v>
                </c:pt>
                <c:pt idx="434">
                  <c:v>1.4889999999999999</c:v>
                </c:pt>
                <c:pt idx="435">
                  <c:v>1.494</c:v>
                </c:pt>
                <c:pt idx="436">
                  <c:v>1.4729999999999999</c:v>
                </c:pt>
                <c:pt idx="437">
                  <c:v>1.472</c:v>
                </c:pt>
                <c:pt idx="438">
                  <c:v>1.355</c:v>
                </c:pt>
                <c:pt idx="439">
                  <c:v>1.333</c:v>
                </c:pt>
                <c:pt idx="440">
                  <c:v>1.383</c:v>
                </c:pt>
                <c:pt idx="441">
                  <c:v>1.512</c:v>
                </c:pt>
                <c:pt idx="442">
                  <c:v>1.5569999999999999</c:v>
                </c:pt>
                <c:pt idx="443">
                  <c:v>1.23</c:v>
                </c:pt>
                <c:pt idx="444">
                  <c:v>1.194</c:v>
                </c:pt>
                <c:pt idx="445">
                  <c:v>1.2549999999999999</c:v>
                </c:pt>
                <c:pt idx="446">
                  <c:v>1.234</c:v>
                </c:pt>
                <c:pt idx="447">
                  <c:v>1.169</c:v>
                </c:pt>
                <c:pt idx="448">
                  <c:v>1.137</c:v>
                </c:pt>
                <c:pt idx="449">
                  <c:v>1.042</c:v>
                </c:pt>
                <c:pt idx="450">
                  <c:v>1.1339999999999999</c:v>
                </c:pt>
                <c:pt idx="451">
                  <c:v>1.1339999999999999</c:v>
                </c:pt>
                <c:pt idx="452">
                  <c:v>1.171</c:v>
                </c:pt>
                <c:pt idx="453">
                  <c:v>1.248</c:v>
                </c:pt>
                <c:pt idx="454">
                  <c:v>1.3420000000000001</c:v>
                </c:pt>
                <c:pt idx="455">
                  <c:v>1.214</c:v>
                </c:pt>
                <c:pt idx="456">
                  <c:v>1.1879999999999999</c:v>
                </c:pt>
                <c:pt idx="457">
                  <c:v>1.383</c:v>
                </c:pt>
                <c:pt idx="458">
                  <c:v>1.38</c:v>
                </c:pt>
                <c:pt idx="459">
                  <c:v>1.3740000000000001</c:v>
                </c:pt>
                <c:pt idx="460">
                  <c:v>1.585</c:v>
                </c:pt>
                <c:pt idx="461">
                  <c:v>1.754</c:v>
                </c:pt>
                <c:pt idx="462">
                  <c:v>2.02</c:v>
                </c:pt>
                <c:pt idx="463">
                  <c:v>2.093</c:v>
                </c:pt>
                <c:pt idx="464">
                  <c:v>2.0880000000000001</c:v>
                </c:pt>
                <c:pt idx="465">
                  <c:v>1.9020000000000001</c:v>
                </c:pt>
                <c:pt idx="466">
                  <c:v>2.04</c:v>
                </c:pt>
                <c:pt idx="467">
                  <c:v>1.873</c:v>
                </c:pt>
                <c:pt idx="468">
                  <c:v>1.8220000000000001</c:v>
                </c:pt>
                <c:pt idx="469">
                  <c:v>1.8149999999999999</c:v>
                </c:pt>
                <c:pt idx="470">
                  <c:v>1.9609999999999999</c:v>
                </c:pt>
                <c:pt idx="471">
                  <c:v>1.8959999999999999</c:v>
                </c:pt>
                <c:pt idx="472">
                  <c:v>2.0230000000000001</c:v>
                </c:pt>
                <c:pt idx="473">
                  <c:v>2.2269999999999999</c:v>
                </c:pt>
                <c:pt idx="474">
                  <c:v>2.2650000000000001</c:v>
                </c:pt>
                <c:pt idx="475">
                  <c:v>2.2709999999999999</c:v>
                </c:pt>
                <c:pt idx="476">
                  <c:v>2.19</c:v>
                </c:pt>
                <c:pt idx="477">
                  <c:v>2.1949999999999998</c:v>
                </c:pt>
                <c:pt idx="478">
                  <c:v>2.1</c:v>
                </c:pt>
                <c:pt idx="479">
                  <c:v>2.367</c:v>
                </c:pt>
                <c:pt idx="480">
                  <c:v>2.3570000000000002</c:v>
                </c:pt>
                <c:pt idx="481">
                  <c:v>2.2240000000000002</c:v>
                </c:pt>
                <c:pt idx="482">
                  <c:v>2.3180000000000001</c:v>
                </c:pt>
                <c:pt idx="483">
                  <c:v>2.2200000000000002</c:v>
                </c:pt>
                <c:pt idx="484">
                  <c:v>2.3170000000000002</c:v>
                </c:pt>
                <c:pt idx="485">
                  <c:v>2.262</c:v>
                </c:pt>
                <c:pt idx="486">
                  <c:v>2.282</c:v>
                </c:pt>
                <c:pt idx="487">
                  <c:v>2.165</c:v>
                </c:pt>
                <c:pt idx="488">
                  <c:v>2.2519999999999998</c:v>
                </c:pt>
                <c:pt idx="489">
                  <c:v>2.137</c:v>
                </c:pt>
                <c:pt idx="490">
                  <c:v>2.1</c:v>
                </c:pt>
                <c:pt idx="491">
                  <c:v>2.2610000000000001</c:v>
                </c:pt>
                <c:pt idx="492">
                  <c:v>2.0870000000000002</c:v>
                </c:pt>
                <c:pt idx="493">
                  <c:v>1.986</c:v>
                </c:pt>
                <c:pt idx="494">
                  <c:v>1.9159999999999999</c:v>
                </c:pt>
                <c:pt idx="495">
                  <c:v>2.1579999999999999</c:v>
                </c:pt>
                <c:pt idx="496">
                  <c:v>2.343</c:v>
                </c:pt>
                <c:pt idx="497">
                  <c:v>2.29</c:v>
                </c:pt>
                <c:pt idx="498">
                  <c:v>2.0720000000000001</c:v>
                </c:pt>
                <c:pt idx="499">
                  <c:v>2.1219999999999999</c:v>
                </c:pt>
                <c:pt idx="500">
                  <c:v>2.0219999999999998</c:v>
                </c:pt>
                <c:pt idx="501">
                  <c:v>2.0310000000000001</c:v>
                </c:pt>
                <c:pt idx="502">
                  <c:v>2.0329999999999999</c:v>
                </c:pt>
                <c:pt idx="503">
                  <c:v>2.101</c:v>
                </c:pt>
                <c:pt idx="504">
                  <c:v>2.077</c:v>
                </c:pt>
                <c:pt idx="505">
                  <c:v>1.9590000000000001</c:v>
                </c:pt>
                <c:pt idx="506">
                  <c:v>2.0779999999999998</c:v>
                </c:pt>
                <c:pt idx="507">
                  <c:v>2.1070000000000002</c:v>
                </c:pt>
                <c:pt idx="508">
                  <c:v>2.1110000000000002</c:v>
                </c:pt>
                <c:pt idx="509">
                  <c:v>2.1469999999999998</c:v>
                </c:pt>
                <c:pt idx="510">
                  <c:v>2.0840000000000001</c:v>
                </c:pt>
                <c:pt idx="511">
                  <c:v>2.0430000000000001</c:v>
                </c:pt>
                <c:pt idx="512">
                  <c:v>1.95</c:v>
                </c:pt>
                <c:pt idx="513">
                  <c:v>1.792</c:v>
                </c:pt>
                <c:pt idx="514">
                  <c:v>1.8460000000000001</c:v>
                </c:pt>
                <c:pt idx="515">
                  <c:v>1.8359999999999999</c:v>
                </c:pt>
                <c:pt idx="516">
                  <c:v>1.8109999999999999</c:v>
                </c:pt>
                <c:pt idx="517">
                  <c:v>1.716</c:v>
                </c:pt>
                <c:pt idx="518">
                  <c:v>1.651</c:v>
                </c:pt>
                <c:pt idx="519">
                  <c:v>1.8120000000000001</c:v>
                </c:pt>
                <c:pt idx="520">
                  <c:v>1.9119999999999999</c:v>
                </c:pt>
                <c:pt idx="521">
                  <c:v>2.016</c:v>
                </c:pt>
                <c:pt idx="522">
                  <c:v>2.0059999999999998</c:v>
                </c:pt>
                <c:pt idx="523">
                  <c:v>1.9830000000000001</c:v>
                </c:pt>
                <c:pt idx="524">
                  <c:v>1.9630000000000001</c:v>
                </c:pt>
                <c:pt idx="525">
                  <c:v>2.0070000000000001</c:v>
                </c:pt>
                <c:pt idx="526">
                  <c:v>2.0499999999999998</c:v>
                </c:pt>
                <c:pt idx="527">
                  <c:v>2.0489999999999999</c:v>
                </c:pt>
                <c:pt idx="528">
                  <c:v>1.9849999999999999</c:v>
                </c:pt>
                <c:pt idx="529">
                  <c:v>2.0670000000000002</c:v>
                </c:pt>
                <c:pt idx="530">
                  <c:v>1.97</c:v>
                </c:pt>
                <c:pt idx="531">
                  <c:v>2.0110000000000001</c:v>
                </c:pt>
                <c:pt idx="532">
                  <c:v>1.9830000000000001</c:v>
                </c:pt>
                <c:pt idx="533">
                  <c:v>1.877</c:v>
                </c:pt>
                <c:pt idx="534">
                  <c:v>1.786</c:v>
                </c:pt>
                <c:pt idx="535">
                  <c:v>1.786</c:v>
                </c:pt>
                <c:pt idx="536">
                  <c:v>1.7970000000000002</c:v>
                </c:pt>
                <c:pt idx="537">
                  <c:v>1.778</c:v>
                </c:pt>
                <c:pt idx="538">
                  <c:v>1.7410000000000001</c:v>
                </c:pt>
                <c:pt idx="539">
                  <c:v>1.7970000000000002</c:v>
                </c:pt>
                <c:pt idx="540">
                  <c:v>1.8719999999999999</c:v>
                </c:pt>
                <c:pt idx="541">
                  <c:v>2.2290000000000001</c:v>
                </c:pt>
                <c:pt idx="542">
                  <c:v>2.4609999999999999</c:v>
                </c:pt>
                <c:pt idx="543">
                  <c:v>2.6890000000000001</c:v>
                </c:pt>
                <c:pt idx="544">
                  <c:v>3.1310000000000002</c:v>
                </c:pt>
                <c:pt idx="545">
                  <c:v>2.609</c:v>
                </c:pt>
                <c:pt idx="546">
                  <c:v>2.694</c:v>
                </c:pt>
                <c:pt idx="547">
                  <c:v>2.68</c:v>
                </c:pt>
                <c:pt idx="548">
                  <c:v>2.7149999999999999</c:v>
                </c:pt>
                <c:pt idx="549">
                  <c:v>2.5510000000000002</c:v>
                </c:pt>
                <c:pt idx="550">
                  <c:v>2.589</c:v>
                </c:pt>
                <c:pt idx="551">
                  <c:v>2.7429999999999999</c:v>
                </c:pt>
                <c:pt idx="552">
                  <c:v>2.927</c:v>
                </c:pt>
                <c:pt idx="553">
                  <c:v>2.9929999999999999</c:v>
                </c:pt>
                <c:pt idx="554">
                  <c:v>3.121</c:v>
                </c:pt>
                <c:pt idx="555">
                  <c:v>3.1520000000000001</c:v>
                </c:pt>
                <c:pt idx="556">
                  <c:v>3.2359999999999998</c:v>
                </c:pt>
                <c:pt idx="557">
                  <c:v>3.0350000000000001</c:v>
                </c:pt>
                <c:pt idx="558">
                  <c:v>2.9820000000000002</c:v>
                </c:pt>
                <c:pt idx="559">
                  <c:v>2.83</c:v>
                </c:pt>
                <c:pt idx="560">
                  <c:v>3.1469999999999998</c:v>
                </c:pt>
                <c:pt idx="561">
                  <c:v>3.4239999999999999</c:v>
                </c:pt>
                <c:pt idx="562">
                  <c:v>3.577</c:v>
                </c:pt>
                <c:pt idx="563">
                  <c:v>3.4830000000000001</c:v>
                </c:pt>
                <c:pt idx="564">
                  <c:v>3.4460000000000002</c:v>
                </c:pt>
                <c:pt idx="565">
                  <c:v>3.3210000000000002</c:v>
                </c:pt>
                <c:pt idx="566">
                  <c:v>3.403</c:v>
                </c:pt>
                <c:pt idx="567">
                  <c:v>3.4910000000000001</c:v>
                </c:pt>
                <c:pt idx="568">
                  <c:v>3.407</c:v>
                </c:pt>
                <c:pt idx="569">
                  <c:v>3.2130000000000001</c:v>
                </c:pt>
                <c:pt idx="570">
                  <c:v>3.1320000000000001</c:v>
                </c:pt>
                <c:pt idx="571">
                  <c:v>2.9390000000000001</c:v>
                </c:pt>
                <c:pt idx="572">
                  <c:v>2.831</c:v>
                </c:pt>
                <c:pt idx="573">
                  <c:v>2.742</c:v>
                </c:pt>
                <c:pt idx="574">
                  <c:v>2.899</c:v>
                </c:pt>
                <c:pt idx="575">
                  <c:v>2.8540000000000001</c:v>
                </c:pt>
                <c:pt idx="576">
                  <c:v>2.73</c:v>
                </c:pt>
                <c:pt idx="577">
                  <c:v>2.649</c:v>
                </c:pt>
                <c:pt idx="578">
                  <c:v>2.7469999999999999</c:v>
                </c:pt>
                <c:pt idx="579">
                  <c:v>2.9580000000000002</c:v>
                </c:pt>
                <c:pt idx="580">
                  <c:v>2.7989999999999999</c:v>
                </c:pt>
                <c:pt idx="581">
                  <c:v>2.847</c:v>
                </c:pt>
                <c:pt idx="582">
                  <c:v>2.7330000000000001</c:v>
                </c:pt>
                <c:pt idx="583">
                  <c:v>2.504</c:v>
                </c:pt>
                <c:pt idx="584">
                  <c:v>2.496</c:v>
                </c:pt>
                <c:pt idx="585">
                  <c:v>2.448</c:v>
                </c:pt>
                <c:pt idx="586">
                  <c:v>2.488</c:v>
                </c:pt>
                <c:pt idx="587">
                  <c:v>2.4779999999999998</c:v>
                </c:pt>
                <c:pt idx="588">
                  <c:v>2.5409999999999999</c:v>
                </c:pt>
                <c:pt idx="589">
                  <c:v>2.6019999999999999</c:v>
                </c:pt>
                <c:pt idx="590">
                  <c:v>2.5840000000000001</c:v>
                </c:pt>
                <c:pt idx="591">
                  <c:v>2.5609999999999999</c:v>
                </c:pt>
                <c:pt idx="592">
                  <c:v>2.6829999999999998</c:v>
                </c:pt>
                <c:pt idx="593">
                  <c:v>2.66</c:v>
                </c:pt>
                <c:pt idx="594">
                  <c:v>2.5529999999999999</c:v>
                </c:pt>
                <c:pt idx="595">
                  <c:v>2.67</c:v>
                </c:pt>
                <c:pt idx="596">
                  <c:v>2.3580000000000001</c:v>
                </c:pt>
                <c:pt idx="597">
                  <c:v>2.3479999999999999</c:v>
                </c:pt>
                <c:pt idx="598">
                  <c:v>2.149</c:v>
                </c:pt>
                <c:pt idx="599">
                  <c:v>2.1019999999999999</c:v>
                </c:pt>
                <c:pt idx="600">
                  <c:v>1.746</c:v>
                </c:pt>
                <c:pt idx="601">
                  <c:v>1.7389999999999999</c:v>
                </c:pt>
                <c:pt idx="602">
                  <c:v>1.605</c:v>
                </c:pt>
                <c:pt idx="603">
                  <c:v>1.5659999999999998</c:v>
                </c:pt>
                <c:pt idx="604">
                  <c:v>1.5409999999999999</c:v>
                </c:pt>
                <c:pt idx="605">
                  <c:v>1.806</c:v>
                </c:pt>
                <c:pt idx="606">
                  <c:v>1.395</c:v>
                </c:pt>
                <c:pt idx="607">
                  <c:v>1.3169999999999999</c:v>
                </c:pt>
                <c:pt idx="608">
                  <c:v>0.998</c:v>
                </c:pt>
                <c:pt idx="609">
                  <c:v>0.877</c:v>
                </c:pt>
                <c:pt idx="610">
                  <c:v>0.88100000000000001</c:v>
                </c:pt>
                <c:pt idx="611">
                  <c:v>0.92300000000000004</c:v>
                </c:pt>
                <c:pt idx="612">
                  <c:v>0.82399999999999995</c:v>
                </c:pt>
                <c:pt idx="613">
                  <c:v>0.83199999999999996</c:v>
                </c:pt>
                <c:pt idx="614">
                  <c:v>0.94099999999999995</c:v>
                </c:pt>
                <c:pt idx="615">
                  <c:v>0.92600000000000005</c:v>
                </c:pt>
                <c:pt idx="616">
                  <c:v>0.95199999999999996</c:v>
                </c:pt>
                <c:pt idx="617">
                  <c:v>0.99299999999999999</c:v>
                </c:pt>
                <c:pt idx="618">
                  <c:v>1.1930000000000001</c:v>
                </c:pt>
                <c:pt idx="619">
                  <c:v>1.2330000000000001</c:v>
                </c:pt>
                <c:pt idx="620">
                  <c:v>1.181</c:v>
                </c:pt>
                <c:pt idx="621">
                  <c:v>1.2310000000000001</c:v>
                </c:pt>
                <c:pt idx="622">
                  <c:v>1.351</c:v>
                </c:pt>
                <c:pt idx="623">
                  <c:v>1.2589999999999999</c:v>
                </c:pt>
                <c:pt idx="624">
                  <c:v>1.407</c:v>
                </c:pt>
                <c:pt idx="625">
                  <c:v>1.373</c:v>
                </c:pt>
                <c:pt idx="626">
                  <c:v>1.347</c:v>
                </c:pt>
                <c:pt idx="627">
                  <c:v>1.321</c:v>
                </c:pt>
                <c:pt idx="628">
                  <c:v>1.3759999999999999</c:v>
                </c:pt>
                <c:pt idx="629">
                  <c:v>1.232</c:v>
                </c:pt>
                <c:pt idx="630">
                  <c:v>0.93500000000000005</c:v>
                </c:pt>
                <c:pt idx="631">
                  <c:v>0.94299999999999995</c:v>
                </c:pt>
                <c:pt idx="632">
                  <c:v>0.92100000000000004</c:v>
                </c:pt>
                <c:pt idx="633">
                  <c:v>0.91100000000000003</c:v>
                </c:pt>
                <c:pt idx="634">
                  <c:v>1.1020000000000001</c:v>
                </c:pt>
                <c:pt idx="635">
                  <c:v>1.073</c:v>
                </c:pt>
                <c:pt idx="636">
                  <c:v>1.7850000000000001</c:v>
                </c:pt>
                <c:pt idx="637">
                  <c:v>1.631</c:v>
                </c:pt>
                <c:pt idx="638">
                  <c:v>1.327</c:v>
                </c:pt>
                <c:pt idx="639">
                  <c:v>1.55</c:v>
                </c:pt>
                <c:pt idx="640">
                  <c:v>1.591</c:v>
                </c:pt>
                <c:pt idx="641">
                  <c:v>1.7930000000000001</c:v>
                </c:pt>
                <c:pt idx="642">
                  <c:v>1.839</c:v>
                </c:pt>
                <c:pt idx="643">
                  <c:v>1.7629999999999999</c:v>
                </c:pt>
                <c:pt idx="644">
                  <c:v>1.845</c:v>
                </c:pt>
                <c:pt idx="645">
                  <c:v>1.863</c:v>
                </c:pt>
                <c:pt idx="646">
                  <c:v>1.597</c:v>
                </c:pt>
                <c:pt idx="647">
                  <c:v>1.476</c:v>
                </c:pt>
                <c:pt idx="648">
                  <c:v>1.4119999999999999</c:v>
                </c:pt>
                <c:pt idx="649">
                  <c:v>1.4470000000000001</c:v>
                </c:pt>
                <c:pt idx="650">
                  <c:v>1.357</c:v>
                </c:pt>
                <c:pt idx="651">
                  <c:v>1.292</c:v>
                </c:pt>
                <c:pt idx="652">
                  <c:v>1.2549999999999999</c:v>
                </c:pt>
                <c:pt idx="653">
                  <c:v>1.226</c:v>
                </c:pt>
                <c:pt idx="654">
                  <c:v>1.17</c:v>
                </c:pt>
                <c:pt idx="655">
                  <c:v>0.997</c:v>
                </c:pt>
                <c:pt idx="656">
                  <c:v>1.0129999999999999</c:v>
                </c:pt>
                <c:pt idx="657">
                  <c:v>0.92800000000000005</c:v>
                </c:pt>
                <c:pt idx="658">
                  <c:v>0.98699999999999999</c:v>
                </c:pt>
                <c:pt idx="659">
                  <c:v>0.94399999999999995</c:v>
                </c:pt>
                <c:pt idx="660">
                  <c:v>1.044</c:v>
                </c:pt>
                <c:pt idx="661">
                  <c:v>1.016</c:v>
                </c:pt>
                <c:pt idx="662">
                  <c:v>0.98199999999999998</c:v>
                </c:pt>
                <c:pt idx="663">
                  <c:v>0.96199999999999997</c:v>
                </c:pt>
                <c:pt idx="664">
                  <c:v>0.88600000000000001</c:v>
                </c:pt>
                <c:pt idx="665">
                  <c:v>0.78400000000000003</c:v>
                </c:pt>
                <c:pt idx="666">
                  <c:v>0.72399999999999998</c:v>
                </c:pt>
                <c:pt idx="667">
                  <c:v>0.65100000000000002</c:v>
                </c:pt>
                <c:pt idx="668">
                  <c:v>0.75800000000000001</c:v>
                </c:pt>
                <c:pt idx="669">
                  <c:v>0.76</c:v>
                </c:pt>
                <c:pt idx="670">
                  <c:v>0.64</c:v>
                </c:pt>
                <c:pt idx="671">
                  <c:v>0.66500000000000004</c:v>
                </c:pt>
                <c:pt idx="672">
                  <c:v>0.63300000000000001</c:v>
                </c:pt>
                <c:pt idx="673">
                  <c:v>0.59399999999999997</c:v>
                </c:pt>
                <c:pt idx="674">
                  <c:v>0.625</c:v>
                </c:pt>
                <c:pt idx="675">
                  <c:v>0.55800000000000005</c:v>
                </c:pt>
                <c:pt idx="676">
                  <c:v>0.56499999999999995</c:v>
                </c:pt>
                <c:pt idx="677">
                  <c:v>0.58499999999999996</c:v>
                </c:pt>
                <c:pt idx="678">
                  <c:v>0.54300000000000004</c:v>
                </c:pt>
                <c:pt idx="679">
                  <c:v>0.53100000000000003</c:v>
                </c:pt>
                <c:pt idx="680">
                  <c:v>0.61399999999999999</c:v>
                </c:pt>
                <c:pt idx="681">
                  <c:v>0.751</c:v>
                </c:pt>
                <c:pt idx="682">
                  <c:v>0.64300000000000002</c:v>
                </c:pt>
                <c:pt idx="683">
                  <c:v>0.53400000000000003</c:v>
                </c:pt>
                <c:pt idx="684">
                  <c:v>0.47799999999999998</c:v>
                </c:pt>
                <c:pt idx="685">
                  <c:v>0.624</c:v>
                </c:pt>
                <c:pt idx="686">
                  <c:v>0.76100000000000001</c:v>
                </c:pt>
                <c:pt idx="687">
                  <c:v>0.754</c:v>
                </c:pt>
                <c:pt idx="688">
                  <c:v>0.623</c:v>
                </c:pt>
                <c:pt idx="689">
                  <c:v>0.66400000000000003</c:v>
                </c:pt>
                <c:pt idx="690">
                  <c:v>0.61799999999999999</c:v>
                </c:pt>
                <c:pt idx="691">
                  <c:v>0.63100000000000001</c:v>
                </c:pt>
                <c:pt idx="692">
                  <c:v>0.72699999999999998</c:v>
                </c:pt>
                <c:pt idx="693">
                  <c:v>0.747</c:v>
                </c:pt>
                <c:pt idx="694">
                  <c:v>0.78100000000000003</c:v>
                </c:pt>
              </c:numCache>
            </c:numRef>
          </c:val>
          <c:smooth val="0"/>
          <c:extLst>
            <c:ext xmlns:c16="http://schemas.microsoft.com/office/drawing/2014/chart" uri="{C3380CC4-5D6E-409C-BE32-E72D297353CC}">
              <c16:uniqueId val="{00000007-BCF1-4B30-B586-E874D934343F}"/>
            </c:ext>
          </c:extLst>
        </c:ser>
        <c:ser>
          <c:idx val="6"/>
          <c:order val="4"/>
          <c:tx>
            <c:strRef>
              <c:f>'Graf 25'!$Q$2</c:f>
              <c:strCache>
                <c:ptCount val="1"/>
                <c:pt idx="0">
                  <c:v>Netherlands</c:v>
                </c:pt>
              </c:strCache>
            </c:strRef>
          </c:tx>
          <c:spPr>
            <a:ln w="12700" cap="rnd">
              <a:solidFill>
                <a:schemeClr val="bg1">
                  <a:lumMod val="50000"/>
                </a:schemeClr>
              </a:solidFill>
              <a:prstDash val="sysDot"/>
              <a:round/>
            </a:ln>
            <a:effectLst/>
          </c:spPr>
          <c:marker>
            <c:symbol val="none"/>
          </c:marker>
          <c:dLbls>
            <c:dLbl>
              <c:idx val="216"/>
              <c:layout>
                <c:manualLayout>
                  <c:x val="1.2725537608873533E-2"/>
                  <c:y val="9.221902017291065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CF1-4B30-B586-E874D934343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25'!$Q$3:$Q$697</c:f>
              <c:numCache>
                <c:formatCode>General</c:formatCode>
                <c:ptCount val="695"/>
                <c:pt idx="0">
                  <c:v>4.2140000000000004</c:v>
                </c:pt>
                <c:pt idx="1">
                  <c:v>4.1909999999999998</c:v>
                </c:pt>
                <c:pt idx="2">
                  <c:v>4.0599999999999996</c:v>
                </c:pt>
                <c:pt idx="3">
                  <c:v>4.085</c:v>
                </c:pt>
                <c:pt idx="4">
                  <c:v>4.0190000000000001</c:v>
                </c:pt>
                <c:pt idx="5">
                  <c:v>3.948</c:v>
                </c:pt>
                <c:pt idx="6">
                  <c:v>4.0529999999999999</c:v>
                </c:pt>
                <c:pt idx="7">
                  <c:v>4.1760000000000002</c:v>
                </c:pt>
                <c:pt idx="8">
                  <c:v>4.0590000000000002</c:v>
                </c:pt>
                <c:pt idx="9">
                  <c:v>4.07</c:v>
                </c:pt>
                <c:pt idx="10">
                  <c:v>3.9699999999999998</c:v>
                </c:pt>
                <c:pt idx="11">
                  <c:v>3.9809999999999999</c:v>
                </c:pt>
                <c:pt idx="12">
                  <c:v>4.1550000000000002</c:v>
                </c:pt>
                <c:pt idx="13">
                  <c:v>4.1749999999999998</c:v>
                </c:pt>
                <c:pt idx="14">
                  <c:v>4.1370000000000005</c:v>
                </c:pt>
                <c:pt idx="15">
                  <c:v>4.3559999999999999</c:v>
                </c:pt>
                <c:pt idx="16">
                  <c:v>4.3870000000000005</c:v>
                </c:pt>
                <c:pt idx="17">
                  <c:v>4.4000000000000004</c:v>
                </c:pt>
                <c:pt idx="18">
                  <c:v>4.21</c:v>
                </c:pt>
                <c:pt idx="19">
                  <c:v>4.3710000000000004</c:v>
                </c:pt>
                <c:pt idx="20">
                  <c:v>4.4539999999999997</c:v>
                </c:pt>
                <c:pt idx="21">
                  <c:v>4.6059999999999999</c:v>
                </c:pt>
                <c:pt idx="22">
                  <c:v>4.625</c:v>
                </c:pt>
                <c:pt idx="23">
                  <c:v>4.8380000000000001</c:v>
                </c:pt>
                <c:pt idx="24">
                  <c:v>4.8</c:v>
                </c:pt>
                <c:pt idx="25">
                  <c:v>4.7119999999999997</c:v>
                </c:pt>
                <c:pt idx="26">
                  <c:v>4.681</c:v>
                </c:pt>
                <c:pt idx="27">
                  <c:v>4.6289999999999996</c:v>
                </c:pt>
                <c:pt idx="28">
                  <c:v>4.7850000000000001</c:v>
                </c:pt>
                <c:pt idx="29">
                  <c:v>4.7839999999999998</c:v>
                </c:pt>
                <c:pt idx="30">
                  <c:v>4.5250000000000004</c:v>
                </c:pt>
                <c:pt idx="31">
                  <c:v>4.4269999999999996</c:v>
                </c:pt>
                <c:pt idx="32">
                  <c:v>4.3469999999999995</c:v>
                </c:pt>
                <c:pt idx="33">
                  <c:v>4.4119999999999999</c:v>
                </c:pt>
                <c:pt idx="34">
                  <c:v>4.3849999999999998</c:v>
                </c:pt>
                <c:pt idx="35">
                  <c:v>4.2439999999999998</c:v>
                </c:pt>
                <c:pt idx="36">
                  <c:v>4.4139999999999997</c:v>
                </c:pt>
                <c:pt idx="37">
                  <c:v>4.4790000000000001</c:v>
                </c:pt>
                <c:pt idx="38">
                  <c:v>4.423</c:v>
                </c:pt>
                <c:pt idx="39">
                  <c:v>4.2489999999999997</c:v>
                </c:pt>
                <c:pt idx="40">
                  <c:v>4.3310000000000004</c:v>
                </c:pt>
                <c:pt idx="41">
                  <c:v>4.2839999999999998</c:v>
                </c:pt>
                <c:pt idx="42">
                  <c:v>4.1180000000000003</c:v>
                </c:pt>
                <c:pt idx="43">
                  <c:v>4.4290000000000003</c:v>
                </c:pt>
                <c:pt idx="44">
                  <c:v>4.0739999999999998</c:v>
                </c:pt>
                <c:pt idx="45">
                  <c:v>3.9849999999999999</c:v>
                </c:pt>
                <c:pt idx="46">
                  <c:v>3.7679999999999998</c:v>
                </c:pt>
                <c:pt idx="47">
                  <c:v>3.67</c:v>
                </c:pt>
                <c:pt idx="48">
                  <c:v>3.585</c:v>
                </c:pt>
                <c:pt idx="49">
                  <c:v>3.895</c:v>
                </c:pt>
                <c:pt idx="50">
                  <c:v>3.6320000000000001</c:v>
                </c:pt>
                <c:pt idx="51">
                  <c:v>3.5470000000000002</c:v>
                </c:pt>
                <c:pt idx="52">
                  <c:v>3.516</c:v>
                </c:pt>
                <c:pt idx="53">
                  <c:v>3.589</c:v>
                </c:pt>
                <c:pt idx="54">
                  <c:v>3.6230000000000002</c:v>
                </c:pt>
                <c:pt idx="55">
                  <c:v>4.0330000000000004</c:v>
                </c:pt>
                <c:pt idx="56">
                  <c:v>3.992</c:v>
                </c:pt>
                <c:pt idx="57">
                  <c:v>3.9779999999999998</c:v>
                </c:pt>
                <c:pt idx="58">
                  <c:v>3.8919999999999999</c:v>
                </c:pt>
                <c:pt idx="59">
                  <c:v>3.8460000000000001</c:v>
                </c:pt>
                <c:pt idx="60">
                  <c:v>3.9180000000000001</c:v>
                </c:pt>
                <c:pt idx="61">
                  <c:v>3.758</c:v>
                </c:pt>
                <c:pt idx="62">
                  <c:v>3.7829999999999999</c:v>
                </c:pt>
                <c:pt idx="63">
                  <c:v>3.6720000000000002</c:v>
                </c:pt>
                <c:pt idx="64">
                  <c:v>3.7450000000000001</c:v>
                </c:pt>
                <c:pt idx="65">
                  <c:v>3.8580000000000001</c:v>
                </c:pt>
                <c:pt idx="66">
                  <c:v>3.8780000000000001</c:v>
                </c:pt>
                <c:pt idx="67">
                  <c:v>3.8529999999999998</c:v>
                </c:pt>
                <c:pt idx="68">
                  <c:v>3.7279999999999998</c:v>
                </c:pt>
                <c:pt idx="69">
                  <c:v>3.6779999999999999</c:v>
                </c:pt>
                <c:pt idx="70">
                  <c:v>3.87</c:v>
                </c:pt>
                <c:pt idx="71">
                  <c:v>3.8289999999999997</c:v>
                </c:pt>
                <c:pt idx="72">
                  <c:v>3.9379999999999997</c:v>
                </c:pt>
                <c:pt idx="73">
                  <c:v>4.0049999999999999</c:v>
                </c:pt>
                <c:pt idx="74">
                  <c:v>4.1210000000000004</c:v>
                </c:pt>
                <c:pt idx="75">
                  <c:v>4.0339999999999998</c:v>
                </c:pt>
                <c:pt idx="76">
                  <c:v>3.923</c:v>
                </c:pt>
                <c:pt idx="77">
                  <c:v>3.8180000000000001</c:v>
                </c:pt>
                <c:pt idx="78">
                  <c:v>3.7679999999999998</c:v>
                </c:pt>
                <c:pt idx="79">
                  <c:v>3.7370000000000001</c:v>
                </c:pt>
                <c:pt idx="80">
                  <c:v>3.8359999999999999</c:v>
                </c:pt>
                <c:pt idx="81">
                  <c:v>3.8250000000000002</c:v>
                </c:pt>
                <c:pt idx="82">
                  <c:v>3.6189999999999998</c:v>
                </c:pt>
                <c:pt idx="83">
                  <c:v>3.7690000000000001</c:v>
                </c:pt>
                <c:pt idx="84">
                  <c:v>3.5920000000000001</c:v>
                </c:pt>
                <c:pt idx="85">
                  <c:v>3.6070000000000002</c:v>
                </c:pt>
                <c:pt idx="86">
                  <c:v>3.5510000000000002</c:v>
                </c:pt>
                <c:pt idx="87">
                  <c:v>3.6219999999999999</c:v>
                </c:pt>
                <c:pt idx="88">
                  <c:v>3.5390000000000001</c:v>
                </c:pt>
                <c:pt idx="89">
                  <c:v>3.6219999999999999</c:v>
                </c:pt>
                <c:pt idx="90">
                  <c:v>3.4929999999999999</c:v>
                </c:pt>
                <c:pt idx="91">
                  <c:v>3.456</c:v>
                </c:pt>
                <c:pt idx="92">
                  <c:v>3.504</c:v>
                </c:pt>
                <c:pt idx="93">
                  <c:v>3.6059999999999999</c:v>
                </c:pt>
                <c:pt idx="94">
                  <c:v>3.6139999999999999</c:v>
                </c:pt>
                <c:pt idx="95">
                  <c:v>3.5140000000000002</c:v>
                </c:pt>
                <c:pt idx="96">
                  <c:v>3.6219999999999999</c:v>
                </c:pt>
                <c:pt idx="97">
                  <c:v>3.581</c:v>
                </c:pt>
                <c:pt idx="98">
                  <c:v>3.5049999999999999</c:v>
                </c:pt>
                <c:pt idx="99">
                  <c:v>3.4249999999999998</c:v>
                </c:pt>
                <c:pt idx="100">
                  <c:v>3.4649999999999999</c:v>
                </c:pt>
                <c:pt idx="101">
                  <c:v>3.452</c:v>
                </c:pt>
                <c:pt idx="102">
                  <c:v>3.3460000000000001</c:v>
                </c:pt>
                <c:pt idx="103">
                  <c:v>3.4790000000000001</c:v>
                </c:pt>
                <c:pt idx="104">
                  <c:v>3.552</c:v>
                </c:pt>
                <c:pt idx="105">
                  <c:v>3.5270000000000001</c:v>
                </c:pt>
                <c:pt idx="106">
                  <c:v>3.4489999999999998</c:v>
                </c:pt>
                <c:pt idx="107">
                  <c:v>3.4260000000000002</c:v>
                </c:pt>
                <c:pt idx="108">
                  <c:v>3.4209999999999998</c:v>
                </c:pt>
                <c:pt idx="109">
                  <c:v>3.4820000000000002</c:v>
                </c:pt>
                <c:pt idx="110">
                  <c:v>3.492</c:v>
                </c:pt>
                <c:pt idx="111">
                  <c:v>3.5569999999999999</c:v>
                </c:pt>
                <c:pt idx="112">
                  <c:v>3.3849999999999998</c:v>
                </c:pt>
                <c:pt idx="113">
                  <c:v>3.4220000000000002</c:v>
                </c:pt>
                <c:pt idx="114">
                  <c:v>3.4289999999999998</c:v>
                </c:pt>
                <c:pt idx="115">
                  <c:v>3.375</c:v>
                </c:pt>
                <c:pt idx="116">
                  <c:v>3.395</c:v>
                </c:pt>
                <c:pt idx="117">
                  <c:v>3.323</c:v>
                </c:pt>
                <c:pt idx="118">
                  <c:v>3.3970000000000002</c:v>
                </c:pt>
                <c:pt idx="119">
                  <c:v>3.3149999999999999</c:v>
                </c:pt>
                <c:pt idx="120">
                  <c:v>3.3170000000000002</c:v>
                </c:pt>
                <c:pt idx="121">
                  <c:v>3.2280000000000002</c:v>
                </c:pt>
                <c:pt idx="122">
                  <c:v>3.0529999999999999</c:v>
                </c:pt>
                <c:pt idx="123">
                  <c:v>3.069</c:v>
                </c:pt>
                <c:pt idx="124">
                  <c:v>2.8959999999999999</c:v>
                </c:pt>
                <c:pt idx="125">
                  <c:v>2.8970000000000002</c:v>
                </c:pt>
                <c:pt idx="126">
                  <c:v>2.9060000000000001</c:v>
                </c:pt>
                <c:pt idx="127">
                  <c:v>2.8479999999999999</c:v>
                </c:pt>
                <c:pt idx="128">
                  <c:v>2.9619999999999997</c:v>
                </c:pt>
                <c:pt idx="129">
                  <c:v>2.8780000000000001</c:v>
                </c:pt>
                <c:pt idx="130">
                  <c:v>2.786</c:v>
                </c:pt>
                <c:pt idx="131">
                  <c:v>2.8479999999999999</c:v>
                </c:pt>
                <c:pt idx="132">
                  <c:v>2.8260000000000001</c:v>
                </c:pt>
                <c:pt idx="133">
                  <c:v>2.9140000000000001</c:v>
                </c:pt>
                <c:pt idx="134">
                  <c:v>2.887</c:v>
                </c:pt>
                <c:pt idx="135">
                  <c:v>2.698</c:v>
                </c:pt>
                <c:pt idx="136">
                  <c:v>2.609</c:v>
                </c:pt>
                <c:pt idx="137">
                  <c:v>2.448</c:v>
                </c:pt>
                <c:pt idx="138">
                  <c:v>2.383</c:v>
                </c:pt>
                <c:pt idx="139">
                  <c:v>2.5140000000000002</c:v>
                </c:pt>
                <c:pt idx="140">
                  <c:v>2.556</c:v>
                </c:pt>
                <c:pt idx="141">
                  <c:v>2.6269999999999998</c:v>
                </c:pt>
                <c:pt idx="142">
                  <c:v>2.5460000000000003</c:v>
                </c:pt>
                <c:pt idx="143">
                  <c:v>2.5030000000000001</c:v>
                </c:pt>
                <c:pt idx="144">
                  <c:v>2.468</c:v>
                </c:pt>
                <c:pt idx="145">
                  <c:v>2.5760000000000001</c:v>
                </c:pt>
                <c:pt idx="146">
                  <c:v>2.6909999999999998</c:v>
                </c:pt>
                <c:pt idx="147">
                  <c:v>2.722</c:v>
                </c:pt>
                <c:pt idx="148">
                  <c:v>2.64</c:v>
                </c:pt>
                <c:pt idx="149">
                  <c:v>2.7480000000000002</c:v>
                </c:pt>
                <c:pt idx="150">
                  <c:v>2.9220000000000002</c:v>
                </c:pt>
                <c:pt idx="151">
                  <c:v>2.9569999999999999</c:v>
                </c:pt>
                <c:pt idx="152">
                  <c:v>3.0840000000000001</c:v>
                </c:pt>
                <c:pt idx="153">
                  <c:v>3.1520000000000001</c:v>
                </c:pt>
                <c:pt idx="154">
                  <c:v>3.242</c:v>
                </c:pt>
                <c:pt idx="155">
                  <c:v>3.1589999999999998</c:v>
                </c:pt>
                <c:pt idx="156">
                  <c:v>3.1539999999999999</c:v>
                </c:pt>
                <c:pt idx="157">
                  <c:v>3.09</c:v>
                </c:pt>
                <c:pt idx="158">
                  <c:v>3.2210000000000001</c:v>
                </c:pt>
                <c:pt idx="159">
                  <c:v>3.3140000000000001</c:v>
                </c:pt>
                <c:pt idx="160">
                  <c:v>3.3109999999999999</c:v>
                </c:pt>
                <c:pt idx="161">
                  <c:v>3.44</c:v>
                </c:pt>
                <c:pt idx="162">
                  <c:v>3.4710000000000001</c:v>
                </c:pt>
                <c:pt idx="163">
                  <c:v>3.4249999999999998</c:v>
                </c:pt>
                <c:pt idx="164">
                  <c:v>3.3340000000000001</c:v>
                </c:pt>
                <c:pt idx="165">
                  <c:v>3.5659999999999998</c:v>
                </c:pt>
                <c:pt idx="166">
                  <c:v>3.4820000000000002</c:v>
                </c:pt>
                <c:pt idx="167">
                  <c:v>3.4729999999999999</c:v>
                </c:pt>
                <c:pt idx="168">
                  <c:v>3.5640000000000001</c:v>
                </c:pt>
                <c:pt idx="169">
                  <c:v>3.657</c:v>
                </c:pt>
                <c:pt idx="170">
                  <c:v>3.7429999999999999</c:v>
                </c:pt>
                <c:pt idx="171">
                  <c:v>3.641</c:v>
                </c:pt>
                <c:pt idx="172">
                  <c:v>3.5540000000000003</c:v>
                </c:pt>
                <c:pt idx="173">
                  <c:v>3.5019999999999998</c:v>
                </c:pt>
                <c:pt idx="174">
                  <c:v>3.4350000000000001</c:v>
                </c:pt>
                <c:pt idx="175">
                  <c:v>3.3479999999999999</c:v>
                </c:pt>
                <c:pt idx="176">
                  <c:v>3.347</c:v>
                </c:pt>
                <c:pt idx="177">
                  <c:v>3.262</c:v>
                </c:pt>
                <c:pt idx="178">
                  <c:v>3.3050000000000002</c:v>
                </c:pt>
                <c:pt idx="179">
                  <c:v>3.23</c:v>
                </c:pt>
                <c:pt idx="180">
                  <c:v>3.2730000000000001</c:v>
                </c:pt>
                <c:pt idx="181">
                  <c:v>3.1920000000000002</c:v>
                </c:pt>
                <c:pt idx="182">
                  <c:v>3.343</c:v>
                </c:pt>
                <c:pt idx="183">
                  <c:v>3.2080000000000002</c:v>
                </c:pt>
                <c:pt idx="184">
                  <c:v>3.0950000000000002</c:v>
                </c:pt>
                <c:pt idx="185">
                  <c:v>3.1669999999999998</c:v>
                </c:pt>
                <c:pt idx="186">
                  <c:v>2.9409999999999998</c:v>
                </c:pt>
                <c:pt idx="187">
                  <c:v>2.77</c:v>
                </c:pt>
                <c:pt idx="188">
                  <c:v>2.6669999999999998</c:v>
                </c:pt>
                <c:pt idx="189">
                  <c:v>2.4889999999999999</c:v>
                </c:pt>
                <c:pt idx="190">
                  <c:v>2.5640000000000001</c:v>
                </c:pt>
                <c:pt idx="191">
                  <c:v>2.4729999999999999</c:v>
                </c:pt>
                <c:pt idx="192">
                  <c:v>2.2080000000000002</c:v>
                </c:pt>
                <c:pt idx="193">
                  <c:v>2.282</c:v>
                </c:pt>
                <c:pt idx="194">
                  <c:v>2.1960000000000002</c:v>
                </c:pt>
                <c:pt idx="195">
                  <c:v>2.2829999999999999</c:v>
                </c:pt>
                <c:pt idx="196">
                  <c:v>2.4</c:v>
                </c:pt>
                <c:pt idx="197">
                  <c:v>2.609</c:v>
                </c:pt>
                <c:pt idx="198">
                  <c:v>2.5259999999999998</c:v>
                </c:pt>
                <c:pt idx="199">
                  <c:v>2.5590000000000002</c:v>
                </c:pt>
                <c:pt idx="200">
                  <c:v>2.2370000000000001</c:v>
                </c:pt>
                <c:pt idx="201">
                  <c:v>2.347</c:v>
                </c:pt>
                <c:pt idx="202">
                  <c:v>2.5070000000000001</c:v>
                </c:pt>
                <c:pt idx="203">
                  <c:v>2.726</c:v>
                </c:pt>
                <c:pt idx="204">
                  <c:v>2.4929999999999999</c:v>
                </c:pt>
                <c:pt idx="205">
                  <c:v>2.54</c:v>
                </c:pt>
                <c:pt idx="206">
                  <c:v>2.17</c:v>
                </c:pt>
                <c:pt idx="207">
                  <c:v>2.2989999999999999</c:v>
                </c:pt>
                <c:pt idx="208">
                  <c:v>2.1779999999999999</c:v>
                </c:pt>
                <c:pt idx="209">
                  <c:v>2.226</c:v>
                </c:pt>
                <c:pt idx="210">
                  <c:v>2.085</c:v>
                </c:pt>
                <c:pt idx="211">
                  <c:v>2.2330000000000001</c:v>
                </c:pt>
                <c:pt idx="212">
                  <c:v>2.173</c:v>
                </c:pt>
                <c:pt idx="213">
                  <c:v>2.2490000000000001</c:v>
                </c:pt>
                <c:pt idx="214">
                  <c:v>2.379</c:v>
                </c:pt>
                <c:pt idx="215">
                  <c:v>2.4239999999999999</c:v>
                </c:pt>
                <c:pt idx="216">
                  <c:v>2.359</c:v>
                </c:pt>
                <c:pt idx="217">
                  <c:v>2.2490000000000001</c:v>
                </c:pt>
                <c:pt idx="218">
                  <c:v>2.2989999999999999</c:v>
                </c:pt>
                <c:pt idx="219">
                  <c:v>2.5489999999999999</c:v>
                </c:pt>
                <c:pt idx="220">
                  <c:v>2.4430000000000001</c:v>
                </c:pt>
                <c:pt idx="221">
                  <c:v>2.3239999999999998</c:v>
                </c:pt>
                <c:pt idx="222">
                  <c:v>2.2970000000000002</c:v>
                </c:pt>
                <c:pt idx="223">
                  <c:v>2.2359999999999998</c:v>
                </c:pt>
                <c:pt idx="224">
                  <c:v>2.3140000000000001</c:v>
                </c:pt>
                <c:pt idx="225">
                  <c:v>2.2439999999999998</c:v>
                </c:pt>
                <c:pt idx="226">
                  <c:v>2.137</c:v>
                </c:pt>
                <c:pt idx="227">
                  <c:v>2.0259999999999998</c:v>
                </c:pt>
                <c:pt idx="228">
                  <c:v>1.909</c:v>
                </c:pt>
                <c:pt idx="229">
                  <c:v>1.7930000000000001</c:v>
                </c:pt>
                <c:pt idx="230">
                  <c:v>1.5209999999999999</c:v>
                </c:pt>
                <c:pt idx="231">
                  <c:v>1.8260000000000001</c:v>
                </c:pt>
                <c:pt idx="232">
                  <c:v>1.931</c:v>
                </c:pt>
                <c:pt idx="233">
                  <c:v>2.0910000000000002</c:v>
                </c:pt>
                <c:pt idx="234">
                  <c:v>2.0950000000000002</c:v>
                </c:pt>
                <c:pt idx="235">
                  <c:v>1.7309999999999999</c:v>
                </c:pt>
                <c:pt idx="236">
                  <c:v>1.69</c:v>
                </c:pt>
                <c:pt idx="237">
                  <c:v>1.587</c:v>
                </c:pt>
                <c:pt idx="238">
                  <c:v>1.776</c:v>
                </c:pt>
                <c:pt idx="239">
                  <c:v>1.698</c:v>
                </c:pt>
                <c:pt idx="240">
                  <c:v>1.6619999999999999</c:v>
                </c:pt>
                <c:pt idx="241">
                  <c:v>1.857</c:v>
                </c:pt>
                <c:pt idx="242">
                  <c:v>1.7429999999999999</c:v>
                </c:pt>
                <c:pt idx="243">
                  <c:v>1.7069999999999999</c:v>
                </c:pt>
                <c:pt idx="244">
                  <c:v>1.855</c:v>
                </c:pt>
                <c:pt idx="245">
                  <c:v>1.9379999999999999</c:v>
                </c:pt>
                <c:pt idx="246">
                  <c:v>1.8639999999999999</c:v>
                </c:pt>
                <c:pt idx="247">
                  <c:v>1.7130000000000001</c:v>
                </c:pt>
                <c:pt idx="248">
                  <c:v>1.7749999999999999</c:v>
                </c:pt>
                <c:pt idx="249">
                  <c:v>1.6859999999999999</c:v>
                </c:pt>
                <c:pt idx="250">
                  <c:v>1.8129999999999999</c:v>
                </c:pt>
                <c:pt idx="251">
                  <c:v>1.78</c:v>
                </c:pt>
                <c:pt idx="252">
                  <c:v>1.704</c:v>
                </c:pt>
                <c:pt idx="253">
                  <c:v>1.6120000000000001</c:v>
                </c:pt>
                <c:pt idx="254">
                  <c:v>1.597</c:v>
                </c:pt>
                <c:pt idx="255">
                  <c:v>1.6879999999999999</c:v>
                </c:pt>
                <c:pt idx="256">
                  <c:v>1.607</c:v>
                </c:pt>
                <c:pt idx="257">
                  <c:v>1.5249999999999999</c:v>
                </c:pt>
                <c:pt idx="258">
                  <c:v>1.5430000000000001</c:v>
                </c:pt>
                <c:pt idx="259">
                  <c:v>1.5550000000000002</c:v>
                </c:pt>
                <c:pt idx="260">
                  <c:v>1.4849999999999999</c:v>
                </c:pt>
                <c:pt idx="261">
                  <c:v>1.7269999999999999</c:v>
                </c:pt>
                <c:pt idx="262">
                  <c:v>1.7530000000000001</c:v>
                </c:pt>
                <c:pt idx="263">
                  <c:v>1.6919999999999999</c:v>
                </c:pt>
                <c:pt idx="264">
                  <c:v>1.7709999999999999</c:v>
                </c:pt>
                <c:pt idx="265">
                  <c:v>1.8599999999999999</c:v>
                </c:pt>
                <c:pt idx="266">
                  <c:v>1.796</c:v>
                </c:pt>
                <c:pt idx="267">
                  <c:v>1.875</c:v>
                </c:pt>
                <c:pt idx="268">
                  <c:v>1.7970000000000002</c:v>
                </c:pt>
                <c:pt idx="269">
                  <c:v>1.6800000000000002</c:v>
                </c:pt>
                <c:pt idx="270">
                  <c:v>1.72</c:v>
                </c:pt>
                <c:pt idx="271">
                  <c:v>1.716</c:v>
                </c:pt>
                <c:pt idx="272">
                  <c:v>1.8149999999999999</c:v>
                </c:pt>
                <c:pt idx="273">
                  <c:v>1.7669999999999999</c:v>
                </c:pt>
                <c:pt idx="274">
                  <c:v>1.6040000000000001</c:v>
                </c:pt>
                <c:pt idx="275">
                  <c:v>1.69</c:v>
                </c:pt>
                <c:pt idx="276">
                  <c:v>1.6539999999999999</c:v>
                </c:pt>
                <c:pt idx="277">
                  <c:v>1.589</c:v>
                </c:pt>
                <c:pt idx="278">
                  <c:v>1.5819999999999999</c:v>
                </c:pt>
                <c:pt idx="279">
                  <c:v>1.7</c:v>
                </c:pt>
                <c:pt idx="280">
                  <c:v>1.633</c:v>
                </c:pt>
                <c:pt idx="281">
                  <c:v>1.734</c:v>
                </c:pt>
                <c:pt idx="282">
                  <c:v>1.8380000000000001</c:v>
                </c:pt>
                <c:pt idx="283">
                  <c:v>1.887</c:v>
                </c:pt>
                <c:pt idx="284">
                  <c:v>1.8759999999999999</c:v>
                </c:pt>
                <c:pt idx="285">
                  <c:v>2.1269999999999998</c:v>
                </c:pt>
                <c:pt idx="286">
                  <c:v>2.1189999999999998</c:v>
                </c:pt>
                <c:pt idx="287">
                  <c:v>2.1019999999999999</c:v>
                </c:pt>
                <c:pt idx="288">
                  <c:v>1.968</c:v>
                </c:pt>
                <c:pt idx="289">
                  <c:v>1.9430000000000001</c:v>
                </c:pt>
                <c:pt idx="290">
                  <c:v>2.0630000000000002</c:v>
                </c:pt>
                <c:pt idx="291">
                  <c:v>2.0350000000000001</c:v>
                </c:pt>
                <c:pt idx="292">
                  <c:v>2.0550000000000002</c:v>
                </c:pt>
                <c:pt idx="293">
                  <c:v>2.2530000000000001</c:v>
                </c:pt>
                <c:pt idx="294">
                  <c:v>2.3250000000000002</c:v>
                </c:pt>
                <c:pt idx="295">
                  <c:v>2.2879999999999998</c:v>
                </c:pt>
                <c:pt idx="296">
                  <c:v>2.3820000000000001</c:v>
                </c:pt>
                <c:pt idx="297">
                  <c:v>2.343</c:v>
                </c:pt>
                <c:pt idx="298">
                  <c:v>2.306</c:v>
                </c:pt>
                <c:pt idx="299">
                  <c:v>2.1779999999999999</c:v>
                </c:pt>
                <c:pt idx="300">
                  <c:v>2.2200000000000002</c:v>
                </c:pt>
                <c:pt idx="301">
                  <c:v>2.2349999999999999</c:v>
                </c:pt>
                <c:pt idx="302">
                  <c:v>2.1869999999999998</c:v>
                </c:pt>
                <c:pt idx="303">
                  <c:v>2.1070000000000002</c:v>
                </c:pt>
                <c:pt idx="304">
                  <c:v>2.0230000000000001</c:v>
                </c:pt>
                <c:pt idx="305">
                  <c:v>2.0920000000000001</c:v>
                </c:pt>
                <c:pt idx="306">
                  <c:v>2.0409999999999999</c:v>
                </c:pt>
                <c:pt idx="307">
                  <c:v>2.0590000000000002</c:v>
                </c:pt>
                <c:pt idx="308">
                  <c:v>2.0249999999999999</c:v>
                </c:pt>
                <c:pt idx="309">
                  <c:v>2.1539999999999999</c:v>
                </c:pt>
                <c:pt idx="310">
                  <c:v>2.1349999999999998</c:v>
                </c:pt>
                <c:pt idx="311">
                  <c:v>2.161</c:v>
                </c:pt>
                <c:pt idx="312">
                  <c:v>2.246</c:v>
                </c:pt>
                <c:pt idx="313">
                  <c:v>2.2200000000000002</c:v>
                </c:pt>
                <c:pt idx="314">
                  <c:v>2.1589999999999998</c:v>
                </c:pt>
                <c:pt idx="315">
                  <c:v>2.0640000000000001</c:v>
                </c:pt>
                <c:pt idx="316">
                  <c:v>1.986</c:v>
                </c:pt>
                <c:pt idx="317">
                  <c:v>1.8719999999999999</c:v>
                </c:pt>
                <c:pt idx="318">
                  <c:v>1.877</c:v>
                </c:pt>
                <c:pt idx="319">
                  <c:v>1.9060000000000001</c:v>
                </c:pt>
                <c:pt idx="320">
                  <c:v>1.897</c:v>
                </c:pt>
                <c:pt idx="321">
                  <c:v>1.849</c:v>
                </c:pt>
                <c:pt idx="322">
                  <c:v>1.8679999999999999</c:v>
                </c:pt>
                <c:pt idx="323">
                  <c:v>1.776</c:v>
                </c:pt>
                <c:pt idx="324">
                  <c:v>1.839</c:v>
                </c:pt>
                <c:pt idx="325">
                  <c:v>1.8959999999999999</c:v>
                </c:pt>
                <c:pt idx="326">
                  <c:v>1.873</c:v>
                </c:pt>
                <c:pt idx="327">
                  <c:v>1.857</c:v>
                </c:pt>
                <c:pt idx="328">
                  <c:v>1.843</c:v>
                </c:pt>
                <c:pt idx="329">
                  <c:v>1.8129999999999999</c:v>
                </c:pt>
                <c:pt idx="330">
                  <c:v>1.7690000000000001</c:v>
                </c:pt>
                <c:pt idx="331">
                  <c:v>1.7690000000000001</c:v>
                </c:pt>
                <c:pt idx="332">
                  <c:v>1.6440000000000001</c:v>
                </c:pt>
                <c:pt idx="333">
                  <c:v>1.6870000000000001</c:v>
                </c:pt>
                <c:pt idx="334">
                  <c:v>1.633</c:v>
                </c:pt>
                <c:pt idx="335">
                  <c:v>1.5859999999999999</c:v>
                </c:pt>
                <c:pt idx="336">
                  <c:v>1.6160000000000001</c:v>
                </c:pt>
                <c:pt idx="337">
                  <c:v>1.5840000000000001</c:v>
                </c:pt>
                <c:pt idx="338">
                  <c:v>1.4929999999999999</c:v>
                </c:pt>
                <c:pt idx="339">
                  <c:v>1.4830000000000001</c:v>
                </c:pt>
                <c:pt idx="340">
                  <c:v>1.4219999999999999</c:v>
                </c:pt>
                <c:pt idx="341">
                  <c:v>1.361</c:v>
                </c:pt>
                <c:pt idx="342">
                  <c:v>1.345</c:v>
                </c:pt>
                <c:pt idx="343">
                  <c:v>1.321</c:v>
                </c:pt>
                <c:pt idx="344">
                  <c:v>1.2450000000000001</c:v>
                </c:pt>
                <c:pt idx="345">
                  <c:v>1.1360000000000001</c:v>
                </c:pt>
                <c:pt idx="346">
                  <c:v>1.163</c:v>
                </c:pt>
                <c:pt idx="347">
                  <c:v>1.054</c:v>
                </c:pt>
                <c:pt idx="348">
                  <c:v>1.07</c:v>
                </c:pt>
                <c:pt idx="349">
                  <c:v>1.238</c:v>
                </c:pt>
                <c:pt idx="350">
                  <c:v>1.175</c:v>
                </c:pt>
                <c:pt idx="351">
                  <c:v>1.1100000000000001</c:v>
                </c:pt>
                <c:pt idx="352">
                  <c:v>1.0640000000000001</c:v>
                </c:pt>
                <c:pt idx="353">
                  <c:v>1.0329999999999999</c:v>
                </c:pt>
                <c:pt idx="354">
                  <c:v>1.0329999999999999</c:v>
                </c:pt>
                <c:pt idx="355">
                  <c:v>1.0549999999999999</c:v>
                </c:pt>
                <c:pt idx="356">
                  <c:v>0.97799999999999998</c:v>
                </c:pt>
                <c:pt idx="357">
                  <c:v>0.95399999999999996</c:v>
                </c:pt>
                <c:pt idx="358">
                  <c:v>0.92900000000000005</c:v>
                </c:pt>
                <c:pt idx="359">
                  <c:v>0.91</c:v>
                </c:pt>
                <c:pt idx="360">
                  <c:v>0.81599999999999995</c:v>
                </c:pt>
                <c:pt idx="361">
                  <c:v>0.89</c:v>
                </c:pt>
                <c:pt idx="362">
                  <c:v>0.75700000000000001</c:v>
                </c:pt>
                <c:pt idx="363">
                  <c:v>0.73799999999999999</c:v>
                </c:pt>
                <c:pt idx="364">
                  <c:v>0.72399999999999998</c:v>
                </c:pt>
                <c:pt idx="365">
                  <c:v>0.621</c:v>
                </c:pt>
                <c:pt idx="366">
                  <c:v>0.60699999999999998</c:v>
                </c:pt>
                <c:pt idx="367">
                  <c:v>0.46</c:v>
                </c:pt>
                <c:pt idx="368">
                  <c:v>0.39400000000000002</c:v>
                </c:pt>
                <c:pt idx="369">
                  <c:v>0.36599999999999999</c:v>
                </c:pt>
                <c:pt idx="370">
                  <c:v>0.437</c:v>
                </c:pt>
                <c:pt idx="371">
                  <c:v>0.41199999999999998</c:v>
                </c:pt>
                <c:pt idx="372">
                  <c:v>0.436</c:v>
                </c:pt>
                <c:pt idx="373">
                  <c:v>0.372</c:v>
                </c:pt>
                <c:pt idx="374">
                  <c:v>0.438</c:v>
                </c:pt>
                <c:pt idx="375">
                  <c:v>0.29699999999999999</c:v>
                </c:pt>
                <c:pt idx="376">
                  <c:v>0.26600000000000001</c:v>
                </c:pt>
                <c:pt idx="377">
                  <c:v>0.376</c:v>
                </c:pt>
                <c:pt idx="378">
                  <c:v>0.36399999999999999</c:v>
                </c:pt>
                <c:pt idx="379">
                  <c:v>0.30299999999999999</c:v>
                </c:pt>
                <c:pt idx="380">
                  <c:v>0.224</c:v>
                </c:pt>
                <c:pt idx="381">
                  <c:v>0.29899999999999999</c:v>
                </c:pt>
                <c:pt idx="382">
                  <c:v>0.51100000000000001</c:v>
                </c:pt>
                <c:pt idx="383">
                  <c:v>0.72399999999999998</c:v>
                </c:pt>
                <c:pt idx="384">
                  <c:v>0.79100000000000004</c:v>
                </c:pt>
                <c:pt idx="385">
                  <c:v>0.79</c:v>
                </c:pt>
                <c:pt idx="386">
                  <c:v>0.67400000000000004</c:v>
                </c:pt>
                <c:pt idx="387">
                  <c:v>1.028</c:v>
                </c:pt>
                <c:pt idx="388">
                  <c:v>1.0720000000000001</c:v>
                </c:pt>
                <c:pt idx="389">
                  <c:v>1.0049999999999999</c:v>
                </c:pt>
                <c:pt idx="390">
                  <c:v>1.1539999999999999</c:v>
                </c:pt>
                <c:pt idx="391">
                  <c:v>1.0960000000000001</c:v>
                </c:pt>
                <c:pt idx="392">
                  <c:v>1.1499999999999999</c:v>
                </c:pt>
                <c:pt idx="393">
                  <c:v>0.95199999999999996</c:v>
                </c:pt>
                <c:pt idx="394">
                  <c:v>0.84799999999999998</c:v>
                </c:pt>
                <c:pt idx="395">
                  <c:v>0.81799999999999995</c:v>
                </c:pt>
                <c:pt idx="396">
                  <c:v>0.83399999999999996</c:v>
                </c:pt>
                <c:pt idx="397">
                  <c:v>0.83599999999999997</c:v>
                </c:pt>
                <c:pt idx="398">
                  <c:v>0.77700000000000002</c:v>
                </c:pt>
                <c:pt idx="399">
                  <c:v>0.93600000000000005</c:v>
                </c:pt>
                <c:pt idx="400">
                  <c:v>0.85599999999999998</c:v>
                </c:pt>
                <c:pt idx="401">
                  <c:v>0.83499999999999996</c:v>
                </c:pt>
                <c:pt idx="402">
                  <c:v>0.82799999999999996</c:v>
                </c:pt>
                <c:pt idx="403">
                  <c:v>0.82899999999999996</c:v>
                </c:pt>
                <c:pt idx="404">
                  <c:v>0.69299999999999995</c:v>
                </c:pt>
                <c:pt idx="405">
                  <c:v>0.79</c:v>
                </c:pt>
                <c:pt idx="406">
                  <c:v>0.72299999999999998</c:v>
                </c:pt>
                <c:pt idx="407">
                  <c:v>0.67</c:v>
                </c:pt>
                <c:pt idx="408">
                  <c:v>0.67900000000000005</c:v>
                </c:pt>
                <c:pt idx="409">
                  <c:v>0.85099999999999998</c:v>
                </c:pt>
                <c:pt idx="410">
                  <c:v>0.71899999999999997</c:v>
                </c:pt>
                <c:pt idx="411">
                  <c:v>0.64600000000000002</c:v>
                </c:pt>
                <c:pt idx="412">
                  <c:v>0.61299999999999999</c:v>
                </c:pt>
                <c:pt idx="413">
                  <c:v>0.83</c:v>
                </c:pt>
                <c:pt idx="414">
                  <c:v>0.69099999999999995</c:v>
                </c:pt>
                <c:pt idx="415">
                  <c:v>0.69899999999999995</c:v>
                </c:pt>
                <c:pt idx="416">
                  <c:v>0.76200000000000001</c:v>
                </c:pt>
                <c:pt idx="417">
                  <c:v>0.79100000000000004</c:v>
                </c:pt>
                <c:pt idx="418">
                  <c:v>0.69399999999999995</c:v>
                </c:pt>
                <c:pt idx="419">
                  <c:v>0.66100000000000003</c:v>
                </c:pt>
                <c:pt idx="420">
                  <c:v>0.59599999999999997</c:v>
                </c:pt>
                <c:pt idx="421">
                  <c:v>0.433</c:v>
                </c:pt>
                <c:pt idx="422">
                  <c:v>0.42499999999999999</c:v>
                </c:pt>
                <c:pt idx="423">
                  <c:v>0.41399999999999998</c:v>
                </c:pt>
                <c:pt idx="424">
                  <c:v>0.33700000000000002</c:v>
                </c:pt>
                <c:pt idx="425">
                  <c:v>0.28799999999999998</c:v>
                </c:pt>
                <c:pt idx="426">
                  <c:v>0.376</c:v>
                </c:pt>
                <c:pt idx="427">
                  <c:v>0.36299999999999999</c:v>
                </c:pt>
                <c:pt idx="428">
                  <c:v>0.30599999999999999</c:v>
                </c:pt>
                <c:pt idx="429">
                  <c:v>0.40200000000000002</c:v>
                </c:pt>
                <c:pt idx="430">
                  <c:v>0.33700000000000002</c:v>
                </c:pt>
                <c:pt idx="431">
                  <c:v>0.312</c:v>
                </c:pt>
                <c:pt idx="432">
                  <c:v>0.34399999999999997</c:v>
                </c:pt>
                <c:pt idx="433">
                  <c:v>0.435</c:v>
                </c:pt>
                <c:pt idx="434">
                  <c:v>0.503</c:v>
                </c:pt>
                <c:pt idx="435">
                  <c:v>0.38200000000000001</c:v>
                </c:pt>
                <c:pt idx="436">
                  <c:v>0.34399999999999997</c:v>
                </c:pt>
                <c:pt idx="437">
                  <c:v>0.378</c:v>
                </c:pt>
                <c:pt idx="438">
                  <c:v>0.34599999999999997</c:v>
                </c:pt>
                <c:pt idx="439">
                  <c:v>0.28100000000000003</c:v>
                </c:pt>
                <c:pt idx="440">
                  <c:v>0.24299999999999999</c:v>
                </c:pt>
                <c:pt idx="441">
                  <c:v>0.27500000000000002</c:v>
                </c:pt>
                <c:pt idx="442">
                  <c:v>0.215</c:v>
                </c:pt>
                <c:pt idx="443">
                  <c:v>6.0999999999999999E-2</c:v>
                </c:pt>
                <c:pt idx="444">
                  <c:v>-1E-3</c:v>
                </c:pt>
                <c:pt idx="445">
                  <c:v>0.11799999999999999</c:v>
                </c:pt>
                <c:pt idx="446">
                  <c:v>8.8999999999999996E-2</c:v>
                </c:pt>
                <c:pt idx="447">
                  <c:v>-0.02</c:v>
                </c:pt>
                <c:pt idx="448">
                  <c:v>2.5999999999999999E-2</c:v>
                </c:pt>
                <c:pt idx="449">
                  <c:v>-7.0000000000000001E-3</c:v>
                </c:pt>
                <c:pt idx="450">
                  <c:v>6.3E-2</c:v>
                </c:pt>
                <c:pt idx="451">
                  <c:v>2.5999999999999999E-2</c:v>
                </c:pt>
                <c:pt idx="452">
                  <c:v>6.3E-2</c:v>
                </c:pt>
                <c:pt idx="453">
                  <c:v>0.111</c:v>
                </c:pt>
                <c:pt idx="454">
                  <c:v>0.114</c:v>
                </c:pt>
                <c:pt idx="455">
                  <c:v>3.1E-2</c:v>
                </c:pt>
                <c:pt idx="456">
                  <c:v>1E-3</c:v>
                </c:pt>
                <c:pt idx="457">
                  <c:v>0.13800000000000001</c:v>
                </c:pt>
                <c:pt idx="458">
                  <c:v>0.159</c:v>
                </c:pt>
                <c:pt idx="459">
                  <c:v>0.109</c:v>
                </c:pt>
                <c:pt idx="460">
                  <c:v>0.27100000000000002</c:v>
                </c:pt>
                <c:pt idx="461">
                  <c:v>0.25600000000000001</c:v>
                </c:pt>
                <c:pt idx="462">
                  <c:v>0.47799999999999998</c:v>
                </c:pt>
                <c:pt idx="463">
                  <c:v>0.43099999999999999</c:v>
                </c:pt>
                <c:pt idx="464">
                  <c:v>0.41499999999999998</c:v>
                </c:pt>
                <c:pt idx="465">
                  <c:v>0.42199999999999999</c:v>
                </c:pt>
                <c:pt idx="466">
                  <c:v>0.50600000000000001</c:v>
                </c:pt>
                <c:pt idx="467">
                  <c:v>0.45300000000000001</c:v>
                </c:pt>
                <c:pt idx="468">
                  <c:v>0.35799999999999998</c:v>
                </c:pt>
                <c:pt idx="469">
                  <c:v>0.35</c:v>
                </c:pt>
                <c:pt idx="470">
                  <c:v>0.46300000000000002</c:v>
                </c:pt>
                <c:pt idx="471">
                  <c:v>0.435</c:v>
                </c:pt>
                <c:pt idx="472">
                  <c:v>0.52600000000000002</c:v>
                </c:pt>
                <c:pt idx="473">
                  <c:v>0.59599999999999997</c:v>
                </c:pt>
                <c:pt idx="474">
                  <c:v>0.57199999999999995</c:v>
                </c:pt>
                <c:pt idx="475">
                  <c:v>0.67300000000000004</c:v>
                </c:pt>
                <c:pt idx="476">
                  <c:v>0.627</c:v>
                </c:pt>
                <c:pt idx="477">
                  <c:v>0.47399999999999998</c:v>
                </c:pt>
                <c:pt idx="478">
                  <c:v>0.60099999999999998</c:v>
                </c:pt>
                <c:pt idx="479">
                  <c:v>0.73599999999999999</c:v>
                </c:pt>
                <c:pt idx="480">
                  <c:v>0.68</c:v>
                </c:pt>
                <c:pt idx="481">
                  <c:v>0.64</c:v>
                </c:pt>
                <c:pt idx="482">
                  <c:v>0.57499999999999996</c:v>
                </c:pt>
                <c:pt idx="483">
                  <c:v>0.46700000000000003</c:v>
                </c:pt>
                <c:pt idx="484">
                  <c:v>0.43099999999999999</c:v>
                </c:pt>
                <c:pt idx="485">
                  <c:v>0.51200000000000001</c:v>
                </c:pt>
                <c:pt idx="486">
                  <c:v>0.54</c:v>
                </c:pt>
                <c:pt idx="487">
                  <c:v>0.61799999999999999</c:v>
                </c:pt>
                <c:pt idx="488">
                  <c:v>0.59399999999999997</c:v>
                </c:pt>
                <c:pt idx="489">
                  <c:v>0.56999999999999995</c:v>
                </c:pt>
                <c:pt idx="490">
                  <c:v>0.53700000000000003</c:v>
                </c:pt>
                <c:pt idx="491">
                  <c:v>0.48699999999999999</c:v>
                </c:pt>
                <c:pt idx="492">
                  <c:v>0.47599999999999998</c:v>
                </c:pt>
                <c:pt idx="493">
                  <c:v>0.48</c:v>
                </c:pt>
                <c:pt idx="494">
                  <c:v>0.45</c:v>
                </c:pt>
                <c:pt idx="495">
                  <c:v>0.65100000000000002</c:v>
                </c:pt>
                <c:pt idx="496">
                  <c:v>0.76700000000000002</c:v>
                </c:pt>
                <c:pt idx="497">
                  <c:v>0.71399999999999997</c:v>
                </c:pt>
                <c:pt idx="498">
                  <c:v>0.626</c:v>
                </c:pt>
                <c:pt idx="499">
                  <c:v>0.65100000000000002</c:v>
                </c:pt>
                <c:pt idx="500">
                  <c:v>0.58099999999999996</c:v>
                </c:pt>
                <c:pt idx="501">
                  <c:v>0.498</c:v>
                </c:pt>
                <c:pt idx="502">
                  <c:v>0.54200000000000004</c:v>
                </c:pt>
                <c:pt idx="503">
                  <c:v>0.51200000000000001</c:v>
                </c:pt>
                <c:pt idx="504">
                  <c:v>0.50800000000000001</c:v>
                </c:pt>
                <c:pt idx="505">
                  <c:v>0.443</c:v>
                </c:pt>
                <c:pt idx="506">
                  <c:v>0.55200000000000005</c:v>
                </c:pt>
                <c:pt idx="507">
                  <c:v>0.56299999999999994</c:v>
                </c:pt>
                <c:pt idx="508">
                  <c:v>0.57499999999999996</c:v>
                </c:pt>
                <c:pt idx="509">
                  <c:v>0.57699999999999996</c:v>
                </c:pt>
                <c:pt idx="510">
                  <c:v>0.50900000000000001</c:v>
                </c:pt>
                <c:pt idx="511">
                  <c:v>0.55900000000000005</c:v>
                </c:pt>
                <c:pt idx="512">
                  <c:v>0.48499999999999999</c:v>
                </c:pt>
                <c:pt idx="513">
                  <c:v>0.47</c:v>
                </c:pt>
                <c:pt idx="514">
                  <c:v>0.51100000000000001</c:v>
                </c:pt>
                <c:pt idx="515">
                  <c:v>0.45300000000000001</c:v>
                </c:pt>
                <c:pt idx="516">
                  <c:v>0.46800000000000003</c:v>
                </c:pt>
                <c:pt idx="517">
                  <c:v>0.39200000000000002</c:v>
                </c:pt>
                <c:pt idx="518">
                  <c:v>0.39200000000000002</c:v>
                </c:pt>
                <c:pt idx="519">
                  <c:v>0.4</c:v>
                </c:pt>
                <c:pt idx="520">
                  <c:v>0.51500000000000001</c:v>
                </c:pt>
                <c:pt idx="521">
                  <c:v>0.52200000000000002</c:v>
                </c:pt>
                <c:pt idx="522">
                  <c:v>0.53300000000000003</c:v>
                </c:pt>
                <c:pt idx="523">
                  <c:v>0.60699999999999998</c:v>
                </c:pt>
                <c:pt idx="524">
                  <c:v>0.60299999999999998</c:v>
                </c:pt>
                <c:pt idx="525">
                  <c:v>0.66800000000000004</c:v>
                </c:pt>
                <c:pt idx="526">
                  <c:v>0.79800000000000004</c:v>
                </c:pt>
                <c:pt idx="527">
                  <c:v>0.76700000000000002</c:v>
                </c:pt>
                <c:pt idx="528">
                  <c:v>0.751</c:v>
                </c:pt>
                <c:pt idx="529">
                  <c:v>0.69899999999999995</c:v>
                </c:pt>
                <c:pt idx="530">
                  <c:v>0.69399999999999995</c:v>
                </c:pt>
                <c:pt idx="531">
                  <c:v>0.68200000000000005</c:v>
                </c:pt>
                <c:pt idx="532">
                  <c:v>0.72799999999999998</c:v>
                </c:pt>
                <c:pt idx="533">
                  <c:v>0.67500000000000004</c:v>
                </c:pt>
                <c:pt idx="534">
                  <c:v>0.63700000000000001</c:v>
                </c:pt>
                <c:pt idx="535">
                  <c:v>0.64400000000000002</c:v>
                </c:pt>
                <c:pt idx="536">
                  <c:v>0.64900000000000002</c:v>
                </c:pt>
                <c:pt idx="537">
                  <c:v>0.73</c:v>
                </c:pt>
                <c:pt idx="538">
                  <c:v>0.70499999999999996</c:v>
                </c:pt>
                <c:pt idx="539">
                  <c:v>0.68799999999999994</c:v>
                </c:pt>
                <c:pt idx="540">
                  <c:v>0.69399999999999995</c:v>
                </c:pt>
                <c:pt idx="541">
                  <c:v>0.71599999999999997</c:v>
                </c:pt>
                <c:pt idx="542">
                  <c:v>0.58099999999999996</c:v>
                </c:pt>
                <c:pt idx="543">
                  <c:v>0.55300000000000005</c:v>
                </c:pt>
                <c:pt idx="544">
                  <c:v>0.63700000000000001</c:v>
                </c:pt>
                <c:pt idx="545">
                  <c:v>0.55800000000000005</c:v>
                </c:pt>
                <c:pt idx="546">
                  <c:v>0.49399999999999999</c:v>
                </c:pt>
                <c:pt idx="547">
                  <c:v>0.45600000000000002</c:v>
                </c:pt>
                <c:pt idx="548">
                  <c:v>0.44700000000000001</c:v>
                </c:pt>
                <c:pt idx="549">
                  <c:v>0.433</c:v>
                </c:pt>
                <c:pt idx="550">
                  <c:v>0.46899999999999997</c:v>
                </c:pt>
                <c:pt idx="551">
                  <c:v>0.497</c:v>
                </c:pt>
                <c:pt idx="552">
                  <c:v>0.50800000000000001</c:v>
                </c:pt>
                <c:pt idx="553">
                  <c:v>0.42499999999999999</c:v>
                </c:pt>
                <c:pt idx="554">
                  <c:v>0.41699999999999998</c:v>
                </c:pt>
                <c:pt idx="555">
                  <c:v>0.45200000000000001</c:v>
                </c:pt>
                <c:pt idx="556">
                  <c:v>0.44700000000000001</c:v>
                </c:pt>
                <c:pt idx="557">
                  <c:v>0.495</c:v>
                </c:pt>
                <c:pt idx="558">
                  <c:v>0.54600000000000004</c:v>
                </c:pt>
                <c:pt idx="559">
                  <c:v>0.56100000000000005</c:v>
                </c:pt>
                <c:pt idx="560">
                  <c:v>0.57599999999999996</c:v>
                </c:pt>
                <c:pt idx="561">
                  <c:v>0.67200000000000004</c:v>
                </c:pt>
                <c:pt idx="562">
                  <c:v>0.61299999999999999</c:v>
                </c:pt>
                <c:pt idx="563">
                  <c:v>0.59299999999999997</c:v>
                </c:pt>
                <c:pt idx="564">
                  <c:v>0.48899999999999999</c:v>
                </c:pt>
                <c:pt idx="565">
                  <c:v>0.54100000000000004</c:v>
                </c:pt>
                <c:pt idx="566">
                  <c:v>0.53600000000000003</c:v>
                </c:pt>
                <c:pt idx="567">
                  <c:v>0.5</c:v>
                </c:pt>
                <c:pt idx="568">
                  <c:v>0.48799999999999999</c:v>
                </c:pt>
                <c:pt idx="569">
                  <c:v>0.442</c:v>
                </c:pt>
                <c:pt idx="570">
                  <c:v>0.39900000000000002</c:v>
                </c:pt>
                <c:pt idx="571">
                  <c:v>0.40600000000000003</c:v>
                </c:pt>
                <c:pt idx="572">
                  <c:v>0.39300000000000002</c:v>
                </c:pt>
                <c:pt idx="573">
                  <c:v>0.38300000000000001</c:v>
                </c:pt>
                <c:pt idx="574">
                  <c:v>0.35299999999999998</c:v>
                </c:pt>
                <c:pt idx="575">
                  <c:v>0.33200000000000002</c:v>
                </c:pt>
                <c:pt idx="576">
                  <c:v>0.36</c:v>
                </c:pt>
                <c:pt idx="577">
                  <c:v>0.28999999999999998</c:v>
                </c:pt>
                <c:pt idx="578">
                  <c:v>0.26700000000000002</c:v>
                </c:pt>
                <c:pt idx="579">
                  <c:v>0.19500000000000001</c:v>
                </c:pt>
                <c:pt idx="580">
                  <c:v>0.20599999999999999</c:v>
                </c:pt>
                <c:pt idx="581">
                  <c:v>0.20200000000000001</c:v>
                </c:pt>
                <c:pt idx="582">
                  <c:v>0.28299999999999997</c:v>
                </c:pt>
                <c:pt idx="583">
                  <c:v>0.153</c:v>
                </c:pt>
                <c:pt idx="584">
                  <c:v>0.17100000000000001</c:v>
                </c:pt>
                <c:pt idx="585">
                  <c:v>7.4999999999999997E-2</c:v>
                </c:pt>
                <c:pt idx="586">
                  <c:v>2.7E-2</c:v>
                </c:pt>
                <c:pt idx="587">
                  <c:v>9.2999999999999999E-2</c:v>
                </c:pt>
                <c:pt idx="588">
                  <c:v>0.13200000000000001</c:v>
                </c:pt>
                <c:pt idx="589">
                  <c:v>0.19700000000000001</c:v>
                </c:pt>
                <c:pt idx="590">
                  <c:v>0.16</c:v>
                </c:pt>
                <c:pt idx="591">
                  <c:v>0.19400000000000001</c:v>
                </c:pt>
                <c:pt idx="592">
                  <c:v>0.14099999999999999</c:v>
                </c:pt>
                <c:pt idx="593">
                  <c:v>8.5000000000000006E-2</c:v>
                </c:pt>
                <c:pt idx="594">
                  <c:v>7.0999999999999994E-2</c:v>
                </c:pt>
                <c:pt idx="595">
                  <c:v>-1.2999999999999999E-2</c:v>
                </c:pt>
                <c:pt idx="596">
                  <c:v>-9.4E-2</c:v>
                </c:pt>
                <c:pt idx="597">
                  <c:v>-8.1000000000000003E-2</c:v>
                </c:pt>
                <c:pt idx="598">
                  <c:v>-0.115</c:v>
                </c:pt>
                <c:pt idx="599">
                  <c:v>-0.16</c:v>
                </c:pt>
                <c:pt idx="600">
                  <c:v>-0.20899999999999999</c:v>
                </c:pt>
                <c:pt idx="601">
                  <c:v>-8.7999999999999995E-2</c:v>
                </c:pt>
                <c:pt idx="602">
                  <c:v>-0.20899999999999999</c:v>
                </c:pt>
                <c:pt idx="603">
                  <c:v>-0.26300000000000001</c:v>
                </c:pt>
                <c:pt idx="604">
                  <c:v>-0.38100000000000001</c:v>
                </c:pt>
                <c:pt idx="605">
                  <c:v>-0.45800000000000002</c:v>
                </c:pt>
                <c:pt idx="606">
                  <c:v>-0.56699999999999995</c:v>
                </c:pt>
                <c:pt idx="607">
                  <c:v>-0.54</c:v>
                </c:pt>
                <c:pt idx="608">
                  <c:v>-0.55100000000000005</c:v>
                </c:pt>
                <c:pt idx="609">
                  <c:v>-0.498</c:v>
                </c:pt>
                <c:pt idx="610">
                  <c:v>-0.31900000000000001</c:v>
                </c:pt>
                <c:pt idx="611">
                  <c:v>-0.38100000000000001</c:v>
                </c:pt>
                <c:pt idx="612">
                  <c:v>-0.43</c:v>
                </c:pt>
                <c:pt idx="613">
                  <c:v>-0.44700000000000001</c:v>
                </c:pt>
                <c:pt idx="614">
                  <c:v>-0.313</c:v>
                </c:pt>
                <c:pt idx="615">
                  <c:v>-0.255</c:v>
                </c:pt>
                <c:pt idx="616">
                  <c:v>-0.23300000000000001</c:v>
                </c:pt>
                <c:pt idx="617">
                  <c:v>-0.25</c:v>
                </c:pt>
                <c:pt idx="618">
                  <c:v>-0.13500000000000001</c:v>
                </c:pt>
                <c:pt idx="619">
                  <c:v>-0.19500000000000001</c:v>
                </c:pt>
                <c:pt idx="620">
                  <c:v>-0.217</c:v>
                </c:pt>
                <c:pt idx="621">
                  <c:v>-0.223</c:v>
                </c:pt>
                <c:pt idx="622">
                  <c:v>-0.154</c:v>
                </c:pt>
                <c:pt idx="623">
                  <c:v>-0.16400000000000001</c:v>
                </c:pt>
                <c:pt idx="624">
                  <c:v>-0.124</c:v>
                </c:pt>
                <c:pt idx="625">
                  <c:v>-0.122</c:v>
                </c:pt>
                <c:pt idx="626">
                  <c:v>-0.156</c:v>
                </c:pt>
                <c:pt idx="627">
                  <c:v>-0.121</c:v>
                </c:pt>
                <c:pt idx="628">
                  <c:v>-0.127</c:v>
                </c:pt>
                <c:pt idx="629">
                  <c:v>-0.24199999999999999</c:v>
                </c:pt>
                <c:pt idx="630">
                  <c:v>-0.33800000000000002</c:v>
                </c:pt>
                <c:pt idx="631">
                  <c:v>-0.28999999999999998</c:v>
                </c:pt>
                <c:pt idx="632">
                  <c:v>-0.317</c:v>
                </c:pt>
                <c:pt idx="633">
                  <c:v>-0.34599999999999997</c:v>
                </c:pt>
                <c:pt idx="634">
                  <c:v>-0.48199999999999998</c:v>
                </c:pt>
                <c:pt idx="635">
                  <c:v>-0.55700000000000005</c:v>
                </c:pt>
                <c:pt idx="636">
                  <c:v>-0.25</c:v>
                </c:pt>
                <c:pt idx="637">
                  <c:v>-0.08</c:v>
                </c:pt>
                <c:pt idx="638">
                  <c:v>-0.23100000000000001</c:v>
                </c:pt>
                <c:pt idx="639">
                  <c:v>-0.16900000000000001</c:v>
                </c:pt>
                <c:pt idx="640">
                  <c:v>-8.5999999999999993E-2</c:v>
                </c:pt>
                <c:pt idx="641">
                  <c:v>-0.17899999999999999</c:v>
                </c:pt>
                <c:pt idx="642">
                  <c:v>-0.193</c:v>
                </c:pt>
                <c:pt idx="643">
                  <c:v>-0.316</c:v>
                </c:pt>
                <c:pt idx="644">
                  <c:v>-0.26600000000000001</c:v>
                </c:pt>
                <c:pt idx="645">
                  <c:v>-0.26900000000000002</c:v>
                </c:pt>
                <c:pt idx="646">
                  <c:v>-0.253</c:v>
                </c:pt>
                <c:pt idx="647">
                  <c:v>-0.248</c:v>
                </c:pt>
                <c:pt idx="648">
                  <c:v>-0.105</c:v>
                </c:pt>
                <c:pt idx="649">
                  <c:v>-0.23899999999999999</c:v>
                </c:pt>
                <c:pt idx="650">
                  <c:v>-0.26200000000000001</c:v>
                </c:pt>
                <c:pt idx="651">
                  <c:v>-0.31900000000000001</c:v>
                </c:pt>
                <c:pt idx="652">
                  <c:v>-0.29099999999999998</c:v>
                </c:pt>
                <c:pt idx="653">
                  <c:v>-0.32300000000000001</c:v>
                </c:pt>
                <c:pt idx="654">
                  <c:v>-0.315</c:v>
                </c:pt>
                <c:pt idx="655">
                  <c:v>-0.32500000000000001</c:v>
                </c:pt>
                <c:pt idx="656">
                  <c:v>-0.39400000000000002</c:v>
                </c:pt>
                <c:pt idx="657">
                  <c:v>-0.39300000000000002</c:v>
                </c:pt>
                <c:pt idx="658">
                  <c:v>-0.3</c:v>
                </c:pt>
                <c:pt idx="659">
                  <c:v>-0.38300000000000001</c:v>
                </c:pt>
                <c:pt idx="660">
                  <c:v>-0.30099999999999999</c:v>
                </c:pt>
                <c:pt idx="661">
                  <c:v>-0.35899999999999999</c:v>
                </c:pt>
                <c:pt idx="662">
                  <c:v>-0.36699999999999999</c:v>
                </c:pt>
                <c:pt idx="663">
                  <c:v>-0.38200000000000001</c:v>
                </c:pt>
                <c:pt idx="664">
                  <c:v>-0.41399999999999998</c:v>
                </c:pt>
                <c:pt idx="665">
                  <c:v>-0.42799999999999999</c:v>
                </c:pt>
                <c:pt idx="666">
                  <c:v>-0.433</c:v>
                </c:pt>
                <c:pt idx="667">
                  <c:v>-0.51700000000000002</c:v>
                </c:pt>
                <c:pt idx="668">
                  <c:v>-0.47199999999999998</c:v>
                </c:pt>
                <c:pt idx="669">
                  <c:v>-0.51400000000000001</c:v>
                </c:pt>
                <c:pt idx="670">
                  <c:v>-0.52200000000000002</c:v>
                </c:pt>
                <c:pt idx="671">
                  <c:v>-0.45800000000000002</c:v>
                </c:pt>
                <c:pt idx="672">
                  <c:v>-0.503</c:v>
                </c:pt>
                <c:pt idx="673">
                  <c:v>-0.505</c:v>
                </c:pt>
                <c:pt idx="674">
                  <c:v>-0.46899999999999997</c:v>
                </c:pt>
                <c:pt idx="675">
                  <c:v>-0.55300000000000005</c:v>
                </c:pt>
                <c:pt idx="676">
                  <c:v>-0.49299999999999999</c:v>
                </c:pt>
                <c:pt idx="677">
                  <c:v>-0.46800000000000003</c:v>
                </c:pt>
                <c:pt idx="678">
                  <c:v>-0.49</c:v>
                </c:pt>
                <c:pt idx="679">
                  <c:v>-0.47499999999999998</c:v>
                </c:pt>
                <c:pt idx="680">
                  <c:v>-0.48499999999999999</c:v>
                </c:pt>
                <c:pt idx="681">
                  <c:v>-0.44600000000000001</c:v>
                </c:pt>
                <c:pt idx="682">
                  <c:v>-0.45300000000000001</c:v>
                </c:pt>
                <c:pt idx="683">
                  <c:v>-0.38900000000000001</c:v>
                </c:pt>
                <c:pt idx="684">
                  <c:v>-0.29899999999999999</c:v>
                </c:pt>
                <c:pt idx="685">
                  <c:v>-0.16800000000000001</c:v>
                </c:pt>
                <c:pt idx="686">
                  <c:v>-0.13</c:v>
                </c:pt>
                <c:pt idx="687">
                  <c:v>-0.16800000000000001</c:v>
                </c:pt>
                <c:pt idx="688">
                  <c:v>-0.184</c:v>
                </c:pt>
                <c:pt idx="689">
                  <c:v>-0.161</c:v>
                </c:pt>
                <c:pt idx="690">
                  <c:v>-0.21099999999999999</c:v>
                </c:pt>
                <c:pt idx="691">
                  <c:v>-0.192</c:v>
                </c:pt>
                <c:pt idx="692">
                  <c:v>-0.155</c:v>
                </c:pt>
                <c:pt idx="693">
                  <c:v>-0.127</c:v>
                </c:pt>
                <c:pt idx="694">
                  <c:v>-0.122</c:v>
                </c:pt>
              </c:numCache>
            </c:numRef>
          </c:val>
          <c:smooth val="0"/>
          <c:extLst>
            <c:ext xmlns:c16="http://schemas.microsoft.com/office/drawing/2014/chart" uri="{C3380CC4-5D6E-409C-BE32-E72D297353CC}">
              <c16:uniqueId val="{00000009-BCF1-4B30-B586-E874D934343F}"/>
            </c:ext>
          </c:extLst>
        </c:ser>
        <c:ser>
          <c:idx val="7"/>
          <c:order val="5"/>
          <c:tx>
            <c:strRef>
              <c:f>'Graf 25'!$R$2</c:f>
              <c:strCache>
                <c:ptCount val="1"/>
                <c:pt idx="0">
                  <c:v>Portugal</c:v>
                </c:pt>
              </c:strCache>
            </c:strRef>
          </c:tx>
          <c:spPr>
            <a:ln w="12700" cap="rnd">
              <a:solidFill>
                <a:schemeClr val="bg1">
                  <a:lumMod val="50000"/>
                </a:schemeClr>
              </a:solidFill>
              <a:round/>
            </a:ln>
            <a:effectLst/>
          </c:spPr>
          <c:marker>
            <c:symbol val="none"/>
          </c:marker>
          <c:dLbls>
            <c:dLbl>
              <c:idx val="238"/>
              <c:layout>
                <c:manualLayout>
                  <c:x val="4.8357042913719249E-2"/>
                  <c:y val="-5.763688760806919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CF1-4B30-B586-E874D934343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ysClr val="windowText" lastClr="000000"/>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25'!$R$3:$R$697</c:f>
              <c:numCache>
                <c:formatCode>General</c:formatCode>
                <c:ptCount val="695"/>
                <c:pt idx="0">
                  <c:v>4.3840000000000003</c:v>
                </c:pt>
                <c:pt idx="1">
                  <c:v>4.3609999999999998</c:v>
                </c:pt>
                <c:pt idx="2">
                  <c:v>4.2309999999999999</c:v>
                </c:pt>
                <c:pt idx="3">
                  <c:v>4.2780000000000005</c:v>
                </c:pt>
                <c:pt idx="4">
                  <c:v>4.1890000000000001</c:v>
                </c:pt>
                <c:pt idx="5">
                  <c:v>4.133</c:v>
                </c:pt>
                <c:pt idx="6">
                  <c:v>4.2489999999999997</c:v>
                </c:pt>
                <c:pt idx="7">
                  <c:v>4.3230000000000004</c:v>
                </c:pt>
                <c:pt idx="8">
                  <c:v>4.2130000000000001</c:v>
                </c:pt>
                <c:pt idx="9">
                  <c:v>4.2759999999999998</c:v>
                </c:pt>
                <c:pt idx="10">
                  <c:v>4.3220000000000001</c:v>
                </c:pt>
                <c:pt idx="11">
                  <c:v>4.3</c:v>
                </c:pt>
                <c:pt idx="12">
                  <c:v>4.4509999999999996</c:v>
                </c:pt>
                <c:pt idx="13">
                  <c:v>4.4109999999999996</c:v>
                </c:pt>
                <c:pt idx="14">
                  <c:v>4.3849999999999998</c:v>
                </c:pt>
                <c:pt idx="15">
                  <c:v>4.6120000000000001</c:v>
                </c:pt>
                <c:pt idx="16">
                  <c:v>4.6370000000000005</c:v>
                </c:pt>
                <c:pt idx="17">
                  <c:v>4.6210000000000004</c:v>
                </c:pt>
                <c:pt idx="18">
                  <c:v>4.4370000000000003</c:v>
                </c:pt>
                <c:pt idx="19">
                  <c:v>4.556</c:v>
                </c:pt>
                <c:pt idx="20">
                  <c:v>4.6500000000000004</c:v>
                </c:pt>
                <c:pt idx="21">
                  <c:v>4.7850000000000001</c:v>
                </c:pt>
                <c:pt idx="22">
                  <c:v>4.8230000000000004</c:v>
                </c:pt>
                <c:pt idx="23">
                  <c:v>5.0640000000000001</c:v>
                </c:pt>
                <c:pt idx="24">
                  <c:v>5.032</c:v>
                </c:pt>
                <c:pt idx="25">
                  <c:v>4.9740000000000002</c:v>
                </c:pt>
                <c:pt idx="26">
                  <c:v>4.9359999999999999</c:v>
                </c:pt>
                <c:pt idx="27">
                  <c:v>4.8780000000000001</c:v>
                </c:pt>
                <c:pt idx="28">
                  <c:v>5.0369999999999999</c:v>
                </c:pt>
                <c:pt idx="29">
                  <c:v>5.0449999999999999</c:v>
                </c:pt>
                <c:pt idx="30">
                  <c:v>4.8019999999999996</c:v>
                </c:pt>
                <c:pt idx="31">
                  <c:v>4.7149999999999999</c:v>
                </c:pt>
                <c:pt idx="32">
                  <c:v>4.6399999999999997</c:v>
                </c:pt>
                <c:pt idx="33">
                  <c:v>4.6989999999999998</c:v>
                </c:pt>
                <c:pt idx="34">
                  <c:v>4.6710000000000003</c:v>
                </c:pt>
                <c:pt idx="35">
                  <c:v>4.5389999999999997</c:v>
                </c:pt>
                <c:pt idx="36">
                  <c:v>4.6909999999999998</c:v>
                </c:pt>
                <c:pt idx="37">
                  <c:v>4.7960000000000003</c:v>
                </c:pt>
                <c:pt idx="38">
                  <c:v>4.7210000000000001</c:v>
                </c:pt>
                <c:pt idx="39">
                  <c:v>4.569</c:v>
                </c:pt>
                <c:pt idx="40">
                  <c:v>4.7009999999999996</c:v>
                </c:pt>
                <c:pt idx="41">
                  <c:v>4.5449999999999999</c:v>
                </c:pt>
                <c:pt idx="42">
                  <c:v>4.4400000000000004</c:v>
                </c:pt>
                <c:pt idx="43">
                  <c:v>4.8239999999999998</c:v>
                </c:pt>
                <c:pt idx="44">
                  <c:v>4.4509999999999996</c:v>
                </c:pt>
                <c:pt idx="45">
                  <c:v>4.3730000000000002</c:v>
                </c:pt>
                <c:pt idx="46">
                  <c:v>4.125</c:v>
                </c:pt>
                <c:pt idx="47">
                  <c:v>4.0279999999999996</c:v>
                </c:pt>
                <c:pt idx="48">
                  <c:v>3.9430000000000001</c:v>
                </c:pt>
                <c:pt idx="49">
                  <c:v>4.2290000000000001</c:v>
                </c:pt>
                <c:pt idx="50">
                  <c:v>3.9649999999999999</c:v>
                </c:pt>
                <c:pt idx="51">
                  <c:v>3.948</c:v>
                </c:pt>
                <c:pt idx="52">
                  <c:v>3.964</c:v>
                </c:pt>
                <c:pt idx="53">
                  <c:v>4.0090000000000003</c:v>
                </c:pt>
                <c:pt idx="54">
                  <c:v>4.2030000000000003</c:v>
                </c:pt>
                <c:pt idx="55">
                  <c:v>4.7510000000000003</c:v>
                </c:pt>
                <c:pt idx="56">
                  <c:v>4.5880000000000001</c:v>
                </c:pt>
                <c:pt idx="57">
                  <c:v>4.46</c:v>
                </c:pt>
                <c:pt idx="58">
                  <c:v>4.4850000000000003</c:v>
                </c:pt>
                <c:pt idx="59">
                  <c:v>4.4450000000000003</c:v>
                </c:pt>
                <c:pt idx="60">
                  <c:v>4.5789999999999997</c:v>
                </c:pt>
                <c:pt idx="61">
                  <c:v>4.4249999999999998</c:v>
                </c:pt>
                <c:pt idx="62">
                  <c:v>4.524</c:v>
                </c:pt>
                <c:pt idx="63">
                  <c:v>4.4969999999999999</c:v>
                </c:pt>
                <c:pt idx="64">
                  <c:v>4.5449999999999999</c:v>
                </c:pt>
                <c:pt idx="65">
                  <c:v>4.6109999999999998</c:v>
                </c:pt>
                <c:pt idx="66">
                  <c:v>4.617</c:v>
                </c:pt>
                <c:pt idx="67">
                  <c:v>4.5890000000000004</c:v>
                </c:pt>
                <c:pt idx="68">
                  <c:v>4.4269999999999996</c:v>
                </c:pt>
                <c:pt idx="69">
                  <c:v>4.3159999999999998</c:v>
                </c:pt>
                <c:pt idx="70">
                  <c:v>4.2519999999999998</c:v>
                </c:pt>
                <c:pt idx="71">
                  <c:v>4.1980000000000004</c:v>
                </c:pt>
                <c:pt idx="72">
                  <c:v>4.3319999999999999</c:v>
                </c:pt>
                <c:pt idx="73">
                  <c:v>4.4139999999999997</c:v>
                </c:pt>
                <c:pt idx="74">
                  <c:v>4.6319999999999997</c:v>
                </c:pt>
                <c:pt idx="75">
                  <c:v>4.556</c:v>
                </c:pt>
                <c:pt idx="76">
                  <c:v>4.4619999999999997</c:v>
                </c:pt>
                <c:pt idx="77">
                  <c:v>4.4169999999999998</c:v>
                </c:pt>
                <c:pt idx="78">
                  <c:v>4.3579999999999997</c:v>
                </c:pt>
                <c:pt idx="79">
                  <c:v>4.2720000000000002</c:v>
                </c:pt>
                <c:pt idx="80">
                  <c:v>4.3179999999999996</c:v>
                </c:pt>
                <c:pt idx="81">
                  <c:v>4.1829999999999998</c:v>
                </c:pt>
                <c:pt idx="82">
                  <c:v>3.9279999999999999</c:v>
                </c:pt>
                <c:pt idx="83">
                  <c:v>4.0540000000000003</c:v>
                </c:pt>
                <c:pt idx="84">
                  <c:v>3.9529999999999998</c:v>
                </c:pt>
                <c:pt idx="85">
                  <c:v>3.9249999999999998</c:v>
                </c:pt>
                <c:pt idx="86">
                  <c:v>3.8810000000000002</c:v>
                </c:pt>
                <c:pt idx="87">
                  <c:v>3.992</c:v>
                </c:pt>
                <c:pt idx="88">
                  <c:v>3.871</c:v>
                </c:pt>
                <c:pt idx="89">
                  <c:v>3.94</c:v>
                </c:pt>
                <c:pt idx="90">
                  <c:v>3.8289999999999997</c:v>
                </c:pt>
                <c:pt idx="91">
                  <c:v>3.823</c:v>
                </c:pt>
                <c:pt idx="92">
                  <c:v>3.827</c:v>
                </c:pt>
                <c:pt idx="93">
                  <c:v>3.8890000000000002</c:v>
                </c:pt>
                <c:pt idx="94">
                  <c:v>3.8929999999999998</c:v>
                </c:pt>
                <c:pt idx="95">
                  <c:v>3.7930000000000001</c:v>
                </c:pt>
                <c:pt idx="96">
                  <c:v>3.863</c:v>
                </c:pt>
                <c:pt idx="97">
                  <c:v>3.8170000000000002</c:v>
                </c:pt>
                <c:pt idx="98">
                  <c:v>3.8069999999999999</c:v>
                </c:pt>
                <c:pt idx="99">
                  <c:v>3.7909999999999999</c:v>
                </c:pt>
                <c:pt idx="100">
                  <c:v>3.766</c:v>
                </c:pt>
                <c:pt idx="101">
                  <c:v>3.8970000000000002</c:v>
                </c:pt>
                <c:pt idx="102">
                  <c:v>3.923</c:v>
                </c:pt>
                <c:pt idx="103">
                  <c:v>4.0090000000000003</c:v>
                </c:pt>
                <c:pt idx="104">
                  <c:v>4.077</c:v>
                </c:pt>
                <c:pt idx="105">
                  <c:v>3.9969999999999999</c:v>
                </c:pt>
                <c:pt idx="106">
                  <c:v>4.1909999999999998</c:v>
                </c:pt>
                <c:pt idx="107">
                  <c:v>4.3070000000000004</c:v>
                </c:pt>
                <c:pt idx="108">
                  <c:v>4.41</c:v>
                </c:pt>
                <c:pt idx="109">
                  <c:v>4.7329999999999997</c:v>
                </c:pt>
                <c:pt idx="110">
                  <c:v>4.431</c:v>
                </c:pt>
                <c:pt idx="111">
                  <c:v>4.4059999999999997</c:v>
                </c:pt>
                <c:pt idx="112">
                  <c:v>4.2149999999999999</c:v>
                </c:pt>
                <c:pt idx="113">
                  <c:v>4.0659999999999998</c:v>
                </c:pt>
                <c:pt idx="114">
                  <c:v>4.2350000000000003</c:v>
                </c:pt>
                <c:pt idx="115">
                  <c:v>4.3150000000000004</c:v>
                </c:pt>
                <c:pt idx="116">
                  <c:v>4.2939999999999996</c:v>
                </c:pt>
                <c:pt idx="117">
                  <c:v>4.1689999999999996</c:v>
                </c:pt>
                <c:pt idx="118">
                  <c:v>4.3650000000000002</c:v>
                </c:pt>
                <c:pt idx="119">
                  <c:v>4.4779999999999998</c:v>
                </c:pt>
                <c:pt idx="120">
                  <c:v>4.9710000000000001</c:v>
                </c:pt>
                <c:pt idx="121">
                  <c:v>5.1390000000000002</c:v>
                </c:pt>
                <c:pt idx="122">
                  <c:v>6.2850000000000001</c:v>
                </c:pt>
                <c:pt idx="123">
                  <c:v>4.6500000000000004</c:v>
                </c:pt>
                <c:pt idx="124">
                  <c:v>4.641</c:v>
                </c:pt>
                <c:pt idx="125">
                  <c:v>4.7050000000000001</c:v>
                </c:pt>
                <c:pt idx="126">
                  <c:v>5.13</c:v>
                </c:pt>
                <c:pt idx="127">
                  <c:v>5.0999999999999996</c:v>
                </c:pt>
                <c:pt idx="128">
                  <c:v>5.6040000000000001</c:v>
                </c:pt>
                <c:pt idx="129">
                  <c:v>5.7370000000000001</c:v>
                </c:pt>
                <c:pt idx="130">
                  <c:v>5.37</c:v>
                </c:pt>
                <c:pt idx="131">
                  <c:v>5.383</c:v>
                </c:pt>
                <c:pt idx="132">
                  <c:v>5.4610000000000003</c:v>
                </c:pt>
                <c:pt idx="133">
                  <c:v>5.5490000000000004</c:v>
                </c:pt>
                <c:pt idx="134">
                  <c:v>5.1929999999999996</c:v>
                </c:pt>
                <c:pt idx="135">
                  <c:v>5.0110000000000001</c:v>
                </c:pt>
                <c:pt idx="136">
                  <c:v>5.23</c:v>
                </c:pt>
                <c:pt idx="137">
                  <c:v>5.2149999999999999</c:v>
                </c:pt>
                <c:pt idx="138">
                  <c:v>5.4950000000000001</c:v>
                </c:pt>
                <c:pt idx="139">
                  <c:v>5.6020000000000003</c:v>
                </c:pt>
                <c:pt idx="140">
                  <c:v>5.7729999999999997</c:v>
                </c:pt>
                <c:pt idx="141">
                  <c:v>6.085</c:v>
                </c:pt>
                <c:pt idx="142">
                  <c:v>6.391</c:v>
                </c:pt>
                <c:pt idx="143">
                  <c:v>6.1269999999999998</c:v>
                </c:pt>
                <c:pt idx="144">
                  <c:v>6.2350000000000003</c:v>
                </c:pt>
                <c:pt idx="145">
                  <c:v>5.74</c:v>
                </c:pt>
                <c:pt idx="146">
                  <c:v>5.8620000000000001</c:v>
                </c:pt>
                <c:pt idx="147">
                  <c:v>5.952</c:v>
                </c:pt>
                <c:pt idx="148">
                  <c:v>6.5149999999999997</c:v>
                </c:pt>
                <c:pt idx="149">
                  <c:v>6.7439999999999998</c:v>
                </c:pt>
                <c:pt idx="150">
                  <c:v>6.7469999999999999</c:v>
                </c:pt>
                <c:pt idx="151">
                  <c:v>6.9870000000000001</c:v>
                </c:pt>
                <c:pt idx="152">
                  <c:v>5.931</c:v>
                </c:pt>
                <c:pt idx="153">
                  <c:v>6.2560000000000002</c:v>
                </c:pt>
                <c:pt idx="154">
                  <c:v>6.4580000000000002</c:v>
                </c:pt>
                <c:pt idx="155">
                  <c:v>6.6269999999999998</c:v>
                </c:pt>
                <c:pt idx="156">
                  <c:v>6.601</c:v>
                </c:pt>
                <c:pt idx="157">
                  <c:v>7.1040000000000001</c:v>
                </c:pt>
                <c:pt idx="158">
                  <c:v>6.8159999999999998</c:v>
                </c:pt>
                <c:pt idx="159">
                  <c:v>6.7030000000000003</c:v>
                </c:pt>
                <c:pt idx="160">
                  <c:v>6.95</c:v>
                </c:pt>
                <c:pt idx="161">
                  <c:v>6.9489999999999998</c:v>
                </c:pt>
                <c:pt idx="162">
                  <c:v>7.1749999999999998</c:v>
                </c:pt>
                <c:pt idx="163">
                  <c:v>7.3680000000000003</c:v>
                </c:pt>
                <c:pt idx="164">
                  <c:v>7.4219999999999997</c:v>
                </c:pt>
                <c:pt idx="165">
                  <c:v>7.383</c:v>
                </c:pt>
                <c:pt idx="166">
                  <c:v>7.4790000000000001</c:v>
                </c:pt>
                <c:pt idx="167">
                  <c:v>7.2309999999999999</c:v>
                </c:pt>
                <c:pt idx="168">
                  <c:v>7.6769999999999996</c:v>
                </c:pt>
                <c:pt idx="169">
                  <c:v>8.4090000000000007</c:v>
                </c:pt>
                <c:pt idx="170">
                  <c:v>8.5500000000000007</c:v>
                </c:pt>
                <c:pt idx="171">
                  <c:v>8.8680000000000003</c:v>
                </c:pt>
                <c:pt idx="172">
                  <c:v>9.359</c:v>
                </c:pt>
                <c:pt idx="173">
                  <c:v>9.4979999999999993</c:v>
                </c:pt>
                <c:pt idx="174">
                  <c:v>9.3209999999999997</c:v>
                </c:pt>
                <c:pt idx="175">
                  <c:v>8.99</c:v>
                </c:pt>
                <c:pt idx="176">
                  <c:v>9.1579999999999995</c:v>
                </c:pt>
                <c:pt idx="177">
                  <c:v>9.3550000000000004</c:v>
                </c:pt>
                <c:pt idx="178">
                  <c:v>9.5869999999999997</c:v>
                </c:pt>
                <c:pt idx="179">
                  <c:v>10.148999999999999</c:v>
                </c:pt>
                <c:pt idx="180">
                  <c:v>10.609</c:v>
                </c:pt>
                <c:pt idx="181">
                  <c:v>11.109</c:v>
                </c:pt>
                <c:pt idx="182">
                  <c:v>10.676</c:v>
                </c:pt>
                <c:pt idx="183">
                  <c:v>12.510999999999999</c:v>
                </c:pt>
                <c:pt idx="184">
                  <c:v>12.226000000000001</c:v>
                </c:pt>
                <c:pt idx="185">
                  <c:v>10.506</c:v>
                </c:pt>
                <c:pt idx="186">
                  <c:v>10.557</c:v>
                </c:pt>
                <c:pt idx="187">
                  <c:v>10.673</c:v>
                </c:pt>
                <c:pt idx="188">
                  <c:v>10.11</c:v>
                </c:pt>
                <c:pt idx="189">
                  <c:v>10.327</c:v>
                </c:pt>
                <c:pt idx="190">
                  <c:v>10.888</c:v>
                </c:pt>
                <c:pt idx="191">
                  <c:v>10.023999999999999</c:v>
                </c:pt>
                <c:pt idx="192">
                  <c:v>10.874000000000001</c:v>
                </c:pt>
                <c:pt idx="193">
                  <c:v>10.897</c:v>
                </c:pt>
                <c:pt idx="194">
                  <c:v>11.471</c:v>
                </c:pt>
                <c:pt idx="195">
                  <c:v>10.678000000000001</c:v>
                </c:pt>
                <c:pt idx="196">
                  <c:v>10.946</c:v>
                </c:pt>
                <c:pt idx="197">
                  <c:v>11.327999999999999</c:v>
                </c:pt>
                <c:pt idx="198">
                  <c:v>11.95</c:v>
                </c:pt>
                <c:pt idx="199">
                  <c:v>11.481999999999999</c:v>
                </c:pt>
                <c:pt idx="200">
                  <c:v>11.557</c:v>
                </c:pt>
                <c:pt idx="201">
                  <c:v>11.252000000000001</c:v>
                </c:pt>
                <c:pt idx="202">
                  <c:v>10.936999999999999</c:v>
                </c:pt>
                <c:pt idx="203">
                  <c:v>12.32</c:v>
                </c:pt>
                <c:pt idx="204">
                  <c:v>13.388999999999999</c:v>
                </c:pt>
                <c:pt idx="205">
                  <c:v>12.48</c:v>
                </c:pt>
                <c:pt idx="206">
                  <c:v>12.499000000000001</c:v>
                </c:pt>
                <c:pt idx="207">
                  <c:v>12.629</c:v>
                </c:pt>
                <c:pt idx="208">
                  <c:v>12.785</c:v>
                </c:pt>
                <c:pt idx="209">
                  <c:v>12.817</c:v>
                </c:pt>
                <c:pt idx="210">
                  <c:v>11.920999999999999</c:v>
                </c:pt>
                <c:pt idx="211">
                  <c:v>13.904</c:v>
                </c:pt>
                <c:pt idx="212">
                  <c:v>14.657999999999999</c:v>
                </c:pt>
                <c:pt idx="213">
                  <c:v>13.055999999999999</c:v>
                </c:pt>
                <c:pt idx="214">
                  <c:v>12.035</c:v>
                </c:pt>
                <c:pt idx="215">
                  <c:v>11.821</c:v>
                </c:pt>
                <c:pt idx="216">
                  <c:v>12.419</c:v>
                </c:pt>
                <c:pt idx="217">
                  <c:v>13.427</c:v>
                </c:pt>
                <c:pt idx="218">
                  <c:v>13.356999999999999</c:v>
                </c:pt>
                <c:pt idx="219">
                  <c:v>13.279</c:v>
                </c:pt>
                <c:pt idx="220">
                  <c:v>12.238</c:v>
                </c:pt>
                <c:pt idx="221">
                  <c:v>11.252000000000001</c:v>
                </c:pt>
                <c:pt idx="222">
                  <c:v>11.954000000000001</c:v>
                </c:pt>
                <c:pt idx="223">
                  <c:v>12.243</c:v>
                </c:pt>
                <c:pt idx="224">
                  <c:v>11.423999999999999</c:v>
                </c:pt>
                <c:pt idx="225">
                  <c:v>10.226000000000001</c:v>
                </c:pt>
                <c:pt idx="226">
                  <c:v>10.850999999999999</c:v>
                </c:pt>
                <c:pt idx="227">
                  <c:v>10.693</c:v>
                </c:pt>
                <c:pt idx="228">
                  <c:v>11.965</c:v>
                </c:pt>
                <c:pt idx="229">
                  <c:v>11.991</c:v>
                </c:pt>
                <c:pt idx="230">
                  <c:v>11.679</c:v>
                </c:pt>
                <c:pt idx="231">
                  <c:v>10.804</c:v>
                </c:pt>
                <c:pt idx="232">
                  <c:v>10.266</c:v>
                </c:pt>
                <c:pt idx="233">
                  <c:v>9.2390000000000008</c:v>
                </c:pt>
                <c:pt idx="234">
                  <c:v>9.9310000000000009</c:v>
                </c:pt>
                <c:pt idx="235">
                  <c:v>10.007</c:v>
                </c:pt>
                <c:pt idx="236">
                  <c:v>10.276999999999999</c:v>
                </c:pt>
                <c:pt idx="237">
                  <c:v>10.305</c:v>
                </c:pt>
                <c:pt idx="238">
                  <c:v>11.102</c:v>
                </c:pt>
                <c:pt idx="239">
                  <c:v>10.775</c:v>
                </c:pt>
                <c:pt idx="240">
                  <c:v>9.77</c:v>
                </c:pt>
                <c:pt idx="241">
                  <c:v>9.5709999999999997</c:v>
                </c:pt>
                <c:pt idx="242">
                  <c:v>9.2040000000000006</c:v>
                </c:pt>
                <c:pt idx="243">
                  <c:v>9.1470000000000002</c:v>
                </c:pt>
                <c:pt idx="244">
                  <c:v>7.9470000000000001</c:v>
                </c:pt>
                <c:pt idx="245">
                  <c:v>7.9260000000000002</c:v>
                </c:pt>
                <c:pt idx="246">
                  <c:v>8.42</c:v>
                </c:pt>
                <c:pt idx="247">
                  <c:v>8.8740000000000006</c:v>
                </c:pt>
                <c:pt idx="248">
                  <c:v>8.1010000000000009</c:v>
                </c:pt>
                <c:pt idx="249">
                  <c:v>7.915</c:v>
                </c:pt>
                <c:pt idx="250">
                  <c:v>7.47</c:v>
                </c:pt>
                <c:pt idx="251">
                  <c:v>7.9640000000000004</c:v>
                </c:pt>
                <c:pt idx="252">
                  <c:v>8.3049999999999997</c:v>
                </c:pt>
                <c:pt idx="253">
                  <c:v>8.6609999999999996</c:v>
                </c:pt>
                <c:pt idx="254">
                  <c:v>8.68</c:v>
                </c:pt>
                <c:pt idx="255">
                  <c:v>7.7919999999999998</c:v>
                </c:pt>
                <c:pt idx="256">
                  <c:v>7.5380000000000003</c:v>
                </c:pt>
                <c:pt idx="257">
                  <c:v>7.4530000000000003</c:v>
                </c:pt>
                <c:pt idx="258">
                  <c:v>6.992</c:v>
                </c:pt>
                <c:pt idx="259">
                  <c:v>6.8920000000000003</c:v>
                </c:pt>
                <c:pt idx="260">
                  <c:v>6.8810000000000002</c:v>
                </c:pt>
                <c:pt idx="261">
                  <c:v>6.2469999999999999</c:v>
                </c:pt>
                <c:pt idx="262">
                  <c:v>6.1159999999999997</c:v>
                </c:pt>
                <c:pt idx="263">
                  <c:v>6.06</c:v>
                </c:pt>
                <c:pt idx="264">
                  <c:v>6.0570000000000004</c:v>
                </c:pt>
                <c:pt idx="265">
                  <c:v>6.1189999999999998</c:v>
                </c:pt>
                <c:pt idx="266">
                  <c:v>6.4719999999999995</c:v>
                </c:pt>
                <c:pt idx="267">
                  <c:v>6.1189999999999998</c:v>
                </c:pt>
                <c:pt idx="268">
                  <c:v>6.22</c:v>
                </c:pt>
                <c:pt idx="269">
                  <c:v>6.298</c:v>
                </c:pt>
                <c:pt idx="270">
                  <c:v>5.8719999999999999</c:v>
                </c:pt>
                <c:pt idx="271">
                  <c:v>5.8929999999999998</c:v>
                </c:pt>
                <c:pt idx="272">
                  <c:v>5.9630000000000001</c:v>
                </c:pt>
                <c:pt idx="273">
                  <c:v>6.3019999999999996</c:v>
                </c:pt>
                <c:pt idx="274">
                  <c:v>6.3049999999999997</c:v>
                </c:pt>
                <c:pt idx="275">
                  <c:v>6.2430000000000003</c:v>
                </c:pt>
                <c:pt idx="276">
                  <c:v>6.0209999999999999</c:v>
                </c:pt>
                <c:pt idx="277">
                  <c:v>5.8239999999999998</c:v>
                </c:pt>
                <c:pt idx="278">
                  <c:v>5.4539999999999997</c:v>
                </c:pt>
                <c:pt idx="279">
                  <c:v>5.4160000000000004</c:v>
                </c:pt>
                <c:pt idx="280">
                  <c:v>5.2080000000000002</c:v>
                </c:pt>
                <c:pt idx="281">
                  <c:v>5.492</c:v>
                </c:pt>
                <c:pt idx="282">
                  <c:v>5.5540000000000003</c:v>
                </c:pt>
                <c:pt idx="283">
                  <c:v>6.0890000000000004</c:v>
                </c:pt>
                <c:pt idx="284">
                  <c:v>6.2460000000000004</c:v>
                </c:pt>
                <c:pt idx="285">
                  <c:v>6.38</c:v>
                </c:pt>
                <c:pt idx="286">
                  <c:v>6.3840000000000003</c:v>
                </c:pt>
                <c:pt idx="287">
                  <c:v>7.0170000000000003</c:v>
                </c:pt>
                <c:pt idx="288">
                  <c:v>7.3579999999999997</c:v>
                </c:pt>
                <c:pt idx="289">
                  <c:v>6.7089999999999996</c:v>
                </c:pt>
                <c:pt idx="290">
                  <c:v>6.3810000000000002</c:v>
                </c:pt>
                <c:pt idx="291">
                  <c:v>6.4960000000000004</c:v>
                </c:pt>
                <c:pt idx="292">
                  <c:v>6.5149999999999997</c:v>
                </c:pt>
                <c:pt idx="293">
                  <c:v>6.3150000000000004</c:v>
                </c:pt>
                <c:pt idx="294">
                  <c:v>6.4939999999999998</c:v>
                </c:pt>
                <c:pt idx="295">
                  <c:v>6.6609999999999996</c:v>
                </c:pt>
                <c:pt idx="296">
                  <c:v>7.0430000000000001</c:v>
                </c:pt>
                <c:pt idx="297">
                  <c:v>7.34</c:v>
                </c:pt>
                <c:pt idx="298">
                  <c:v>7.0789999999999997</c:v>
                </c:pt>
                <c:pt idx="299">
                  <c:v>6.7780000000000005</c:v>
                </c:pt>
                <c:pt idx="300">
                  <c:v>6.3390000000000004</c:v>
                </c:pt>
                <c:pt idx="301">
                  <c:v>6.1980000000000004</c:v>
                </c:pt>
                <c:pt idx="302">
                  <c:v>6.2110000000000003</c:v>
                </c:pt>
                <c:pt idx="303">
                  <c:v>6.1360000000000001</c:v>
                </c:pt>
                <c:pt idx="304">
                  <c:v>6.0670000000000002</c:v>
                </c:pt>
                <c:pt idx="305">
                  <c:v>5.9219999999999997</c:v>
                </c:pt>
                <c:pt idx="306">
                  <c:v>5.9039999999999999</c:v>
                </c:pt>
                <c:pt idx="307">
                  <c:v>5.9249999999999998</c:v>
                </c:pt>
                <c:pt idx="308">
                  <c:v>5.8289999999999997</c:v>
                </c:pt>
                <c:pt idx="309">
                  <c:v>5.976</c:v>
                </c:pt>
                <c:pt idx="310">
                  <c:v>6.0140000000000002</c:v>
                </c:pt>
                <c:pt idx="311">
                  <c:v>5.9930000000000003</c:v>
                </c:pt>
                <c:pt idx="312">
                  <c:v>5.9930000000000003</c:v>
                </c:pt>
                <c:pt idx="313">
                  <c:v>5.6210000000000004</c:v>
                </c:pt>
                <c:pt idx="314">
                  <c:v>5.335</c:v>
                </c:pt>
                <c:pt idx="315">
                  <c:v>5.2080000000000002</c:v>
                </c:pt>
                <c:pt idx="316">
                  <c:v>5.2549999999999999</c:v>
                </c:pt>
                <c:pt idx="317">
                  <c:v>4.9850000000000003</c:v>
                </c:pt>
                <c:pt idx="318">
                  <c:v>4.9130000000000003</c:v>
                </c:pt>
                <c:pt idx="319">
                  <c:v>4.9190000000000005</c:v>
                </c:pt>
                <c:pt idx="320">
                  <c:v>4.907</c:v>
                </c:pt>
                <c:pt idx="321">
                  <c:v>4.8380000000000001</c:v>
                </c:pt>
                <c:pt idx="322">
                  <c:v>4.5620000000000003</c:v>
                </c:pt>
                <c:pt idx="323">
                  <c:v>4.5789999999999997</c:v>
                </c:pt>
                <c:pt idx="324">
                  <c:v>4.25</c:v>
                </c:pt>
                <c:pt idx="325">
                  <c:v>4.0259999999999998</c:v>
                </c:pt>
                <c:pt idx="326">
                  <c:v>3.8380000000000001</c:v>
                </c:pt>
                <c:pt idx="327">
                  <c:v>3.95</c:v>
                </c:pt>
                <c:pt idx="328">
                  <c:v>3.7240000000000002</c:v>
                </c:pt>
                <c:pt idx="329">
                  <c:v>3.669</c:v>
                </c:pt>
                <c:pt idx="330">
                  <c:v>3.6109999999999998</c:v>
                </c:pt>
                <c:pt idx="331">
                  <c:v>3.528</c:v>
                </c:pt>
                <c:pt idx="332">
                  <c:v>3.7269999999999999</c:v>
                </c:pt>
                <c:pt idx="333">
                  <c:v>3.75</c:v>
                </c:pt>
                <c:pt idx="334">
                  <c:v>3.609</c:v>
                </c:pt>
                <c:pt idx="335">
                  <c:v>3.5009999999999999</c:v>
                </c:pt>
                <c:pt idx="336">
                  <c:v>3.3660000000000001</c:v>
                </c:pt>
                <c:pt idx="337">
                  <c:v>3.5190000000000001</c:v>
                </c:pt>
                <c:pt idx="338">
                  <c:v>3.556</c:v>
                </c:pt>
                <c:pt idx="339">
                  <c:v>3.5720000000000001</c:v>
                </c:pt>
                <c:pt idx="340">
                  <c:v>3.851</c:v>
                </c:pt>
                <c:pt idx="341">
                  <c:v>3.6550000000000002</c:v>
                </c:pt>
                <c:pt idx="342">
                  <c:v>3.63</c:v>
                </c:pt>
                <c:pt idx="343">
                  <c:v>3.6890000000000001</c:v>
                </c:pt>
                <c:pt idx="344">
                  <c:v>3.8330000000000002</c:v>
                </c:pt>
                <c:pt idx="345">
                  <c:v>3.496</c:v>
                </c:pt>
                <c:pt idx="346">
                  <c:v>3.2269999999999999</c:v>
                </c:pt>
                <c:pt idx="347">
                  <c:v>3.2</c:v>
                </c:pt>
                <c:pt idx="348">
                  <c:v>3.048</c:v>
                </c:pt>
                <c:pt idx="349">
                  <c:v>3.2229999999999999</c:v>
                </c:pt>
                <c:pt idx="350">
                  <c:v>3.1619999999999999</c:v>
                </c:pt>
                <c:pt idx="351">
                  <c:v>3.0870000000000002</c:v>
                </c:pt>
                <c:pt idx="352">
                  <c:v>3.0350000000000001</c:v>
                </c:pt>
                <c:pt idx="353">
                  <c:v>2.9459999999999997</c:v>
                </c:pt>
                <c:pt idx="354">
                  <c:v>3.2850000000000001</c:v>
                </c:pt>
                <c:pt idx="355">
                  <c:v>3.2480000000000002</c:v>
                </c:pt>
                <c:pt idx="356">
                  <c:v>3.206</c:v>
                </c:pt>
                <c:pt idx="357">
                  <c:v>3.266</c:v>
                </c:pt>
                <c:pt idx="358">
                  <c:v>3.1779999999999999</c:v>
                </c:pt>
                <c:pt idx="359">
                  <c:v>2.992</c:v>
                </c:pt>
                <c:pt idx="360">
                  <c:v>2.835</c:v>
                </c:pt>
                <c:pt idx="361">
                  <c:v>2.7370000000000001</c:v>
                </c:pt>
                <c:pt idx="362">
                  <c:v>2.9539999999999997</c:v>
                </c:pt>
                <c:pt idx="363">
                  <c:v>2.7130000000000001</c:v>
                </c:pt>
                <c:pt idx="364">
                  <c:v>2.7</c:v>
                </c:pt>
                <c:pt idx="365">
                  <c:v>2.4039999999999999</c:v>
                </c:pt>
                <c:pt idx="366">
                  <c:v>2.625</c:v>
                </c:pt>
                <c:pt idx="367">
                  <c:v>2.5190000000000001</c:v>
                </c:pt>
                <c:pt idx="368">
                  <c:v>2.4380000000000002</c:v>
                </c:pt>
                <c:pt idx="369">
                  <c:v>2.6240000000000001</c:v>
                </c:pt>
                <c:pt idx="370">
                  <c:v>2.3980000000000001</c:v>
                </c:pt>
                <c:pt idx="371">
                  <c:v>2.3740000000000001</c:v>
                </c:pt>
                <c:pt idx="372">
                  <c:v>2.2130000000000001</c:v>
                </c:pt>
                <c:pt idx="373">
                  <c:v>1.8140000000000001</c:v>
                </c:pt>
                <c:pt idx="374">
                  <c:v>1.748</c:v>
                </c:pt>
                <c:pt idx="375">
                  <c:v>1.546</c:v>
                </c:pt>
                <c:pt idx="376">
                  <c:v>1.623</c:v>
                </c:pt>
                <c:pt idx="377">
                  <c:v>1.748</c:v>
                </c:pt>
                <c:pt idx="378">
                  <c:v>1.696</c:v>
                </c:pt>
                <c:pt idx="379">
                  <c:v>1.6040000000000001</c:v>
                </c:pt>
                <c:pt idx="380">
                  <c:v>2.0019999999999998</c:v>
                </c:pt>
                <c:pt idx="381">
                  <c:v>1.974</c:v>
                </c:pt>
                <c:pt idx="382">
                  <c:v>2.069</c:v>
                </c:pt>
                <c:pt idx="383">
                  <c:v>2.2640000000000002</c:v>
                </c:pt>
                <c:pt idx="384">
                  <c:v>2.2730000000000001</c:v>
                </c:pt>
                <c:pt idx="385">
                  <c:v>2.415</c:v>
                </c:pt>
                <c:pt idx="386">
                  <c:v>2.5489999999999999</c:v>
                </c:pt>
                <c:pt idx="387">
                  <c:v>2.9340000000000002</c:v>
                </c:pt>
                <c:pt idx="388">
                  <c:v>3.0209999999999999</c:v>
                </c:pt>
                <c:pt idx="389">
                  <c:v>3.0270000000000001</c:v>
                </c:pt>
                <c:pt idx="390">
                  <c:v>2.702</c:v>
                </c:pt>
                <c:pt idx="391">
                  <c:v>2.9249999999999998</c:v>
                </c:pt>
                <c:pt idx="392">
                  <c:v>2.8279999999999998</c:v>
                </c:pt>
                <c:pt idx="393">
                  <c:v>2.6269999999999998</c:v>
                </c:pt>
                <c:pt idx="394">
                  <c:v>2.4990000000000001</c:v>
                </c:pt>
                <c:pt idx="395">
                  <c:v>2.38</c:v>
                </c:pt>
                <c:pt idx="396">
                  <c:v>2.4390000000000001</c:v>
                </c:pt>
                <c:pt idx="397">
                  <c:v>2.4159999999999999</c:v>
                </c:pt>
                <c:pt idx="398">
                  <c:v>2.6150000000000002</c:v>
                </c:pt>
                <c:pt idx="399">
                  <c:v>2.5949999999999998</c:v>
                </c:pt>
                <c:pt idx="400">
                  <c:v>2.5030000000000001</c:v>
                </c:pt>
                <c:pt idx="401">
                  <c:v>2.6019999999999999</c:v>
                </c:pt>
                <c:pt idx="402">
                  <c:v>2.5060000000000002</c:v>
                </c:pt>
                <c:pt idx="403">
                  <c:v>2.5460000000000003</c:v>
                </c:pt>
                <c:pt idx="404">
                  <c:v>2.29</c:v>
                </c:pt>
                <c:pt idx="405">
                  <c:v>2.3959999999999999</c:v>
                </c:pt>
                <c:pt idx="406">
                  <c:v>2.4300000000000002</c:v>
                </c:pt>
                <c:pt idx="407">
                  <c:v>2.3620000000000001</c:v>
                </c:pt>
                <c:pt idx="408">
                  <c:v>2.5300000000000002</c:v>
                </c:pt>
                <c:pt idx="409">
                  <c:v>2.6680000000000001</c:v>
                </c:pt>
                <c:pt idx="410">
                  <c:v>2.7469999999999999</c:v>
                </c:pt>
                <c:pt idx="411">
                  <c:v>2.4790000000000001</c:v>
                </c:pt>
                <c:pt idx="412">
                  <c:v>2.2959999999999998</c:v>
                </c:pt>
                <c:pt idx="413">
                  <c:v>2.4729999999999999</c:v>
                </c:pt>
                <c:pt idx="414">
                  <c:v>2.44</c:v>
                </c:pt>
                <c:pt idx="415">
                  <c:v>2.4790000000000001</c:v>
                </c:pt>
                <c:pt idx="416">
                  <c:v>2.5310000000000001</c:v>
                </c:pt>
                <c:pt idx="417">
                  <c:v>2.504</c:v>
                </c:pt>
                <c:pt idx="418">
                  <c:v>2.5960000000000001</c:v>
                </c:pt>
                <c:pt idx="419">
                  <c:v>2.7279999999999998</c:v>
                </c:pt>
                <c:pt idx="420">
                  <c:v>3.024</c:v>
                </c:pt>
                <c:pt idx="421">
                  <c:v>2.8679999999999999</c:v>
                </c:pt>
                <c:pt idx="422">
                  <c:v>3.1219999999999999</c:v>
                </c:pt>
                <c:pt idx="423">
                  <c:v>3.7109999999999999</c:v>
                </c:pt>
                <c:pt idx="424">
                  <c:v>3.4169999999999998</c:v>
                </c:pt>
                <c:pt idx="425">
                  <c:v>3.0670000000000002</c:v>
                </c:pt>
                <c:pt idx="426">
                  <c:v>3.0750000000000002</c:v>
                </c:pt>
                <c:pt idx="427">
                  <c:v>2.915</c:v>
                </c:pt>
                <c:pt idx="428">
                  <c:v>2.911</c:v>
                </c:pt>
                <c:pt idx="429">
                  <c:v>2.952</c:v>
                </c:pt>
                <c:pt idx="430">
                  <c:v>2.907</c:v>
                </c:pt>
                <c:pt idx="431">
                  <c:v>3.3370000000000002</c:v>
                </c:pt>
                <c:pt idx="432">
                  <c:v>3.157</c:v>
                </c:pt>
                <c:pt idx="433">
                  <c:v>3.2759999999999998</c:v>
                </c:pt>
                <c:pt idx="434">
                  <c:v>3.1480000000000001</c:v>
                </c:pt>
                <c:pt idx="435">
                  <c:v>3.302</c:v>
                </c:pt>
                <c:pt idx="436">
                  <c:v>3.1429999999999998</c:v>
                </c:pt>
                <c:pt idx="437">
                  <c:v>3.093</c:v>
                </c:pt>
                <c:pt idx="438">
                  <c:v>3.0259999999999998</c:v>
                </c:pt>
                <c:pt idx="439">
                  <c:v>3.1520000000000001</c:v>
                </c:pt>
                <c:pt idx="440">
                  <c:v>3.0859999999999999</c:v>
                </c:pt>
                <c:pt idx="441">
                  <c:v>3.3010000000000002</c:v>
                </c:pt>
                <c:pt idx="442">
                  <c:v>3.331</c:v>
                </c:pt>
                <c:pt idx="443">
                  <c:v>2.9969999999999999</c:v>
                </c:pt>
                <c:pt idx="444">
                  <c:v>3.0630000000000002</c:v>
                </c:pt>
                <c:pt idx="445">
                  <c:v>3.1189999999999998</c:v>
                </c:pt>
                <c:pt idx="446">
                  <c:v>3.0350000000000001</c:v>
                </c:pt>
                <c:pt idx="447">
                  <c:v>2.9169999999999998</c:v>
                </c:pt>
                <c:pt idx="448">
                  <c:v>2.8570000000000002</c:v>
                </c:pt>
                <c:pt idx="449">
                  <c:v>2.6879999999999997</c:v>
                </c:pt>
                <c:pt idx="450">
                  <c:v>2.9939999999999998</c:v>
                </c:pt>
                <c:pt idx="451">
                  <c:v>3.0270000000000001</c:v>
                </c:pt>
                <c:pt idx="452">
                  <c:v>3.0270000000000001</c:v>
                </c:pt>
                <c:pt idx="453">
                  <c:v>3.1480000000000001</c:v>
                </c:pt>
                <c:pt idx="454">
                  <c:v>3.4009999999999998</c:v>
                </c:pt>
                <c:pt idx="455">
                  <c:v>3.3620000000000001</c:v>
                </c:pt>
                <c:pt idx="456">
                  <c:v>3.3130000000000002</c:v>
                </c:pt>
                <c:pt idx="457">
                  <c:v>3.5640000000000001</c:v>
                </c:pt>
                <c:pt idx="458">
                  <c:v>3.286</c:v>
                </c:pt>
                <c:pt idx="459">
                  <c:v>3.1760000000000002</c:v>
                </c:pt>
                <c:pt idx="460">
                  <c:v>3.3210000000000002</c:v>
                </c:pt>
                <c:pt idx="461">
                  <c:v>3.2749999999999999</c:v>
                </c:pt>
                <c:pt idx="462">
                  <c:v>3.468</c:v>
                </c:pt>
                <c:pt idx="463">
                  <c:v>3.839</c:v>
                </c:pt>
                <c:pt idx="464">
                  <c:v>3.5819999999999999</c:v>
                </c:pt>
                <c:pt idx="465">
                  <c:v>3.6760000000000002</c:v>
                </c:pt>
                <c:pt idx="466">
                  <c:v>3.8260000000000001</c:v>
                </c:pt>
                <c:pt idx="467">
                  <c:v>3.782</c:v>
                </c:pt>
                <c:pt idx="468">
                  <c:v>3.73</c:v>
                </c:pt>
                <c:pt idx="469">
                  <c:v>3.746</c:v>
                </c:pt>
                <c:pt idx="470">
                  <c:v>4.032</c:v>
                </c:pt>
                <c:pt idx="471">
                  <c:v>3.88</c:v>
                </c:pt>
                <c:pt idx="472">
                  <c:v>3.8460000000000001</c:v>
                </c:pt>
                <c:pt idx="473">
                  <c:v>4.1070000000000002</c:v>
                </c:pt>
                <c:pt idx="474">
                  <c:v>4.1459999999999999</c:v>
                </c:pt>
                <c:pt idx="475">
                  <c:v>4.09</c:v>
                </c:pt>
                <c:pt idx="476">
                  <c:v>3.9929999999999999</c:v>
                </c:pt>
                <c:pt idx="477">
                  <c:v>3.907</c:v>
                </c:pt>
                <c:pt idx="478">
                  <c:v>3.915</c:v>
                </c:pt>
                <c:pt idx="479">
                  <c:v>4.0309999999999997</c:v>
                </c:pt>
                <c:pt idx="480">
                  <c:v>4.2569999999999997</c:v>
                </c:pt>
                <c:pt idx="481">
                  <c:v>4.109</c:v>
                </c:pt>
                <c:pt idx="482">
                  <c:v>3.9539999999999997</c:v>
                </c:pt>
                <c:pt idx="483">
                  <c:v>3.843</c:v>
                </c:pt>
                <c:pt idx="484">
                  <c:v>3.8650000000000002</c:v>
                </c:pt>
                <c:pt idx="485">
                  <c:v>3.7250000000000001</c:v>
                </c:pt>
                <c:pt idx="486">
                  <c:v>3.524</c:v>
                </c:pt>
                <c:pt idx="487">
                  <c:v>3.363</c:v>
                </c:pt>
                <c:pt idx="488">
                  <c:v>3.3529999999999998</c:v>
                </c:pt>
                <c:pt idx="489">
                  <c:v>3.1680000000000001</c:v>
                </c:pt>
                <c:pt idx="490">
                  <c:v>3.1280000000000001</c:v>
                </c:pt>
                <c:pt idx="491">
                  <c:v>3.0139999999999998</c:v>
                </c:pt>
                <c:pt idx="492">
                  <c:v>2.9929999999999999</c:v>
                </c:pt>
                <c:pt idx="493">
                  <c:v>2.8980000000000001</c:v>
                </c:pt>
                <c:pt idx="494">
                  <c:v>2.8940000000000001</c:v>
                </c:pt>
                <c:pt idx="495">
                  <c:v>3.0129999999999999</c:v>
                </c:pt>
                <c:pt idx="496">
                  <c:v>3.129</c:v>
                </c:pt>
                <c:pt idx="497">
                  <c:v>3.121</c:v>
                </c:pt>
                <c:pt idx="498">
                  <c:v>2.891</c:v>
                </c:pt>
                <c:pt idx="499">
                  <c:v>2.8890000000000002</c:v>
                </c:pt>
                <c:pt idx="500">
                  <c:v>2.8359999999999999</c:v>
                </c:pt>
                <c:pt idx="501">
                  <c:v>2.8170000000000002</c:v>
                </c:pt>
                <c:pt idx="502">
                  <c:v>2.7410000000000001</c:v>
                </c:pt>
                <c:pt idx="503">
                  <c:v>2.8439999999999999</c:v>
                </c:pt>
                <c:pt idx="504">
                  <c:v>2.8120000000000003</c:v>
                </c:pt>
                <c:pt idx="505">
                  <c:v>2.7730000000000001</c:v>
                </c:pt>
                <c:pt idx="506">
                  <c:v>2.7789999999999999</c:v>
                </c:pt>
                <c:pt idx="507">
                  <c:v>2.411</c:v>
                </c:pt>
                <c:pt idx="508">
                  <c:v>2.3639999999999999</c:v>
                </c:pt>
                <c:pt idx="509">
                  <c:v>2.4050000000000002</c:v>
                </c:pt>
                <c:pt idx="510">
                  <c:v>2.3199999999999998</c:v>
                </c:pt>
                <c:pt idx="511">
                  <c:v>2.29</c:v>
                </c:pt>
                <c:pt idx="512">
                  <c:v>2.1779999999999999</c:v>
                </c:pt>
                <c:pt idx="513">
                  <c:v>2.0510000000000002</c:v>
                </c:pt>
                <c:pt idx="514">
                  <c:v>2.0449999999999999</c:v>
                </c:pt>
                <c:pt idx="515">
                  <c:v>1.968</c:v>
                </c:pt>
                <c:pt idx="516">
                  <c:v>1.927</c:v>
                </c:pt>
                <c:pt idx="517">
                  <c:v>1.867</c:v>
                </c:pt>
                <c:pt idx="518">
                  <c:v>1.79</c:v>
                </c:pt>
                <c:pt idx="519">
                  <c:v>1.798</c:v>
                </c:pt>
                <c:pt idx="520">
                  <c:v>1.804</c:v>
                </c:pt>
                <c:pt idx="521">
                  <c:v>1.9079999999999999</c:v>
                </c:pt>
                <c:pt idx="522">
                  <c:v>1.9180000000000001</c:v>
                </c:pt>
                <c:pt idx="523">
                  <c:v>1.7810000000000001</c:v>
                </c:pt>
                <c:pt idx="524">
                  <c:v>1.966</c:v>
                </c:pt>
                <c:pt idx="525">
                  <c:v>1.929</c:v>
                </c:pt>
                <c:pt idx="526">
                  <c:v>2.0009999999999999</c:v>
                </c:pt>
                <c:pt idx="527">
                  <c:v>2.085</c:v>
                </c:pt>
                <c:pt idx="528">
                  <c:v>1.9910000000000001</c:v>
                </c:pt>
                <c:pt idx="529">
                  <c:v>2.0209999999999999</c:v>
                </c:pt>
                <c:pt idx="530">
                  <c:v>1.976</c:v>
                </c:pt>
                <c:pt idx="531">
                  <c:v>1.851</c:v>
                </c:pt>
                <c:pt idx="532">
                  <c:v>1.7450000000000001</c:v>
                </c:pt>
                <c:pt idx="533">
                  <c:v>1.7090000000000001</c:v>
                </c:pt>
                <c:pt idx="534">
                  <c:v>1.5960000000000001</c:v>
                </c:pt>
                <c:pt idx="535">
                  <c:v>1.6800000000000002</c:v>
                </c:pt>
                <c:pt idx="536">
                  <c:v>1.6419999999999999</c:v>
                </c:pt>
                <c:pt idx="537">
                  <c:v>1.6400000000000001</c:v>
                </c:pt>
                <c:pt idx="538">
                  <c:v>1.6339999999999999</c:v>
                </c:pt>
                <c:pt idx="539">
                  <c:v>1.6879999999999999</c:v>
                </c:pt>
                <c:pt idx="540">
                  <c:v>1.6680000000000001</c:v>
                </c:pt>
                <c:pt idx="541">
                  <c:v>1.8559999999999999</c:v>
                </c:pt>
                <c:pt idx="542">
                  <c:v>1.931</c:v>
                </c:pt>
                <c:pt idx="543">
                  <c:v>1.855</c:v>
                </c:pt>
                <c:pt idx="544">
                  <c:v>2.0329999999999999</c:v>
                </c:pt>
                <c:pt idx="545">
                  <c:v>1.804</c:v>
                </c:pt>
                <c:pt idx="546">
                  <c:v>1.8109999999999999</c:v>
                </c:pt>
                <c:pt idx="547">
                  <c:v>1.776</c:v>
                </c:pt>
                <c:pt idx="548">
                  <c:v>1.798</c:v>
                </c:pt>
                <c:pt idx="549">
                  <c:v>1.7269999999999999</c:v>
                </c:pt>
                <c:pt idx="550">
                  <c:v>1.7730000000000001</c:v>
                </c:pt>
                <c:pt idx="551">
                  <c:v>1.7149999999999999</c:v>
                </c:pt>
                <c:pt idx="552">
                  <c:v>1.77</c:v>
                </c:pt>
                <c:pt idx="553">
                  <c:v>1.7690000000000001</c:v>
                </c:pt>
                <c:pt idx="554">
                  <c:v>1.8439999999999999</c:v>
                </c:pt>
                <c:pt idx="555">
                  <c:v>1.8149999999999999</c:v>
                </c:pt>
                <c:pt idx="556">
                  <c:v>1.917</c:v>
                </c:pt>
                <c:pt idx="557">
                  <c:v>1.893</c:v>
                </c:pt>
                <c:pt idx="558">
                  <c:v>1.85</c:v>
                </c:pt>
                <c:pt idx="559">
                  <c:v>1.863</c:v>
                </c:pt>
                <c:pt idx="560">
                  <c:v>1.873</c:v>
                </c:pt>
                <c:pt idx="561">
                  <c:v>1.9359999999999999</c:v>
                </c:pt>
                <c:pt idx="562">
                  <c:v>2.0350000000000001</c:v>
                </c:pt>
                <c:pt idx="563">
                  <c:v>2.0139999999999998</c:v>
                </c:pt>
                <c:pt idx="564">
                  <c:v>1.901</c:v>
                </c:pt>
                <c:pt idx="565">
                  <c:v>1.8780000000000001</c:v>
                </c:pt>
                <c:pt idx="566">
                  <c:v>1.94</c:v>
                </c:pt>
                <c:pt idx="567">
                  <c:v>1.9689999999999999</c:v>
                </c:pt>
                <c:pt idx="568">
                  <c:v>1.9379999999999999</c:v>
                </c:pt>
                <c:pt idx="569">
                  <c:v>1.823</c:v>
                </c:pt>
                <c:pt idx="570">
                  <c:v>1.7949999999999999</c:v>
                </c:pt>
                <c:pt idx="571">
                  <c:v>1.661</c:v>
                </c:pt>
                <c:pt idx="572">
                  <c:v>1.677</c:v>
                </c:pt>
                <c:pt idx="573">
                  <c:v>1.714</c:v>
                </c:pt>
                <c:pt idx="574">
                  <c:v>1.8029999999999999</c:v>
                </c:pt>
                <c:pt idx="575">
                  <c:v>1.7010000000000001</c:v>
                </c:pt>
                <c:pt idx="576">
                  <c:v>1.7229999999999999</c:v>
                </c:pt>
                <c:pt idx="577">
                  <c:v>1.6440000000000001</c:v>
                </c:pt>
                <c:pt idx="578">
                  <c:v>1.6379999999999999</c:v>
                </c:pt>
                <c:pt idx="579">
                  <c:v>1.6480000000000001</c:v>
                </c:pt>
                <c:pt idx="580">
                  <c:v>1.5580000000000001</c:v>
                </c:pt>
                <c:pt idx="581">
                  <c:v>1.482</c:v>
                </c:pt>
                <c:pt idx="582">
                  <c:v>1.4849999999999999</c:v>
                </c:pt>
                <c:pt idx="583">
                  <c:v>1.3439999999999999</c:v>
                </c:pt>
                <c:pt idx="584">
                  <c:v>1.3049999999999999</c:v>
                </c:pt>
                <c:pt idx="585">
                  <c:v>1.2570000000000001</c:v>
                </c:pt>
                <c:pt idx="586">
                  <c:v>1.246</c:v>
                </c:pt>
                <c:pt idx="587">
                  <c:v>1.2530000000000001</c:v>
                </c:pt>
                <c:pt idx="588">
                  <c:v>1.167</c:v>
                </c:pt>
                <c:pt idx="589">
                  <c:v>1.163</c:v>
                </c:pt>
                <c:pt idx="590">
                  <c:v>1.1259999999999999</c:v>
                </c:pt>
                <c:pt idx="591">
                  <c:v>1.1160000000000001</c:v>
                </c:pt>
                <c:pt idx="592">
                  <c:v>1.1120000000000001</c:v>
                </c:pt>
                <c:pt idx="593">
                  <c:v>1.046</c:v>
                </c:pt>
                <c:pt idx="594">
                  <c:v>0.97099999999999997</c:v>
                </c:pt>
                <c:pt idx="595">
                  <c:v>0.80500000000000005</c:v>
                </c:pt>
                <c:pt idx="596">
                  <c:v>0.61799999999999999</c:v>
                </c:pt>
                <c:pt idx="597">
                  <c:v>0.60599999999999998</c:v>
                </c:pt>
                <c:pt idx="598">
                  <c:v>0.57399999999999995</c:v>
                </c:pt>
                <c:pt idx="599">
                  <c:v>0.47199999999999998</c:v>
                </c:pt>
                <c:pt idx="600">
                  <c:v>0.42899999999999999</c:v>
                </c:pt>
                <c:pt idx="601">
                  <c:v>0.64900000000000002</c:v>
                </c:pt>
                <c:pt idx="602">
                  <c:v>0.45200000000000001</c:v>
                </c:pt>
                <c:pt idx="603">
                  <c:v>0.433</c:v>
                </c:pt>
                <c:pt idx="604">
                  <c:v>0.28599999999999998</c:v>
                </c:pt>
                <c:pt idx="605">
                  <c:v>0.28199999999999997</c:v>
                </c:pt>
                <c:pt idx="606">
                  <c:v>0.10199999999999999</c:v>
                </c:pt>
                <c:pt idx="607">
                  <c:v>0.159</c:v>
                </c:pt>
                <c:pt idx="608">
                  <c:v>0.11899999999999999</c:v>
                </c:pt>
                <c:pt idx="609">
                  <c:v>0.188</c:v>
                </c:pt>
                <c:pt idx="610">
                  <c:v>0.315</c:v>
                </c:pt>
                <c:pt idx="611">
                  <c:v>0.24399999999999999</c:v>
                </c:pt>
                <c:pt idx="612">
                  <c:v>0.16300000000000001</c:v>
                </c:pt>
                <c:pt idx="613">
                  <c:v>0.13600000000000001</c:v>
                </c:pt>
                <c:pt idx="614">
                  <c:v>0.19900000000000001</c:v>
                </c:pt>
                <c:pt idx="615">
                  <c:v>0.19700000000000001</c:v>
                </c:pt>
                <c:pt idx="616">
                  <c:v>0.218</c:v>
                </c:pt>
                <c:pt idx="617">
                  <c:v>0.2</c:v>
                </c:pt>
                <c:pt idx="618">
                  <c:v>0.32</c:v>
                </c:pt>
                <c:pt idx="619">
                  <c:v>0.36699999999999999</c:v>
                </c:pt>
                <c:pt idx="620">
                  <c:v>0.39600000000000002</c:v>
                </c:pt>
                <c:pt idx="621">
                  <c:v>0.39600000000000002</c:v>
                </c:pt>
                <c:pt idx="622">
                  <c:v>0.42</c:v>
                </c:pt>
                <c:pt idx="623">
                  <c:v>0.36599999999999999</c:v>
                </c:pt>
                <c:pt idx="624">
                  <c:v>0.40500000000000003</c:v>
                </c:pt>
                <c:pt idx="625">
                  <c:v>0.372</c:v>
                </c:pt>
                <c:pt idx="626">
                  <c:v>0.35399999999999998</c:v>
                </c:pt>
                <c:pt idx="627">
                  <c:v>0.39</c:v>
                </c:pt>
                <c:pt idx="628">
                  <c:v>0.49399999999999999</c:v>
                </c:pt>
                <c:pt idx="629">
                  <c:v>0.374</c:v>
                </c:pt>
                <c:pt idx="630">
                  <c:v>0.26100000000000001</c:v>
                </c:pt>
                <c:pt idx="631">
                  <c:v>0.312</c:v>
                </c:pt>
                <c:pt idx="632">
                  <c:v>0.28599999999999998</c:v>
                </c:pt>
                <c:pt idx="633">
                  <c:v>0.23400000000000001</c:v>
                </c:pt>
                <c:pt idx="634">
                  <c:v>0.34699999999999998</c:v>
                </c:pt>
                <c:pt idx="635">
                  <c:v>0.29399999999999998</c:v>
                </c:pt>
                <c:pt idx="636">
                  <c:v>0.81100000000000005</c:v>
                </c:pt>
                <c:pt idx="637">
                  <c:v>0.93700000000000006</c:v>
                </c:pt>
                <c:pt idx="638">
                  <c:v>0.65800000000000003</c:v>
                </c:pt>
                <c:pt idx="639">
                  <c:v>0.88500000000000001</c:v>
                </c:pt>
                <c:pt idx="640">
                  <c:v>0.89800000000000002</c:v>
                </c:pt>
                <c:pt idx="641">
                  <c:v>0.95599999999999996</c:v>
                </c:pt>
                <c:pt idx="642">
                  <c:v>1.0740000000000001</c:v>
                </c:pt>
                <c:pt idx="643">
                  <c:v>0.81</c:v>
                </c:pt>
                <c:pt idx="644">
                  <c:v>0.91800000000000004</c:v>
                </c:pt>
                <c:pt idx="645">
                  <c:v>0.874</c:v>
                </c:pt>
                <c:pt idx="646">
                  <c:v>0.72199999999999998</c:v>
                </c:pt>
                <c:pt idx="647">
                  <c:v>0.499</c:v>
                </c:pt>
                <c:pt idx="648">
                  <c:v>0.53300000000000003</c:v>
                </c:pt>
                <c:pt idx="649">
                  <c:v>0.56499999999999995</c:v>
                </c:pt>
                <c:pt idx="650">
                  <c:v>0.505</c:v>
                </c:pt>
                <c:pt idx="651">
                  <c:v>0.45400000000000001</c:v>
                </c:pt>
                <c:pt idx="652">
                  <c:v>0.42499999999999999</c:v>
                </c:pt>
                <c:pt idx="653">
                  <c:v>0.41399999999999998</c:v>
                </c:pt>
                <c:pt idx="654">
                  <c:v>0.41599999999999998</c:v>
                </c:pt>
                <c:pt idx="655">
                  <c:v>0.35199999999999998</c:v>
                </c:pt>
                <c:pt idx="656">
                  <c:v>0.34599999999999997</c:v>
                </c:pt>
                <c:pt idx="657">
                  <c:v>0.29299999999999998</c:v>
                </c:pt>
                <c:pt idx="658">
                  <c:v>0.36799999999999999</c:v>
                </c:pt>
                <c:pt idx="659">
                  <c:v>0.32500000000000001</c:v>
                </c:pt>
                <c:pt idx="660">
                  <c:v>0.39600000000000002</c:v>
                </c:pt>
                <c:pt idx="661">
                  <c:v>0.36899999999999999</c:v>
                </c:pt>
                <c:pt idx="662">
                  <c:v>0.32700000000000001</c:v>
                </c:pt>
                <c:pt idx="663">
                  <c:v>0.29699999999999999</c:v>
                </c:pt>
                <c:pt idx="664">
                  <c:v>0.26500000000000001</c:v>
                </c:pt>
                <c:pt idx="665">
                  <c:v>0.217</c:v>
                </c:pt>
                <c:pt idx="666">
                  <c:v>0.17899999999999999</c:v>
                </c:pt>
                <c:pt idx="667">
                  <c:v>0.112</c:v>
                </c:pt>
                <c:pt idx="668">
                  <c:v>0.17100000000000001</c:v>
                </c:pt>
                <c:pt idx="669">
                  <c:v>0.10199999999999999</c:v>
                </c:pt>
                <c:pt idx="670">
                  <c:v>7.5999999999999998E-2</c:v>
                </c:pt>
                <c:pt idx="671">
                  <c:v>8.4000000000000005E-2</c:v>
                </c:pt>
                <c:pt idx="672">
                  <c:v>0.02</c:v>
                </c:pt>
                <c:pt idx="673">
                  <c:v>0.01</c:v>
                </c:pt>
                <c:pt idx="674">
                  <c:v>3.7999999999999999E-2</c:v>
                </c:pt>
                <c:pt idx="675">
                  <c:v>-0.04</c:v>
                </c:pt>
                <c:pt idx="676">
                  <c:v>3.2000000000000001E-2</c:v>
                </c:pt>
                <c:pt idx="677">
                  <c:v>5.7000000000000002E-2</c:v>
                </c:pt>
                <c:pt idx="678">
                  <c:v>2.5999999999999999E-2</c:v>
                </c:pt>
                <c:pt idx="679">
                  <c:v>-2.7E-2</c:v>
                </c:pt>
                <c:pt idx="680">
                  <c:v>-2E-3</c:v>
                </c:pt>
                <c:pt idx="681">
                  <c:v>6.8000000000000005E-2</c:v>
                </c:pt>
                <c:pt idx="682">
                  <c:v>3.5999999999999997E-2</c:v>
                </c:pt>
                <c:pt idx="683">
                  <c:v>5.3999999999999999E-2</c:v>
                </c:pt>
                <c:pt idx="684">
                  <c:v>0.104</c:v>
                </c:pt>
                <c:pt idx="685">
                  <c:v>0.25</c:v>
                </c:pt>
                <c:pt idx="686">
                  <c:v>0.313</c:v>
                </c:pt>
                <c:pt idx="687">
                  <c:v>0.28699999999999998</c:v>
                </c:pt>
                <c:pt idx="688">
                  <c:v>0.19600000000000001</c:v>
                </c:pt>
                <c:pt idx="689">
                  <c:v>0.22800000000000001</c:v>
                </c:pt>
                <c:pt idx="690">
                  <c:v>0.17100000000000001</c:v>
                </c:pt>
                <c:pt idx="691">
                  <c:v>0.20499999999999999</c:v>
                </c:pt>
                <c:pt idx="692">
                  <c:v>0.27400000000000002</c:v>
                </c:pt>
                <c:pt idx="693">
                  <c:v>0.39400000000000002</c:v>
                </c:pt>
                <c:pt idx="694">
                  <c:v>0.39800000000000002</c:v>
                </c:pt>
              </c:numCache>
            </c:numRef>
          </c:val>
          <c:smooth val="0"/>
          <c:extLst>
            <c:ext xmlns:c16="http://schemas.microsoft.com/office/drawing/2014/chart" uri="{C3380CC4-5D6E-409C-BE32-E72D297353CC}">
              <c16:uniqueId val="{0000000B-BCF1-4B30-B586-E874D934343F}"/>
            </c:ext>
          </c:extLst>
        </c:ser>
        <c:ser>
          <c:idx val="8"/>
          <c:order val="6"/>
          <c:tx>
            <c:strRef>
              <c:f>'Graf 25'!$S$2</c:f>
              <c:strCache>
                <c:ptCount val="1"/>
                <c:pt idx="0">
                  <c:v>Slovakia</c:v>
                </c:pt>
              </c:strCache>
            </c:strRef>
          </c:tx>
          <c:spPr>
            <a:ln w="12700" cap="rnd">
              <a:solidFill>
                <a:srgbClr val="369ADC"/>
              </a:solidFill>
              <a:round/>
            </a:ln>
            <a:effectLst/>
          </c:spPr>
          <c:marker>
            <c:symbol val="none"/>
          </c:marker>
          <c:dLbls>
            <c:dLbl>
              <c:idx val="73"/>
              <c:layout>
                <c:manualLayout>
                  <c:x val="-8.1443440696790326E-2"/>
                  <c:y val="-7.300672430355420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BCF1-4B30-B586-E874D934343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'Graf 25'!$L$3:$L$697</c:f>
              <c:numCache>
                <c:formatCode>d\.\ m\.\ yyyy</c:formatCode>
                <c:ptCount val="695"/>
                <c:pt idx="0">
                  <c:v>39451</c:v>
                </c:pt>
                <c:pt idx="1">
                  <c:v>39458</c:v>
                </c:pt>
                <c:pt idx="2">
                  <c:v>39465</c:v>
                </c:pt>
                <c:pt idx="3">
                  <c:v>39472</c:v>
                </c:pt>
                <c:pt idx="4">
                  <c:v>39479</c:v>
                </c:pt>
                <c:pt idx="5">
                  <c:v>39486</c:v>
                </c:pt>
                <c:pt idx="6">
                  <c:v>39493</c:v>
                </c:pt>
                <c:pt idx="7">
                  <c:v>39500</c:v>
                </c:pt>
                <c:pt idx="8">
                  <c:v>39507</c:v>
                </c:pt>
                <c:pt idx="9">
                  <c:v>39514</c:v>
                </c:pt>
                <c:pt idx="10">
                  <c:v>39521</c:v>
                </c:pt>
                <c:pt idx="11">
                  <c:v>39528</c:v>
                </c:pt>
                <c:pt idx="12">
                  <c:v>39535</c:v>
                </c:pt>
                <c:pt idx="13">
                  <c:v>39542</c:v>
                </c:pt>
                <c:pt idx="14">
                  <c:v>39549</c:v>
                </c:pt>
                <c:pt idx="15">
                  <c:v>39556</c:v>
                </c:pt>
                <c:pt idx="16" formatCode="m/d/yyyy">
                  <c:v>39563</c:v>
                </c:pt>
                <c:pt idx="17">
                  <c:v>39570</c:v>
                </c:pt>
                <c:pt idx="18">
                  <c:v>39577</c:v>
                </c:pt>
                <c:pt idx="19">
                  <c:v>39584</c:v>
                </c:pt>
                <c:pt idx="20">
                  <c:v>39591</c:v>
                </c:pt>
                <c:pt idx="21">
                  <c:v>39598</c:v>
                </c:pt>
                <c:pt idx="22">
                  <c:v>39605</c:v>
                </c:pt>
                <c:pt idx="23">
                  <c:v>39612</c:v>
                </c:pt>
                <c:pt idx="24">
                  <c:v>39619</c:v>
                </c:pt>
                <c:pt idx="25">
                  <c:v>39626</c:v>
                </c:pt>
                <c:pt idx="26">
                  <c:v>39633</c:v>
                </c:pt>
                <c:pt idx="27">
                  <c:v>39640</c:v>
                </c:pt>
                <c:pt idx="28">
                  <c:v>39647</c:v>
                </c:pt>
                <c:pt idx="29">
                  <c:v>39654</c:v>
                </c:pt>
                <c:pt idx="30">
                  <c:v>39661</c:v>
                </c:pt>
                <c:pt idx="31">
                  <c:v>39668</c:v>
                </c:pt>
                <c:pt idx="32">
                  <c:v>39675</c:v>
                </c:pt>
                <c:pt idx="33">
                  <c:v>39682</c:v>
                </c:pt>
                <c:pt idx="34">
                  <c:v>39689</c:v>
                </c:pt>
                <c:pt idx="35">
                  <c:v>39696</c:v>
                </c:pt>
                <c:pt idx="36">
                  <c:v>39703</c:v>
                </c:pt>
                <c:pt idx="37">
                  <c:v>39710</c:v>
                </c:pt>
                <c:pt idx="38">
                  <c:v>39717</c:v>
                </c:pt>
                <c:pt idx="39">
                  <c:v>39724</c:v>
                </c:pt>
                <c:pt idx="40">
                  <c:v>39731</c:v>
                </c:pt>
                <c:pt idx="41">
                  <c:v>39738</c:v>
                </c:pt>
                <c:pt idx="42">
                  <c:v>39745</c:v>
                </c:pt>
                <c:pt idx="43">
                  <c:v>39752</c:v>
                </c:pt>
                <c:pt idx="44">
                  <c:v>39759</c:v>
                </c:pt>
                <c:pt idx="45">
                  <c:v>39766</c:v>
                </c:pt>
                <c:pt idx="46">
                  <c:v>39773</c:v>
                </c:pt>
                <c:pt idx="47">
                  <c:v>39780</c:v>
                </c:pt>
                <c:pt idx="48">
                  <c:v>39787</c:v>
                </c:pt>
                <c:pt idx="49">
                  <c:v>39794</c:v>
                </c:pt>
                <c:pt idx="50">
                  <c:v>39801</c:v>
                </c:pt>
                <c:pt idx="51">
                  <c:v>39808</c:v>
                </c:pt>
                <c:pt idx="52">
                  <c:v>39815</c:v>
                </c:pt>
                <c:pt idx="53">
                  <c:v>39822</c:v>
                </c:pt>
                <c:pt idx="54">
                  <c:v>39829</c:v>
                </c:pt>
                <c:pt idx="55">
                  <c:v>39836</c:v>
                </c:pt>
                <c:pt idx="56">
                  <c:v>39843</c:v>
                </c:pt>
                <c:pt idx="57">
                  <c:v>39850</c:v>
                </c:pt>
                <c:pt idx="58">
                  <c:v>39857</c:v>
                </c:pt>
                <c:pt idx="59">
                  <c:v>39864</c:v>
                </c:pt>
                <c:pt idx="60">
                  <c:v>39871</c:v>
                </c:pt>
                <c:pt idx="61">
                  <c:v>39878</c:v>
                </c:pt>
                <c:pt idx="62">
                  <c:v>39885</c:v>
                </c:pt>
                <c:pt idx="63">
                  <c:v>39892</c:v>
                </c:pt>
                <c:pt idx="64">
                  <c:v>39899</c:v>
                </c:pt>
                <c:pt idx="65">
                  <c:v>39906</c:v>
                </c:pt>
                <c:pt idx="66">
                  <c:v>39913</c:v>
                </c:pt>
                <c:pt idx="67">
                  <c:v>39920</c:v>
                </c:pt>
                <c:pt idx="68">
                  <c:v>39927</c:v>
                </c:pt>
                <c:pt idx="69">
                  <c:v>39934</c:v>
                </c:pt>
                <c:pt idx="70">
                  <c:v>39941</c:v>
                </c:pt>
                <c:pt idx="71">
                  <c:v>39948</c:v>
                </c:pt>
                <c:pt idx="72">
                  <c:v>39955</c:v>
                </c:pt>
                <c:pt idx="73">
                  <c:v>39962</c:v>
                </c:pt>
                <c:pt idx="74">
                  <c:v>39969</c:v>
                </c:pt>
                <c:pt idx="75">
                  <c:v>39976</c:v>
                </c:pt>
                <c:pt idx="76">
                  <c:v>39983</c:v>
                </c:pt>
                <c:pt idx="77">
                  <c:v>39990</c:v>
                </c:pt>
                <c:pt idx="78">
                  <c:v>39997</c:v>
                </c:pt>
                <c:pt idx="79">
                  <c:v>40004</c:v>
                </c:pt>
                <c:pt idx="80">
                  <c:v>40011</c:v>
                </c:pt>
                <c:pt idx="81">
                  <c:v>40018</c:v>
                </c:pt>
                <c:pt idx="82">
                  <c:v>40025</c:v>
                </c:pt>
                <c:pt idx="83">
                  <c:v>40032</c:v>
                </c:pt>
                <c:pt idx="84">
                  <c:v>40039</c:v>
                </c:pt>
                <c:pt idx="85">
                  <c:v>40046</c:v>
                </c:pt>
                <c:pt idx="86">
                  <c:v>40053</c:v>
                </c:pt>
                <c:pt idx="87">
                  <c:v>40060</c:v>
                </c:pt>
                <c:pt idx="88">
                  <c:v>40067</c:v>
                </c:pt>
                <c:pt idx="89">
                  <c:v>40074</c:v>
                </c:pt>
                <c:pt idx="90">
                  <c:v>40081</c:v>
                </c:pt>
                <c:pt idx="91">
                  <c:v>40088</c:v>
                </c:pt>
                <c:pt idx="92">
                  <c:v>40095</c:v>
                </c:pt>
                <c:pt idx="93">
                  <c:v>40102</c:v>
                </c:pt>
                <c:pt idx="94">
                  <c:v>40109</c:v>
                </c:pt>
                <c:pt idx="95">
                  <c:v>40116</c:v>
                </c:pt>
                <c:pt idx="96">
                  <c:v>40123</c:v>
                </c:pt>
                <c:pt idx="97">
                  <c:v>40130</c:v>
                </c:pt>
                <c:pt idx="98">
                  <c:v>40137</c:v>
                </c:pt>
                <c:pt idx="99">
                  <c:v>40144</c:v>
                </c:pt>
                <c:pt idx="100">
                  <c:v>40151</c:v>
                </c:pt>
                <c:pt idx="101">
                  <c:v>40158</c:v>
                </c:pt>
                <c:pt idx="102">
                  <c:v>40165</c:v>
                </c:pt>
                <c:pt idx="103">
                  <c:v>40172</c:v>
                </c:pt>
                <c:pt idx="104">
                  <c:v>40179</c:v>
                </c:pt>
                <c:pt idx="105">
                  <c:v>40186</c:v>
                </c:pt>
                <c:pt idx="106">
                  <c:v>40193</c:v>
                </c:pt>
                <c:pt idx="107">
                  <c:v>40200</c:v>
                </c:pt>
                <c:pt idx="108">
                  <c:v>40207</c:v>
                </c:pt>
                <c:pt idx="109">
                  <c:v>40214</c:v>
                </c:pt>
                <c:pt idx="110">
                  <c:v>40221</c:v>
                </c:pt>
                <c:pt idx="111">
                  <c:v>40228</c:v>
                </c:pt>
                <c:pt idx="112">
                  <c:v>40235</c:v>
                </c:pt>
                <c:pt idx="113">
                  <c:v>40242</c:v>
                </c:pt>
                <c:pt idx="114">
                  <c:v>40249</c:v>
                </c:pt>
                <c:pt idx="115">
                  <c:v>40256</c:v>
                </c:pt>
                <c:pt idx="116">
                  <c:v>40263</c:v>
                </c:pt>
                <c:pt idx="117">
                  <c:v>40270</c:v>
                </c:pt>
                <c:pt idx="118">
                  <c:v>40277</c:v>
                </c:pt>
                <c:pt idx="119">
                  <c:v>40284</c:v>
                </c:pt>
                <c:pt idx="120">
                  <c:v>40291</c:v>
                </c:pt>
                <c:pt idx="121">
                  <c:v>40298</c:v>
                </c:pt>
                <c:pt idx="122">
                  <c:v>40305</c:v>
                </c:pt>
                <c:pt idx="123">
                  <c:v>40312</c:v>
                </c:pt>
                <c:pt idx="124">
                  <c:v>40319</c:v>
                </c:pt>
                <c:pt idx="125">
                  <c:v>40326</c:v>
                </c:pt>
                <c:pt idx="126">
                  <c:v>40333</c:v>
                </c:pt>
                <c:pt idx="127">
                  <c:v>40340</c:v>
                </c:pt>
                <c:pt idx="128">
                  <c:v>40347</c:v>
                </c:pt>
                <c:pt idx="129">
                  <c:v>40354</c:v>
                </c:pt>
                <c:pt idx="130">
                  <c:v>40361</c:v>
                </c:pt>
                <c:pt idx="131">
                  <c:v>40368</c:v>
                </c:pt>
                <c:pt idx="132">
                  <c:v>40375</c:v>
                </c:pt>
                <c:pt idx="133">
                  <c:v>40382</c:v>
                </c:pt>
                <c:pt idx="134">
                  <c:v>40389</c:v>
                </c:pt>
                <c:pt idx="135">
                  <c:v>40396</c:v>
                </c:pt>
                <c:pt idx="136">
                  <c:v>40403</c:v>
                </c:pt>
                <c:pt idx="137">
                  <c:v>40410</c:v>
                </c:pt>
                <c:pt idx="138">
                  <c:v>40417</c:v>
                </c:pt>
                <c:pt idx="139">
                  <c:v>40424</c:v>
                </c:pt>
                <c:pt idx="140">
                  <c:v>40431</c:v>
                </c:pt>
                <c:pt idx="141">
                  <c:v>40438</c:v>
                </c:pt>
                <c:pt idx="142">
                  <c:v>40445</c:v>
                </c:pt>
                <c:pt idx="143">
                  <c:v>40452</c:v>
                </c:pt>
                <c:pt idx="144">
                  <c:v>40459</c:v>
                </c:pt>
                <c:pt idx="145">
                  <c:v>40466</c:v>
                </c:pt>
                <c:pt idx="146">
                  <c:v>40473</c:v>
                </c:pt>
                <c:pt idx="147">
                  <c:v>40480</c:v>
                </c:pt>
                <c:pt idx="148">
                  <c:v>40487</c:v>
                </c:pt>
                <c:pt idx="149">
                  <c:v>40494</c:v>
                </c:pt>
                <c:pt idx="150">
                  <c:v>40501</c:v>
                </c:pt>
                <c:pt idx="151">
                  <c:v>40508</c:v>
                </c:pt>
                <c:pt idx="152">
                  <c:v>40515</c:v>
                </c:pt>
                <c:pt idx="153">
                  <c:v>40522</c:v>
                </c:pt>
                <c:pt idx="154">
                  <c:v>40529</c:v>
                </c:pt>
                <c:pt idx="155">
                  <c:v>40536</c:v>
                </c:pt>
                <c:pt idx="156">
                  <c:v>40543</c:v>
                </c:pt>
                <c:pt idx="157">
                  <c:v>40550</c:v>
                </c:pt>
                <c:pt idx="158">
                  <c:v>40557</c:v>
                </c:pt>
                <c:pt idx="159">
                  <c:v>40564</c:v>
                </c:pt>
                <c:pt idx="160">
                  <c:v>40571</c:v>
                </c:pt>
                <c:pt idx="161">
                  <c:v>40578</c:v>
                </c:pt>
                <c:pt idx="162">
                  <c:v>40585</c:v>
                </c:pt>
                <c:pt idx="163">
                  <c:v>40592</c:v>
                </c:pt>
                <c:pt idx="164">
                  <c:v>40599</c:v>
                </c:pt>
                <c:pt idx="165">
                  <c:v>40606</c:v>
                </c:pt>
                <c:pt idx="166">
                  <c:v>40613</c:v>
                </c:pt>
                <c:pt idx="167">
                  <c:v>40620</c:v>
                </c:pt>
                <c:pt idx="168">
                  <c:v>40627</c:v>
                </c:pt>
                <c:pt idx="169">
                  <c:v>40634</c:v>
                </c:pt>
                <c:pt idx="170">
                  <c:v>40641</c:v>
                </c:pt>
                <c:pt idx="171">
                  <c:v>40648</c:v>
                </c:pt>
                <c:pt idx="172">
                  <c:v>40655</c:v>
                </c:pt>
                <c:pt idx="173">
                  <c:v>40662</c:v>
                </c:pt>
                <c:pt idx="174">
                  <c:v>40669</c:v>
                </c:pt>
                <c:pt idx="175">
                  <c:v>40676</c:v>
                </c:pt>
                <c:pt idx="176">
                  <c:v>40683</c:v>
                </c:pt>
                <c:pt idx="177">
                  <c:v>40690</c:v>
                </c:pt>
                <c:pt idx="178">
                  <c:v>40697</c:v>
                </c:pt>
                <c:pt idx="179">
                  <c:v>40704</c:v>
                </c:pt>
                <c:pt idx="180">
                  <c:v>40711</c:v>
                </c:pt>
                <c:pt idx="181">
                  <c:v>40718</c:v>
                </c:pt>
                <c:pt idx="182">
                  <c:v>40725</c:v>
                </c:pt>
                <c:pt idx="183">
                  <c:v>40732</c:v>
                </c:pt>
                <c:pt idx="184">
                  <c:v>40739</c:v>
                </c:pt>
                <c:pt idx="185">
                  <c:v>40746</c:v>
                </c:pt>
                <c:pt idx="186">
                  <c:v>40753</c:v>
                </c:pt>
                <c:pt idx="187">
                  <c:v>40760</c:v>
                </c:pt>
                <c:pt idx="188">
                  <c:v>40767</c:v>
                </c:pt>
                <c:pt idx="189">
                  <c:v>40774</c:v>
                </c:pt>
                <c:pt idx="190">
                  <c:v>40781</c:v>
                </c:pt>
                <c:pt idx="191">
                  <c:v>40788</c:v>
                </c:pt>
                <c:pt idx="192">
                  <c:v>40795</c:v>
                </c:pt>
                <c:pt idx="193">
                  <c:v>40802</c:v>
                </c:pt>
                <c:pt idx="194">
                  <c:v>40809</c:v>
                </c:pt>
                <c:pt idx="195">
                  <c:v>40816</c:v>
                </c:pt>
                <c:pt idx="196">
                  <c:v>40823</c:v>
                </c:pt>
                <c:pt idx="197">
                  <c:v>40830</c:v>
                </c:pt>
                <c:pt idx="198">
                  <c:v>40837</c:v>
                </c:pt>
                <c:pt idx="199">
                  <c:v>40844</c:v>
                </c:pt>
                <c:pt idx="200">
                  <c:v>40851</c:v>
                </c:pt>
                <c:pt idx="201">
                  <c:v>40858</c:v>
                </c:pt>
                <c:pt idx="202">
                  <c:v>40865</c:v>
                </c:pt>
                <c:pt idx="203">
                  <c:v>40872</c:v>
                </c:pt>
                <c:pt idx="204">
                  <c:v>40879</c:v>
                </c:pt>
                <c:pt idx="205">
                  <c:v>40886</c:v>
                </c:pt>
                <c:pt idx="206">
                  <c:v>40893</c:v>
                </c:pt>
                <c:pt idx="207">
                  <c:v>40900</c:v>
                </c:pt>
                <c:pt idx="208">
                  <c:v>40907</c:v>
                </c:pt>
                <c:pt idx="209">
                  <c:v>40914</c:v>
                </c:pt>
                <c:pt idx="210">
                  <c:v>40921</c:v>
                </c:pt>
                <c:pt idx="211">
                  <c:v>40928</c:v>
                </c:pt>
                <c:pt idx="212">
                  <c:v>40935</c:v>
                </c:pt>
                <c:pt idx="213">
                  <c:v>40942</c:v>
                </c:pt>
                <c:pt idx="214">
                  <c:v>40949</c:v>
                </c:pt>
                <c:pt idx="215">
                  <c:v>40956</c:v>
                </c:pt>
                <c:pt idx="216">
                  <c:v>40963</c:v>
                </c:pt>
                <c:pt idx="217">
                  <c:v>40970</c:v>
                </c:pt>
                <c:pt idx="218">
                  <c:v>40977</c:v>
                </c:pt>
                <c:pt idx="219">
                  <c:v>40984</c:v>
                </c:pt>
                <c:pt idx="220">
                  <c:v>40991</c:v>
                </c:pt>
                <c:pt idx="221">
                  <c:v>40998</c:v>
                </c:pt>
                <c:pt idx="222">
                  <c:v>41005</c:v>
                </c:pt>
                <c:pt idx="223">
                  <c:v>41012</c:v>
                </c:pt>
                <c:pt idx="224">
                  <c:v>41019</c:v>
                </c:pt>
                <c:pt idx="225">
                  <c:v>41026</c:v>
                </c:pt>
                <c:pt idx="226">
                  <c:v>41033</c:v>
                </c:pt>
                <c:pt idx="227">
                  <c:v>41040</c:v>
                </c:pt>
                <c:pt idx="228">
                  <c:v>41047</c:v>
                </c:pt>
                <c:pt idx="229">
                  <c:v>41054</c:v>
                </c:pt>
                <c:pt idx="230">
                  <c:v>41061</c:v>
                </c:pt>
                <c:pt idx="231">
                  <c:v>41068</c:v>
                </c:pt>
                <c:pt idx="232">
                  <c:v>41075</c:v>
                </c:pt>
                <c:pt idx="233">
                  <c:v>41082</c:v>
                </c:pt>
                <c:pt idx="234">
                  <c:v>41089</c:v>
                </c:pt>
                <c:pt idx="235">
                  <c:v>41096</c:v>
                </c:pt>
                <c:pt idx="236">
                  <c:v>41103</c:v>
                </c:pt>
                <c:pt idx="237">
                  <c:v>41110</c:v>
                </c:pt>
                <c:pt idx="238">
                  <c:v>41117</c:v>
                </c:pt>
                <c:pt idx="239">
                  <c:v>41124</c:v>
                </c:pt>
                <c:pt idx="240">
                  <c:v>41131</c:v>
                </c:pt>
                <c:pt idx="241">
                  <c:v>41138</c:v>
                </c:pt>
                <c:pt idx="242">
                  <c:v>41145</c:v>
                </c:pt>
                <c:pt idx="243">
                  <c:v>41152</c:v>
                </c:pt>
                <c:pt idx="244">
                  <c:v>41159</c:v>
                </c:pt>
                <c:pt idx="245">
                  <c:v>41166</c:v>
                </c:pt>
                <c:pt idx="246">
                  <c:v>41173</c:v>
                </c:pt>
                <c:pt idx="247">
                  <c:v>41180</c:v>
                </c:pt>
                <c:pt idx="248">
                  <c:v>41187</c:v>
                </c:pt>
                <c:pt idx="249">
                  <c:v>41194</c:v>
                </c:pt>
                <c:pt idx="250">
                  <c:v>41201</c:v>
                </c:pt>
                <c:pt idx="251">
                  <c:v>41208</c:v>
                </c:pt>
                <c:pt idx="252">
                  <c:v>41215</c:v>
                </c:pt>
                <c:pt idx="253">
                  <c:v>41222</c:v>
                </c:pt>
                <c:pt idx="254">
                  <c:v>41229</c:v>
                </c:pt>
                <c:pt idx="255">
                  <c:v>41236</c:v>
                </c:pt>
                <c:pt idx="256">
                  <c:v>41243</c:v>
                </c:pt>
                <c:pt idx="257">
                  <c:v>41250</c:v>
                </c:pt>
                <c:pt idx="258">
                  <c:v>41257</c:v>
                </c:pt>
                <c:pt idx="259">
                  <c:v>41264</c:v>
                </c:pt>
                <c:pt idx="260">
                  <c:v>41271</c:v>
                </c:pt>
                <c:pt idx="261">
                  <c:v>41278</c:v>
                </c:pt>
                <c:pt idx="262">
                  <c:v>41285</c:v>
                </c:pt>
                <c:pt idx="263">
                  <c:v>41292</c:v>
                </c:pt>
                <c:pt idx="264">
                  <c:v>41299</c:v>
                </c:pt>
                <c:pt idx="265">
                  <c:v>41306</c:v>
                </c:pt>
                <c:pt idx="266">
                  <c:v>41313</c:v>
                </c:pt>
                <c:pt idx="267">
                  <c:v>41320</c:v>
                </c:pt>
                <c:pt idx="268">
                  <c:v>41327</c:v>
                </c:pt>
                <c:pt idx="269">
                  <c:v>41334</c:v>
                </c:pt>
                <c:pt idx="270">
                  <c:v>41341</c:v>
                </c:pt>
                <c:pt idx="271">
                  <c:v>41348</c:v>
                </c:pt>
                <c:pt idx="272">
                  <c:v>41355</c:v>
                </c:pt>
                <c:pt idx="273">
                  <c:v>41362</c:v>
                </c:pt>
                <c:pt idx="274">
                  <c:v>41369</c:v>
                </c:pt>
                <c:pt idx="275">
                  <c:v>41376</c:v>
                </c:pt>
                <c:pt idx="276">
                  <c:v>41383</c:v>
                </c:pt>
                <c:pt idx="277">
                  <c:v>41390</c:v>
                </c:pt>
                <c:pt idx="278">
                  <c:v>41397</c:v>
                </c:pt>
                <c:pt idx="279">
                  <c:v>41404</c:v>
                </c:pt>
                <c:pt idx="280">
                  <c:v>41411</c:v>
                </c:pt>
                <c:pt idx="281">
                  <c:v>41418</c:v>
                </c:pt>
                <c:pt idx="282">
                  <c:v>41425</c:v>
                </c:pt>
                <c:pt idx="283">
                  <c:v>41432</c:v>
                </c:pt>
                <c:pt idx="284">
                  <c:v>41439</c:v>
                </c:pt>
                <c:pt idx="285">
                  <c:v>41446</c:v>
                </c:pt>
                <c:pt idx="286">
                  <c:v>41453</c:v>
                </c:pt>
                <c:pt idx="287">
                  <c:v>41460</c:v>
                </c:pt>
                <c:pt idx="288">
                  <c:v>41467</c:v>
                </c:pt>
                <c:pt idx="289">
                  <c:v>41474</c:v>
                </c:pt>
                <c:pt idx="290">
                  <c:v>41481</c:v>
                </c:pt>
                <c:pt idx="291">
                  <c:v>41488</c:v>
                </c:pt>
                <c:pt idx="292">
                  <c:v>41495</c:v>
                </c:pt>
                <c:pt idx="293">
                  <c:v>41502</c:v>
                </c:pt>
                <c:pt idx="294">
                  <c:v>41509</c:v>
                </c:pt>
                <c:pt idx="295">
                  <c:v>41516</c:v>
                </c:pt>
                <c:pt idx="296">
                  <c:v>41523</c:v>
                </c:pt>
                <c:pt idx="297">
                  <c:v>41530</c:v>
                </c:pt>
                <c:pt idx="298">
                  <c:v>41537</c:v>
                </c:pt>
                <c:pt idx="299">
                  <c:v>41544</c:v>
                </c:pt>
                <c:pt idx="300">
                  <c:v>41551</c:v>
                </c:pt>
                <c:pt idx="301">
                  <c:v>41558</c:v>
                </c:pt>
                <c:pt idx="302">
                  <c:v>41565</c:v>
                </c:pt>
                <c:pt idx="303">
                  <c:v>41572</c:v>
                </c:pt>
                <c:pt idx="304">
                  <c:v>41579</c:v>
                </c:pt>
                <c:pt idx="305">
                  <c:v>41586</c:v>
                </c:pt>
                <c:pt idx="306">
                  <c:v>41593</c:v>
                </c:pt>
                <c:pt idx="307">
                  <c:v>41600</c:v>
                </c:pt>
                <c:pt idx="308">
                  <c:v>41607</c:v>
                </c:pt>
                <c:pt idx="309">
                  <c:v>41614</c:v>
                </c:pt>
                <c:pt idx="310">
                  <c:v>41621</c:v>
                </c:pt>
                <c:pt idx="311">
                  <c:v>41628</c:v>
                </c:pt>
                <c:pt idx="312">
                  <c:v>41635</c:v>
                </c:pt>
                <c:pt idx="313">
                  <c:v>41642</c:v>
                </c:pt>
                <c:pt idx="314">
                  <c:v>41649</c:v>
                </c:pt>
                <c:pt idx="315">
                  <c:v>41656</c:v>
                </c:pt>
                <c:pt idx="316">
                  <c:v>41663</c:v>
                </c:pt>
                <c:pt idx="317">
                  <c:v>41670</c:v>
                </c:pt>
                <c:pt idx="318">
                  <c:v>41677</c:v>
                </c:pt>
                <c:pt idx="319">
                  <c:v>41684</c:v>
                </c:pt>
                <c:pt idx="320">
                  <c:v>41691</c:v>
                </c:pt>
                <c:pt idx="321">
                  <c:v>41698</c:v>
                </c:pt>
                <c:pt idx="322">
                  <c:v>41705</c:v>
                </c:pt>
                <c:pt idx="323">
                  <c:v>41712</c:v>
                </c:pt>
                <c:pt idx="324">
                  <c:v>41719</c:v>
                </c:pt>
                <c:pt idx="325">
                  <c:v>41726</c:v>
                </c:pt>
                <c:pt idx="326">
                  <c:v>41733</c:v>
                </c:pt>
                <c:pt idx="327">
                  <c:v>41740</c:v>
                </c:pt>
                <c:pt idx="328">
                  <c:v>41747</c:v>
                </c:pt>
                <c:pt idx="329">
                  <c:v>41754</c:v>
                </c:pt>
                <c:pt idx="330">
                  <c:v>41761</c:v>
                </c:pt>
                <c:pt idx="331">
                  <c:v>41768</c:v>
                </c:pt>
                <c:pt idx="332">
                  <c:v>41775</c:v>
                </c:pt>
                <c:pt idx="333">
                  <c:v>41782</c:v>
                </c:pt>
                <c:pt idx="334">
                  <c:v>41789</c:v>
                </c:pt>
                <c:pt idx="335">
                  <c:v>41796</c:v>
                </c:pt>
                <c:pt idx="336">
                  <c:v>41803</c:v>
                </c:pt>
                <c:pt idx="337">
                  <c:v>41810</c:v>
                </c:pt>
                <c:pt idx="338">
                  <c:v>41817</c:v>
                </c:pt>
                <c:pt idx="339">
                  <c:v>41824</c:v>
                </c:pt>
                <c:pt idx="340">
                  <c:v>41831</c:v>
                </c:pt>
                <c:pt idx="341">
                  <c:v>41838</c:v>
                </c:pt>
                <c:pt idx="342">
                  <c:v>41845</c:v>
                </c:pt>
                <c:pt idx="343">
                  <c:v>41852</c:v>
                </c:pt>
                <c:pt idx="344">
                  <c:v>41859</c:v>
                </c:pt>
                <c:pt idx="345">
                  <c:v>41866</c:v>
                </c:pt>
                <c:pt idx="346">
                  <c:v>41873</c:v>
                </c:pt>
                <c:pt idx="347">
                  <c:v>41880</c:v>
                </c:pt>
                <c:pt idx="348">
                  <c:v>41887</c:v>
                </c:pt>
                <c:pt idx="349">
                  <c:v>41894</c:v>
                </c:pt>
                <c:pt idx="350">
                  <c:v>41901</c:v>
                </c:pt>
                <c:pt idx="351">
                  <c:v>41908</c:v>
                </c:pt>
                <c:pt idx="352">
                  <c:v>41915</c:v>
                </c:pt>
                <c:pt idx="353">
                  <c:v>41922</c:v>
                </c:pt>
                <c:pt idx="354">
                  <c:v>41929</c:v>
                </c:pt>
                <c:pt idx="355">
                  <c:v>41936</c:v>
                </c:pt>
                <c:pt idx="356">
                  <c:v>41943</c:v>
                </c:pt>
                <c:pt idx="357">
                  <c:v>41950</c:v>
                </c:pt>
                <c:pt idx="358">
                  <c:v>41957</c:v>
                </c:pt>
                <c:pt idx="359">
                  <c:v>41964</c:v>
                </c:pt>
                <c:pt idx="360">
                  <c:v>41971</c:v>
                </c:pt>
                <c:pt idx="361">
                  <c:v>41978</c:v>
                </c:pt>
                <c:pt idx="362">
                  <c:v>41985</c:v>
                </c:pt>
                <c:pt idx="363">
                  <c:v>41992</c:v>
                </c:pt>
                <c:pt idx="364">
                  <c:v>41999</c:v>
                </c:pt>
                <c:pt idx="365">
                  <c:v>42006</c:v>
                </c:pt>
                <c:pt idx="366">
                  <c:v>42013</c:v>
                </c:pt>
                <c:pt idx="367">
                  <c:v>42020</c:v>
                </c:pt>
                <c:pt idx="368">
                  <c:v>42027</c:v>
                </c:pt>
                <c:pt idx="369">
                  <c:v>42034</c:v>
                </c:pt>
                <c:pt idx="370">
                  <c:v>42041</c:v>
                </c:pt>
                <c:pt idx="371">
                  <c:v>42048</c:v>
                </c:pt>
                <c:pt idx="372">
                  <c:v>42055</c:v>
                </c:pt>
                <c:pt idx="373">
                  <c:v>42062</c:v>
                </c:pt>
                <c:pt idx="374">
                  <c:v>42069</c:v>
                </c:pt>
                <c:pt idx="375">
                  <c:v>42076</c:v>
                </c:pt>
                <c:pt idx="376">
                  <c:v>42083</c:v>
                </c:pt>
                <c:pt idx="377">
                  <c:v>42090</c:v>
                </c:pt>
                <c:pt idx="378">
                  <c:v>42097</c:v>
                </c:pt>
                <c:pt idx="379">
                  <c:v>42104</c:v>
                </c:pt>
                <c:pt idx="380">
                  <c:v>42111</c:v>
                </c:pt>
                <c:pt idx="381">
                  <c:v>42118</c:v>
                </c:pt>
                <c:pt idx="382">
                  <c:v>42125</c:v>
                </c:pt>
                <c:pt idx="383">
                  <c:v>42132</c:v>
                </c:pt>
                <c:pt idx="384">
                  <c:v>42139</c:v>
                </c:pt>
                <c:pt idx="385">
                  <c:v>42146</c:v>
                </c:pt>
                <c:pt idx="386">
                  <c:v>42153</c:v>
                </c:pt>
                <c:pt idx="387">
                  <c:v>42160</c:v>
                </c:pt>
                <c:pt idx="388">
                  <c:v>42167</c:v>
                </c:pt>
                <c:pt idx="389">
                  <c:v>42174</c:v>
                </c:pt>
                <c:pt idx="390">
                  <c:v>42181</c:v>
                </c:pt>
                <c:pt idx="391">
                  <c:v>42188</c:v>
                </c:pt>
                <c:pt idx="392">
                  <c:v>42195</c:v>
                </c:pt>
                <c:pt idx="393">
                  <c:v>42202</c:v>
                </c:pt>
                <c:pt idx="394">
                  <c:v>42209</c:v>
                </c:pt>
                <c:pt idx="395">
                  <c:v>42216</c:v>
                </c:pt>
                <c:pt idx="396">
                  <c:v>42223</c:v>
                </c:pt>
                <c:pt idx="397">
                  <c:v>42230</c:v>
                </c:pt>
                <c:pt idx="398">
                  <c:v>42237</c:v>
                </c:pt>
                <c:pt idx="399">
                  <c:v>42244</c:v>
                </c:pt>
                <c:pt idx="400">
                  <c:v>42251</c:v>
                </c:pt>
                <c:pt idx="401">
                  <c:v>42258</c:v>
                </c:pt>
                <c:pt idx="402">
                  <c:v>42265</c:v>
                </c:pt>
                <c:pt idx="403">
                  <c:v>42272</c:v>
                </c:pt>
                <c:pt idx="404">
                  <c:v>42279</c:v>
                </c:pt>
                <c:pt idx="405">
                  <c:v>42286</c:v>
                </c:pt>
                <c:pt idx="406">
                  <c:v>42293</c:v>
                </c:pt>
                <c:pt idx="407">
                  <c:v>42300</c:v>
                </c:pt>
                <c:pt idx="408">
                  <c:v>42307</c:v>
                </c:pt>
                <c:pt idx="409">
                  <c:v>42314</c:v>
                </c:pt>
                <c:pt idx="410">
                  <c:v>42321</c:v>
                </c:pt>
                <c:pt idx="411">
                  <c:v>42328</c:v>
                </c:pt>
                <c:pt idx="412">
                  <c:v>42335</c:v>
                </c:pt>
                <c:pt idx="413">
                  <c:v>42342</c:v>
                </c:pt>
                <c:pt idx="414">
                  <c:v>42349</c:v>
                </c:pt>
                <c:pt idx="415">
                  <c:v>42356</c:v>
                </c:pt>
                <c:pt idx="416">
                  <c:v>42363</c:v>
                </c:pt>
                <c:pt idx="417">
                  <c:v>42370</c:v>
                </c:pt>
                <c:pt idx="418">
                  <c:v>42377</c:v>
                </c:pt>
                <c:pt idx="419">
                  <c:v>42384</c:v>
                </c:pt>
                <c:pt idx="420">
                  <c:v>42391</c:v>
                </c:pt>
                <c:pt idx="421">
                  <c:v>42398</c:v>
                </c:pt>
                <c:pt idx="422">
                  <c:v>42405</c:v>
                </c:pt>
                <c:pt idx="423">
                  <c:v>42412</c:v>
                </c:pt>
                <c:pt idx="424">
                  <c:v>42419</c:v>
                </c:pt>
                <c:pt idx="425">
                  <c:v>42426</c:v>
                </c:pt>
                <c:pt idx="426">
                  <c:v>42433</c:v>
                </c:pt>
                <c:pt idx="427">
                  <c:v>42440</c:v>
                </c:pt>
                <c:pt idx="428">
                  <c:v>42447</c:v>
                </c:pt>
                <c:pt idx="429">
                  <c:v>42454</c:v>
                </c:pt>
                <c:pt idx="430">
                  <c:v>42461</c:v>
                </c:pt>
                <c:pt idx="431">
                  <c:v>42468</c:v>
                </c:pt>
                <c:pt idx="432">
                  <c:v>42475</c:v>
                </c:pt>
                <c:pt idx="433">
                  <c:v>42482</c:v>
                </c:pt>
                <c:pt idx="434">
                  <c:v>42489</c:v>
                </c:pt>
                <c:pt idx="435">
                  <c:v>42496</c:v>
                </c:pt>
                <c:pt idx="436">
                  <c:v>42503</c:v>
                </c:pt>
                <c:pt idx="437">
                  <c:v>42510</c:v>
                </c:pt>
                <c:pt idx="438">
                  <c:v>42517</c:v>
                </c:pt>
                <c:pt idx="439">
                  <c:v>42524</c:v>
                </c:pt>
                <c:pt idx="440">
                  <c:v>42531</c:v>
                </c:pt>
                <c:pt idx="441">
                  <c:v>42538</c:v>
                </c:pt>
                <c:pt idx="442">
                  <c:v>42545</c:v>
                </c:pt>
                <c:pt idx="443">
                  <c:v>42552</c:v>
                </c:pt>
                <c:pt idx="444">
                  <c:v>42559</c:v>
                </c:pt>
                <c:pt idx="445">
                  <c:v>42566</c:v>
                </c:pt>
                <c:pt idx="446">
                  <c:v>42573</c:v>
                </c:pt>
                <c:pt idx="447">
                  <c:v>42580</c:v>
                </c:pt>
                <c:pt idx="448">
                  <c:v>42587</c:v>
                </c:pt>
                <c:pt idx="449">
                  <c:v>42594</c:v>
                </c:pt>
                <c:pt idx="450">
                  <c:v>42601</c:v>
                </c:pt>
                <c:pt idx="451">
                  <c:v>42608</c:v>
                </c:pt>
                <c:pt idx="452">
                  <c:v>42615</c:v>
                </c:pt>
                <c:pt idx="453">
                  <c:v>42622</c:v>
                </c:pt>
                <c:pt idx="454">
                  <c:v>42629</c:v>
                </c:pt>
                <c:pt idx="455">
                  <c:v>42636</c:v>
                </c:pt>
                <c:pt idx="456">
                  <c:v>42643</c:v>
                </c:pt>
                <c:pt idx="457">
                  <c:v>42650</c:v>
                </c:pt>
                <c:pt idx="458">
                  <c:v>42657</c:v>
                </c:pt>
                <c:pt idx="459">
                  <c:v>42664</c:v>
                </c:pt>
                <c:pt idx="460">
                  <c:v>42671</c:v>
                </c:pt>
                <c:pt idx="461">
                  <c:v>42678</c:v>
                </c:pt>
                <c:pt idx="462">
                  <c:v>42685</c:v>
                </c:pt>
                <c:pt idx="463">
                  <c:v>42692</c:v>
                </c:pt>
                <c:pt idx="464">
                  <c:v>42699</c:v>
                </c:pt>
                <c:pt idx="465">
                  <c:v>42706</c:v>
                </c:pt>
                <c:pt idx="466">
                  <c:v>42713</c:v>
                </c:pt>
                <c:pt idx="467">
                  <c:v>42720</c:v>
                </c:pt>
                <c:pt idx="468">
                  <c:v>42727</c:v>
                </c:pt>
                <c:pt idx="469">
                  <c:v>42734</c:v>
                </c:pt>
                <c:pt idx="470">
                  <c:v>42741</c:v>
                </c:pt>
                <c:pt idx="471">
                  <c:v>42748</c:v>
                </c:pt>
                <c:pt idx="472">
                  <c:v>42755</c:v>
                </c:pt>
                <c:pt idx="473">
                  <c:v>42762</c:v>
                </c:pt>
                <c:pt idx="474">
                  <c:v>42769</c:v>
                </c:pt>
                <c:pt idx="475">
                  <c:v>42776</c:v>
                </c:pt>
                <c:pt idx="476">
                  <c:v>42783</c:v>
                </c:pt>
                <c:pt idx="477">
                  <c:v>42790</c:v>
                </c:pt>
                <c:pt idx="478">
                  <c:v>42797</c:v>
                </c:pt>
                <c:pt idx="479">
                  <c:v>42804</c:v>
                </c:pt>
                <c:pt idx="480">
                  <c:v>42811</c:v>
                </c:pt>
                <c:pt idx="481">
                  <c:v>42818</c:v>
                </c:pt>
                <c:pt idx="482">
                  <c:v>42825</c:v>
                </c:pt>
                <c:pt idx="483">
                  <c:v>42832</c:v>
                </c:pt>
                <c:pt idx="484">
                  <c:v>42839</c:v>
                </c:pt>
                <c:pt idx="485">
                  <c:v>42846</c:v>
                </c:pt>
                <c:pt idx="486">
                  <c:v>42853</c:v>
                </c:pt>
                <c:pt idx="487">
                  <c:v>42860</c:v>
                </c:pt>
                <c:pt idx="488">
                  <c:v>42867</c:v>
                </c:pt>
                <c:pt idx="489">
                  <c:v>42874</c:v>
                </c:pt>
                <c:pt idx="490">
                  <c:v>42881</c:v>
                </c:pt>
                <c:pt idx="491">
                  <c:v>42888</c:v>
                </c:pt>
                <c:pt idx="492">
                  <c:v>42895</c:v>
                </c:pt>
                <c:pt idx="493">
                  <c:v>42902</c:v>
                </c:pt>
                <c:pt idx="494">
                  <c:v>42909</c:v>
                </c:pt>
                <c:pt idx="495">
                  <c:v>42916</c:v>
                </c:pt>
                <c:pt idx="496">
                  <c:v>42923</c:v>
                </c:pt>
                <c:pt idx="497">
                  <c:v>42930</c:v>
                </c:pt>
                <c:pt idx="498">
                  <c:v>42937</c:v>
                </c:pt>
                <c:pt idx="499">
                  <c:v>42944</c:v>
                </c:pt>
                <c:pt idx="500">
                  <c:v>42951</c:v>
                </c:pt>
                <c:pt idx="501">
                  <c:v>42958</c:v>
                </c:pt>
                <c:pt idx="502">
                  <c:v>42965</c:v>
                </c:pt>
                <c:pt idx="503">
                  <c:v>42972</c:v>
                </c:pt>
                <c:pt idx="504">
                  <c:v>42979</c:v>
                </c:pt>
                <c:pt idx="505">
                  <c:v>42986</c:v>
                </c:pt>
                <c:pt idx="506">
                  <c:v>42993</c:v>
                </c:pt>
                <c:pt idx="507">
                  <c:v>43000</c:v>
                </c:pt>
                <c:pt idx="508">
                  <c:v>43007</c:v>
                </c:pt>
                <c:pt idx="509">
                  <c:v>43014</c:v>
                </c:pt>
                <c:pt idx="510">
                  <c:v>43021</c:v>
                </c:pt>
                <c:pt idx="511">
                  <c:v>43028</c:v>
                </c:pt>
                <c:pt idx="512">
                  <c:v>43035</c:v>
                </c:pt>
                <c:pt idx="513">
                  <c:v>43042</c:v>
                </c:pt>
                <c:pt idx="514">
                  <c:v>43049</c:v>
                </c:pt>
                <c:pt idx="515">
                  <c:v>43056</c:v>
                </c:pt>
                <c:pt idx="516">
                  <c:v>43063</c:v>
                </c:pt>
                <c:pt idx="517">
                  <c:v>43070</c:v>
                </c:pt>
                <c:pt idx="518">
                  <c:v>43077</c:v>
                </c:pt>
                <c:pt idx="519">
                  <c:v>43084</c:v>
                </c:pt>
                <c:pt idx="520">
                  <c:v>43091</c:v>
                </c:pt>
                <c:pt idx="521">
                  <c:v>43098</c:v>
                </c:pt>
                <c:pt idx="522">
                  <c:v>43105</c:v>
                </c:pt>
                <c:pt idx="523">
                  <c:v>43112</c:v>
                </c:pt>
                <c:pt idx="524">
                  <c:v>43119</c:v>
                </c:pt>
                <c:pt idx="525">
                  <c:v>43126</c:v>
                </c:pt>
                <c:pt idx="526">
                  <c:v>43133</c:v>
                </c:pt>
                <c:pt idx="527">
                  <c:v>43140</c:v>
                </c:pt>
                <c:pt idx="528">
                  <c:v>43147</c:v>
                </c:pt>
                <c:pt idx="529">
                  <c:v>43154</c:v>
                </c:pt>
                <c:pt idx="530">
                  <c:v>43161</c:v>
                </c:pt>
                <c:pt idx="531">
                  <c:v>43168</c:v>
                </c:pt>
                <c:pt idx="532">
                  <c:v>43175</c:v>
                </c:pt>
                <c:pt idx="533">
                  <c:v>43182</c:v>
                </c:pt>
                <c:pt idx="534">
                  <c:v>43189</c:v>
                </c:pt>
                <c:pt idx="535">
                  <c:v>43196</c:v>
                </c:pt>
                <c:pt idx="536">
                  <c:v>43203</c:v>
                </c:pt>
                <c:pt idx="537">
                  <c:v>43210</c:v>
                </c:pt>
                <c:pt idx="538">
                  <c:v>43217</c:v>
                </c:pt>
                <c:pt idx="539">
                  <c:v>43224</c:v>
                </c:pt>
                <c:pt idx="540">
                  <c:v>43231</c:v>
                </c:pt>
                <c:pt idx="541">
                  <c:v>43238</c:v>
                </c:pt>
                <c:pt idx="542">
                  <c:v>43245</c:v>
                </c:pt>
                <c:pt idx="543">
                  <c:v>43252</c:v>
                </c:pt>
                <c:pt idx="544">
                  <c:v>43259</c:v>
                </c:pt>
                <c:pt idx="545">
                  <c:v>43266</c:v>
                </c:pt>
                <c:pt idx="546">
                  <c:v>43273</c:v>
                </c:pt>
                <c:pt idx="547">
                  <c:v>43280</c:v>
                </c:pt>
                <c:pt idx="548">
                  <c:v>43287</c:v>
                </c:pt>
                <c:pt idx="549">
                  <c:v>43294</c:v>
                </c:pt>
                <c:pt idx="550">
                  <c:v>43301</c:v>
                </c:pt>
                <c:pt idx="551">
                  <c:v>43308</c:v>
                </c:pt>
                <c:pt idx="552">
                  <c:v>43315</c:v>
                </c:pt>
                <c:pt idx="553">
                  <c:v>43322</c:v>
                </c:pt>
                <c:pt idx="554">
                  <c:v>43329</c:v>
                </c:pt>
                <c:pt idx="555">
                  <c:v>43336</c:v>
                </c:pt>
                <c:pt idx="556">
                  <c:v>43343</c:v>
                </c:pt>
                <c:pt idx="557">
                  <c:v>43350</c:v>
                </c:pt>
                <c:pt idx="558">
                  <c:v>43357</c:v>
                </c:pt>
                <c:pt idx="559">
                  <c:v>43364</c:v>
                </c:pt>
                <c:pt idx="560">
                  <c:v>43371</c:v>
                </c:pt>
                <c:pt idx="561">
                  <c:v>43378</c:v>
                </c:pt>
                <c:pt idx="562">
                  <c:v>43385</c:v>
                </c:pt>
                <c:pt idx="563">
                  <c:v>43392</c:v>
                </c:pt>
                <c:pt idx="564">
                  <c:v>43399</c:v>
                </c:pt>
                <c:pt idx="565">
                  <c:v>43406</c:v>
                </c:pt>
                <c:pt idx="566">
                  <c:v>43413</c:v>
                </c:pt>
                <c:pt idx="567">
                  <c:v>43420</c:v>
                </c:pt>
                <c:pt idx="568">
                  <c:v>43427</c:v>
                </c:pt>
                <c:pt idx="569">
                  <c:v>43434</c:v>
                </c:pt>
                <c:pt idx="570">
                  <c:v>43441</c:v>
                </c:pt>
                <c:pt idx="571">
                  <c:v>43448</c:v>
                </c:pt>
                <c:pt idx="572">
                  <c:v>43455</c:v>
                </c:pt>
                <c:pt idx="573">
                  <c:v>43462</c:v>
                </c:pt>
                <c:pt idx="574">
                  <c:v>43469</c:v>
                </c:pt>
                <c:pt idx="575">
                  <c:v>43476</c:v>
                </c:pt>
                <c:pt idx="576">
                  <c:v>43483</c:v>
                </c:pt>
                <c:pt idx="577">
                  <c:v>43490</c:v>
                </c:pt>
                <c:pt idx="578">
                  <c:v>43497</c:v>
                </c:pt>
                <c:pt idx="579">
                  <c:v>43504</c:v>
                </c:pt>
                <c:pt idx="580">
                  <c:v>43511</c:v>
                </c:pt>
                <c:pt idx="581">
                  <c:v>43518</c:v>
                </c:pt>
                <c:pt idx="582">
                  <c:v>43525</c:v>
                </c:pt>
                <c:pt idx="583">
                  <c:v>43532</c:v>
                </c:pt>
                <c:pt idx="584">
                  <c:v>43539</c:v>
                </c:pt>
                <c:pt idx="585">
                  <c:v>43546</c:v>
                </c:pt>
                <c:pt idx="586">
                  <c:v>43553</c:v>
                </c:pt>
                <c:pt idx="587">
                  <c:v>43560</c:v>
                </c:pt>
                <c:pt idx="588">
                  <c:v>43567</c:v>
                </c:pt>
                <c:pt idx="589">
                  <c:v>43574</c:v>
                </c:pt>
                <c:pt idx="590">
                  <c:v>43581</c:v>
                </c:pt>
                <c:pt idx="591">
                  <c:v>43588</c:v>
                </c:pt>
                <c:pt idx="592">
                  <c:v>43595</c:v>
                </c:pt>
                <c:pt idx="593">
                  <c:v>43602</c:v>
                </c:pt>
                <c:pt idx="594">
                  <c:v>43609</c:v>
                </c:pt>
                <c:pt idx="595">
                  <c:v>43616</c:v>
                </c:pt>
                <c:pt idx="596">
                  <c:v>43623</c:v>
                </c:pt>
                <c:pt idx="597">
                  <c:v>43630</c:v>
                </c:pt>
                <c:pt idx="598">
                  <c:v>43637</c:v>
                </c:pt>
                <c:pt idx="599">
                  <c:v>43644</c:v>
                </c:pt>
                <c:pt idx="600">
                  <c:v>43651</c:v>
                </c:pt>
                <c:pt idx="601">
                  <c:v>43658</c:v>
                </c:pt>
                <c:pt idx="602">
                  <c:v>43665</c:v>
                </c:pt>
                <c:pt idx="603">
                  <c:v>43672</c:v>
                </c:pt>
                <c:pt idx="604">
                  <c:v>43679</c:v>
                </c:pt>
                <c:pt idx="605">
                  <c:v>43686</c:v>
                </c:pt>
                <c:pt idx="606">
                  <c:v>43693</c:v>
                </c:pt>
                <c:pt idx="607">
                  <c:v>43700</c:v>
                </c:pt>
                <c:pt idx="608">
                  <c:v>43707</c:v>
                </c:pt>
                <c:pt idx="609">
                  <c:v>43714</c:v>
                </c:pt>
                <c:pt idx="610">
                  <c:v>43721</c:v>
                </c:pt>
                <c:pt idx="611">
                  <c:v>43728</c:v>
                </c:pt>
                <c:pt idx="612">
                  <c:v>43735</c:v>
                </c:pt>
                <c:pt idx="613">
                  <c:v>43742</c:v>
                </c:pt>
                <c:pt idx="614">
                  <c:v>43749</c:v>
                </c:pt>
                <c:pt idx="615">
                  <c:v>43756</c:v>
                </c:pt>
                <c:pt idx="616">
                  <c:v>43763</c:v>
                </c:pt>
                <c:pt idx="617">
                  <c:v>43770</c:v>
                </c:pt>
                <c:pt idx="618">
                  <c:v>43777</c:v>
                </c:pt>
                <c:pt idx="619">
                  <c:v>43784</c:v>
                </c:pt>
                <c:pt idx="620">
                  <c:v>43791</c:v>
                </c:pt>
                <c:pt idx="621">
                  <c:v>43798</c:v>
                </c:pt>
                <c:pt idx="622">
                  <c:v>43805</c:v>
                </c:pt>
                <c:pt idx="623">
                  <c:v>43812</c:v>
                </c:pt>
                <c:pt idx="624">
                  <c:v>43819</c:v>
                </c:pt>
                <c:pt idx="625">
                  <c:v>43826</c:v>
                </c:pt>
                <c:pt idx="626">
                  <c:v>43833</c:v>
                </c:pt>
                <c:pt idx="627">
                  <c:v>43840</c:v>
                </c:pt>
                <c:pt idx="628">
                  <c:v>43847</c:v>
                </c:pt>
                <c:pt idx="629">
                  <c:v>43854</c:v>
                </c:pt>
                <c:pt idx="630">
                  <c:v>43861</c:v>
                </c:pt>
                <c:pt idx="631">
                  <c:v>43868</c:v>
                </c:pt>
                <c:pt idx="632">
                  <c:v>43875</c:v>
                </c:pt>
                <c:pt idx="633">
                  <c:v>43882</c:v>
                </c:pt>
                <c:pt idx="634">
                  <c:v>43889</c:v>
                </c:pt>
                <c:pt idx="635">
                  <c:v>43896</c:v>
                </c:pt>
                <c:pt idx="636">
                  <c:v>43903</c:v>
                </c:pt>
                <c:pt idx="637">
                  <c:v>43910</c:v>
                </c:pt>
                <c:pt idx="638">
                  <c:v>43917</c:v>
                </c:pt>
                <c:pt idx="639">
                  <c:v>43924</c:v>
                </c:pt>
                <c:pt idx="640">
                  <c:v>43931</c:v>
                </c:pt>
                <c:pt idx="641">
                  <c:v>43938</c:v>
                </c:pt>
                <c:pt idx="642">
                  <c:v>43945</c:v>
                </c:pt>
                <c:pt idx="643">
                  <c:v>43952</c:v>
                </c:pt>
                <c:pt idx="644">
                  <c:v>43959</c:v>
                </c:pt>
                <c:pt idx="645">
                  <c:v>43966</c:v>
                </c:pt>
                <c:pt idx="646">
                  <c:v>43973</c:v>
                </c:pt>
                <c:pt idx="647">
                  <c:v>43980</c:v>
                </c:pt>
                <c:pt idx="648">
                  <c:v>43987</c:v>
                </c:pt>
                <c:pt idx="649">
                  <c:v>43994</c:v>
                </c:pt>
                <c:pt idx="650">
                  <c:v>44001</c:v>
                </c:pt>
                <c:pt idx="651">
                  <c:v>44008</c:v>
                </c:pt>
                <c:pt idx="652">
                  <c:v>44015</c:v>
                </c:pt>
                <c:pt idx="653">
                  <c:v>44022</c:v>
                </c:pt>
                <c:pt idx="654">
                  <c:v>44029</c:v>
                </c:pt>
                <c:pt idx="655">
                  <c:v>44036</c:v>
                </c:pt>
                <c:pt idx="656">
                  <c:v>44043</c:v>
                </c:pt>
                <c:pt idx="657">
                  <c:v>44050</c:v>
                </c:pt>
                <c:pt idx="658">
                  <c:v>44057</c:v>
                </c:pt>
                <c:pt idx="659">
                  <c:v>44064</c:v>
                </c:pt>
                <c:pt idx="660">
                  <c:v>44071</c:v>
                </c:pt>
                <c:pt idx="661">
                  <c:v>44078</c:v>
                </c:pt>
                <c:pt idx="662">
                  <c:v>44085</c:v>
                </c:pt>
                <c:pt idx="663">
                  <c:v>44092</c:v>
                </c:pt>
                <c:pt idx="664">
                  <c:v>44099</c:v>
                </c:pt>
                <c:pt idx="665">
                  <c:v>44106</c:v>
                </c:pt>
                <c:pt idx="666">
                  <c:v>44113</c:v>
                </c:pt>
                <c:pt idx="667">
                  <c:v>44120</c:v>
                </c:pt>
                <c:pt idx="668">
                  <c:v>44127</c:v>
                </c:pt>
                <c:pt idx="669">
                  <c:v>44134</c:v>
                </c:pt>
                <c:pt idx="670">
                  <c:v>44141</c:v>
                </c:pt>
                <c:pt idx="671">
                  <c:v>44148</c:v>
                </c:pt>
                <c:pt idx="672">
                  <c:v>44155</c:v>
                </c:pt>
                <c:pt idx="673">
                  <c:v>44162</c:v>
                </c:pt>
                <c:pt idx="674">
                  <c:v>44169</c:v>
                </c:pt>
                <c:pt idx="675">
                  <c:v>44176</c:v>
                </c:pt>
                <c:pt idx="676">
                  <c:v>44183</c:v>
                </c:pt>
                <c:pt idx="677">
                  <c:v>44190</c:v>
                </c:pt>
                <c:pt idx="678">
                  <c:v>44197</c:v>
                </c:pt>
                <c:pt idx="679">
                  <c:v>44204</c:v>
                </c:pt>
                <c:pt idx="680">
                  <c:v>44211</c:v>
                </c:pt>
                <c:pt idx="681">
                  <c:v>44218</c:v>
                </c:pt>
                <c:pt idx="682">
                  <c:v>44225</c:v>
                </c:pt>
                <c:pt idx="683">
                  <c:v>44232</c:v>
                </c:pt>
                <c:pt idx="684">
                  <c:v>44239</c:v>
                </c:pt>
                <c:pt idx="685">
                  <c:v>44246</c:v>
                </c:pt>
                <c:pt idx="686">
                  <c:v>44253</c:v>
                </c:pt>
                <c:pt idx="687">
                  <c:v>44260</c:v>
                </c:pt>
                <c:pt idx="688">
                  <c:v>44267</c:v>
                </c:pt>
                <c:pt idx="689">
                  <c:v>44274</c:v>
                </c:pt>
                <c:pt idx="690">
                  <c:v>44281</c:v>
                </c:pt>
                <c:pt idx="691">
                  <c:v>44288</c:v>
                </c:pt>
                <c:pt idx="692">
                  <c:v>44295</c:v>
                </c:pt>
                <c:pt idx="693">
                  <c:v>44302</c:v>
                </c:pt>
                <c:pt idx="694">
                  <c:v>44309</c:v>
                </c:pt>
              </c:numCache>
            </c:numRef>
          </c:cat>
          <c:val>
            <c:numRef>
              <c:f>'Graf 25'!$S$3:$S$697</c:f>
              <c:numCache>
                <c:formatCode>General</c:formatCode>
                <c:ptCount val="695"/>
                <c:pt idx="0">
                  <c:v>4.5</c:v>
                </c:pt>
                <c:pt idx="1">
                  <c:v>4.4800000000000004</c:v>
                </c:pt>
                <c:pt idx="2">
                  <c:v>4.3</c:v>
                </c:pt>
                <c:pt idx="3">
                  <c:v>4.26</c:v>
                </c:pt>
                <c:pt idx="4">
                  <c:v>4.32</c:v>
                </c:pt>
                <c:pt idx="5">
                  <c:v>4.25</c:v>
                </c:pt>
                <c:pt idx="6">
                  <c:v>4.3099999999999996</c:v>
                </c:pt>
                <c:pt idx="7">
                  <c:v>4.41</c:v>
                </c:pt>
                <c:pt idx="8">
                  <c:v>4.32</c:v>
                </c:pt>
                <c:pt idx="9">
                  <c:v>4.3099999999999996</c:v>
                </c:pt>
                <c:pt idx="10">
                  <c:v>4.29</c:v>
                </c:pt>
                <c:pt idx="11">
                  <c:v>4.2</c:v>
                </c:pt>
                <c:pt idx="12">
                  <c:v>4.3099999999999996</c:v>
                </c:pt>
                <c:pt idx="13">
                  <c:v>4.4800000000000004</c:v>
                </c:pt>
                <c:pt idx="14">
                  <c:v>4.38</c:v>
                </c:pt>
                <c:pt idx="15">
                  <c:v>4.55</c:v>
                </c:pt>
                <c:pt idx="16">
                  <c:v>4.6100000000000003</c:v>
                </c:pt>
                <c:pt idx="17">
                  <c:v>4.54</c:v>
                </c:pt>
                <c:pt idx="18">
                  <c:v>4.4000000000000004</c:v>
                </c:pt>
                <c:pt idx="19">
                  <c:v>4.5199999999999996</c:v>
                </c:pt>
                <c:pt idx="20">
                  <c:v>4.6100000000000003</c:v>
                </c:pt>
                <c:pt idx="21">
                  <c:v>4.6900000000000004</c:v>
                </c:pt>
                <c:pt idx="22">
                  <c:v>4.62</c:v>
                </c:pt>
                <c:pt idx="23">
                  <c:v>4.83</c:v>
                </c:pt>
                <c:pt idx="24">
                  <c:v>4.92</c:v>
                </c:pt>
                <c:pt idx="25">
                  <c:v>4.92</c:v>
                </c:pt>
                <c:pt idx="26">
                  <c:v>4.95</c:v>
                </c:pt>
                <c:pt idx="27">
                  <c:v>4.91</c:v>
                </c:pt>
                <c:pt idx="28">
                  <c:v>5.08</c:v>
                </c:pt>
                <c:pt idx="29">
                  <c:v>4.9800000000000004</c:v>
                </c:pt>
                <c:pt idx="30">
                  <c:v>4.82</c:v>
                </c:pt>
                <c:pt idx="31">
                  <c:v>4.6900000000000004</c:v>
                </c:pt>
                <c:pt idx="32">
                  <c:v>4.62</c:v>
                </c:pt>
                <c:pt idx="33">
                  <c:v>4.78</c:v>
                </c:pt>
                <c:pt idx="34">
                  <c:v>4.72</c:v>
                </c:pt>
                <c:pt idx="35">
                  <c:v>4.66</c:v>
                </c:pt>
                <c:pt idx="36">
                  <c:v>4.74</c:v>
                </c:pt>
                <c:pt idx="37">
                  <c:v>4.93</c:v>
                </c:pt>
                <c:pt idx="38">
                  <c:v>4.9000000000000004</c:v>
                </c:pt>
                <c:pt idx="39">
                  <c:v>4.7699999999999996</c:v>
                </c:pt>
                <c:pt idx="40">
                  <c:v>4.78</c:v>
                </c:pt>
                <c:pt idx="41">
                  <c:v>4.8899999999999997</c:v>
                </c:pt>
                <c:pt idx="42">
                  <c:v>4.6900000000000004</c:v>
                </c:pt>
                <c:pt idx="43">
                  <c:v>4.82</c:v>
                </c:pt>
                <c:pt idx="44">
                  <c:v>4.75</c:v>
                </c:pt>
                <c:pt idx="45">
                  <c:v>4.7</c:v>
                </c:pt>
                <c:pt idx="46">
                  <c:v>4.6500000000000004</c:v>
                </c:pt>
                <c:pt idx="47">
                  <c:v>4.53</c:v>
                </c:pt>
                <c:pt idx="48">
                  <c:v>4.5599999999999996</c:v>
                </c:pt>
                <c:pt idx="49">
                  <c:v>4.74</c:v>
                </c:pt>
                <c:pt idx="50">
                  <c:v>4.53</c:v>
                </c:pt>
                <c:pt idx="51">
                  <c:v>4.53</c:v>
                </c:pt>
                <c:pt idx="52">
                  <c:v>3.9</c:v>
                </c:pt>
                <c:pt idx="53">
                  <c:v>4.71</c:v>
                </c:pt>
                <c:pt idx="54">
                  <c:v>4.5599999999999996</c:v>
                </c:pt>
                <c:pt idx="55">
                  <c:v>4.7699999999999996</c:v>
                </c:pt>
                <c:pt idx="56">
                  <c:v>4.79</c:v>
                </c:pt>
                <c:pt idx="57">
                  <c:v>4.87</c:v>
                </c:pt>
                <c:pt idx="58">
                  <c:v>4.5999999999999996</c:v>
                </c:pt>
                <c:pt idx="59">
                  <c:v>4.67</c:v>
                </c:pt>
                <c:pt idx="60">
                  <c:v>4.79</c:v>
                </c:pt>
                <c:pt idx="61">
                  <c:v>4.76</c:v>
                </c:pt>
                <c:pt idx="62">
                  <c:v>4.84</c:v>
                </c:pt>
                <c:pt idx="63">
                  <c:v>4.93</c:v>
                </c:pt>
                <c:pt idx="64">
                  <c:v>4.8600000000000003</c:v>
                </c:pt>
                <c:pt idx="65">
                  <c:v>4.87</c:v>
                </c:pt>
                <c:pt idx="66">
                  <c:v>4.99</c:v>
                </c:pt>
                <c:pt idx="67">
                  <c:v>5.12</c:v>
                </c:pt>
                <c:pt idx="68">
                  <c:v>5.29</c:v>
                </c:pt>
                <c:pt idx="69">
                  <c:v>5.35</c:v>
                </c:pt>
                <c:pt idx="70">
                  <c:v>5.56</c:v>
                </c:pt>
                <c:pt idx="71">
                  <c:v>5.29</c:v>
                </c:pt>
                <c:pt idx="72">
                  <c:v>5.67</c:v>
                </c:pt>
                <c:pt idx="73">
                  <c:v>5.59</c:v>
                </c:pt>
                <c:pt idx="74">
                  <c:v>5.71</c:v>
                </c:pt>
                <c:pt idx="75">
                  <c:v>5.64</c:v>
                </c:pt>
                <c:pt idx="76">
                  <c:v>5.68</c:v>
                </c:pt>
                <c:pt idx="77">
                  <c:v>5.74</c:v>
                </c:pt>
                <c:pt idx="78">
                  <c:v>5.52</c:v>
                </c:pt>
                <c:pt idx="79">
                  <c:v>5.63</c:v>
                </c:pt>
                <c:pt idx="80">
                  <c:v>5.73</c:v>
                </c:pt>
                <c:pt idx="81">
                  <c:v>5.57</c:v>
                </c:pt>
                <c:pt idx="82">
                  <c:v>5.05</c:v>
                </c:pt>
                <c:pt idx="83">
                  <c:v>5.22</c:v>
                </c:pt>
                <c:pt idx="84">
                  <c:v>5.05</c:v>
                </c:pt>
                <c:pt idx="85">
                  <c:v>5.1100000000000003</c:v>
                </c:pt>
                <c:pt idx="86">
                  <c:v>4.88</c:v>
                </c:pt>
                <c:pt idx="87">
                  <c:v>4.9000000000000004</c:v>
                </c:pt>
                <c:pt idx="88">
                  <c:v>4.82</c:v>
                </c:pt>
                <c:pt idx="89">
                  <c:v>4.68</c:v>
                </c:pt>
                <c:pt idx="90">
                  <c:v>4.58</c:v>
                </c:pt>
                <c:pt idx="91">
                  <c:v>4.5199999999999996</c:v>
                </c:pt>
                <c:pt idx="92">
                  <c:v>4.59</c:v>
                </c:pt>
                <c:pt idx="93">
                  <c:v>4.51</c:v>
                </c:pt>
                <c:pt idx="94">
                  <c:v>4.54</c:v>
                </c:pt>
                <c:pt idx="95">
                  <c:v>4.43</c:v>
                </c:pt>
                <c:pt idx="96">
                  <c:v>4.3899999999999997</c:v>
                </c:pt>
                <c:pt idx="97">
                  <c:v>4.5199999999999996</c:v>
                </c:pt>
                <c:pt idx="98">
                  <c:v>4.57</c:v>
                </c:pt>
                <c:pt idx="99">
                  <c:v>4.3600000000000003</c:v>
                </c:pt>
                <c:pt idx="100">
                  <c:v>4.5599999999999996</c:v>
                </c:pt>
                <c:pt idx="101">
                  <c:v>4.57</c:v>
                </c:pt>
                <c:pt idx="102">
                  <c:v>4.4400000000000004</c:v>
                </c:pt>
                <c:pt idx="103">
                  <c:v>4.5</c:v>
                </c:pt>
                <c:pt idx="104">
                  <c:v>4.54</c:v>
                </c:pt>
                <c:pt idx="105">
                  <c:v>4.5</c:v>
                </c:pt>
                <c:pt idx="106">
                  <c:v>4.38</c:v>
                </c:pt>
                <c:pt idx="107">
                  <c:v>4.4000000000000004</c:v>
                </c:pt>
                <c:pt idx="108">
                  <c:v>4.38</c:v>
                </c:pt>
                <c:pt idx="109">
                  <c:v>4.37</c:v>
                </c:pt>
                <c:pt idx="110">
                  <c:v>4.3600000000000003</c:v>
                </c:pt>
                <c:pt idx="111">
                  <c:v>4.3899999999999997</c:v>
                </c:pt>
                <c:pt idx="112">
                  <c:v>4.37</c:v>
                </c:pt>
                <c:pt idx="113">
                  <c:v>4.3899999999999997</c:v>
                </c:pt>
                <c:pt idx="114">
                  <c:v>4.3</c:v>
                </c:pt>
                <c:pt idx="115">
                  <c:v>4.1900000000000004</c:v>
                </c:pt>
                <c:pt idx="116">
                  <c:v>4.2300000000000004</c:v>
                </c:pt>
                <c:pt idx="117">
                  <c:v>4.1500000000000004</c:v>
                </c:pt>
                <c:pt idx="118">
                  <c:v>4.22</c:v>
                </c:pt>
                <c:pt idx="119">
                  <c:v>4.12</c:v>
                </c:pt>
                <c:pt idx="120">
                  <c:v>4.12</c:v>
                </c:pt>
                <c:pt idx="121">
                  <c:v>4.16</c:v>
                </c:pt>
                <c:pt idx="122">
                  <c:v>4.1100000000000003</c:v>
                </c:pt>
                <c:pt idx="123">
                  <c:v>4.3</c:v>
                </c:pt>
                <c:pt idx="124">
                  <c:v>4</c:v>
                </c:pt>
                <c:pt idx="125">
                  <c:v>3.99</c:v>
                </c:pt>
                <c:pt idx="126">
                  <c:v>3.97</c:v>
                </c:pt>
                <c:pt idx="127">
                  <c:v>4.05</c:v>
                </c:pt>
                <c:pt idx="128">
                  <c:v>4.13</c:v>
                </c:pt>
                <c:pt idx="129">
                  <c:v>4.04</c:v>
                </c:pt>
                <c:pt idx="130">
                  <c:v>3.99</c:v>
                </c:pt>
                <c:pt idx="131">
                  <c:v>4.03</c:v>
                </c:pt>
                <c:pt idx="132">
                  <c:v>3.94</c:v>
                </c:pt>
                <c:pt idx="133">
                  <c:v>4.09</c:v>
                </c:pt>
                <c:pt idx="134">
                  <c:v>3.99</c:v>
                </c:pt>
                <c:pt idx="135">
                  <c:v>3.87</c:v>
                </c:pt>
                <c:pt idx="136">
                  <c:v>3.79</c:v>
                </c:pt>
                <c:pt idx="137">
                  <c:v>3.67</c:v>
                </c:pt>
                <c:pt idx="138">
                  <c:v>3.67</c:v>
                </c:pt>
                <c:pt idx="139">
                  <c:v>3.84</c:v>
                </c:pt>
                <c:pt idx="140">
                  <c:v>3.8</c:v>
                </c:pt>
                <c:pt idx="141">
                  <c:v>3.81</c:v>
                </c:pt>
                <c:pt idx="142">
                  <c:v>3.89</c:v>
                </c:pt>
                <c:pt idx="143">
                  <c:v>3.77</c:v>
                </c:pt>
                <c:pt idx="144">
                  <c:v>3.88</c:v>
                </c:pt>
                <c:pt idx="145">
                  <c:v>3.99</c:v>
                </c:pt>
                <c:pt idx="146">
                  <c:v>3.93</c:v>
                </c:pt>
                <c:pt idx="147">
                  <c:v>4.05</c:v>
                </c:pt>
                <c:pt idx="148">
                  <c:v>4.13</c:v>
                </c:pt>
                <c:pt idx="149">
                  <c:v>4.1399999999999997</c:v>
                </c:pt>
                <c:pt idx="150">
                  <c:v>4.17</c:v>
                </c:pt>
                <c:pt idx="151">
                  <c:v>4.21</c:v>
                </c:pt>
                <c:pt idx="152">
                  <c:v>4.46</c:v>
                </c:pt>
                <c:pt idx="153">
                  <c:v>4.38</c:v>
                </c:pt>
                <c:pt idx="154">
                  <c:v>4.45</c:v>
                </c:pt>
                <c:pt idx="155">
                  <c:v>4.37</c:v>
                </c:pt>
                <c:pt idx="156">
                  <c:v>4.41</c:v>
                </c:pt>
                <c:pt idx="157">
                  <c:v>4.3099999999999996</c:v>
                </c:pt>
                <c:pt idx="158">
                  <c:v>4.49</c:v>
                </c:pt>
                <c:pt idx="159">
                  <c:v>4.63</c:v>
                </c:pt>
                <c:pt idx="160">
                  <c:v>4.57</c:v>
                </c:pt>
                <c:pt idx="161">
                  <c:v>4.5</c:v>
                </c:pt>
                <c:pt idx="162">
                  <c:v>4.59</c:v>
                </c:pt>
                <c:pt idx="163">
                  <c:v>4.66</c:v>
                </c:pt>
                <c:pt idx="164">
                  <c:v>4.54</c:v>
                </c:pt>
                <c:pt idx="165">
                  <c:v>4.66</c:v>
                </c:pt>
                <c:pt idx="166">
                  <c:v>4.6100000000000003</c:v>
                </c:pt>
                <c:pt idx="167">
                  <c:v>4.58</c:v>
                </c:pt>
                <c:pt idx="168">
                  <c:v>4.58</c:v>
                </c:pt>
                <c:pt idx="169">
                  <c:v>4.6900000000000004</c:v>
                </c:pt>
                <c:pt idx="170">
                  <c:v>4.74</c:v>
                </c:pt>
                <c:pt idx="171">
                  <c:v>4.7</c:v>
                </c:pt>
                <c:pt idx="172">
                  <c:v>4.6500000000000004</c:v>
                </c:pt>
                <c:pt idx="173">
                  <c:v>4.66</c:v>
                </c:pt>
                <c:pt idx="174">
                  <c:v>4.7</c:v>
                </c:pt>
                <c:pt idx="175">
                  <c:v>4.6100000000000003</c:v>
                </c:pt>
                <c:pt idx="176">
                  <c:v>4.62</c:v>
                </c:pt>
                <c:pt idx="177">
                  <c:v>4.6100000000000003</c:v>
                </c:pt>
                <c:pt idx="178">
                  <c:v>4.6100000000000003</c:v>
                </c:pt>
                <c:pt idx="179">
                  <c:v>4.5199999999999996</c:v>
                </c:pt>
                <c:pt idx="180">
                  <c:v>4.66</c:v>
                </c:pt>
                <c:pt idx="181">
                  <c:v>4.68</c:v>
                </c:pt>
                <c:pt idx="182">
                  <c:v>4.7300000000000004</c:v>
                </c:pt>
                <c:pt idx="183">
                  <c:v>4.67</c:v>
                </c:pt>
                <c:pt idx="184">
                  <c:v>4.67</c:v>
                </c:pt>
                <c:pt idx="185">
                  <c:v>4.76</c:v>
                </c:pt>
                <c:pt idx="186">
                  <c:v>4.72</c:v>
                </c:pt>
                <c:pt idx="187">
                  <c:v>4.8</c:v>
                </c:pt>
                <c:pt idx="188">
                  <c:v>4.72</c:v>
                </c:pt>
                <c:pt idx="189">
                  <c:v>4.6500000000000004</c:v>
                </c:pt>
                <c:pt idx="190">
                  <c:v>4.5</c:v>
                </c:pt>
                <c:pt idx="191">
                  <c:v>4.51</c:v>
                </c:pt>
                <c:pt idx="192">
                  <c:v>4.41</c:v>
                </c:pt>
                <c:pt idx="193">
                  <c:v>4.5</c:v>
                </c:pt>
                <c:pt idx="194">
                  <c:v>4.59</c:v>
                </c:pt>
                <c:pt idx="195">
                  <c:v>4.5599999999999996</c:v>
                </c:pt>
                <c:pt idx="196">
                  <c:v>4.66</c:v>
                </c:pt>
                <c:pt idx="197">
                  <c:v>4.5999999999999996</c:v>
                </c:pt>
                <c:pt idx="198">
                  <c:v>4.9400000000000004</c:v>
                </c:pt>
                <c:pt idx="199">
                  <c:v>4.66</c:v>
                </c:pt>
                <c:pt idx="200">
                  <c:v>4.51</c:v>
                </c:pt>
                <c:pt idx="201">
                  <c:v>4.97</c:v>
                </c:pt>
                <c:pt idx="202">
                  <c:v>5.34</c:v>
                </c:pt>
                <c:pt idx="203">
                  <c:v>5.87</c:v>
                </c:pt>
                <c:pt idx="204">
                  <c:v>6.15</c:v>
                </c:pt>
                <c:pt idx="205">
                  <c:v>6.03</c:v>
                </c:pt>
                <c:pt idx="206">
                  <c:v>5.72</c:v>
                </c:pt>
                <c:pt idx="207">
                  <c:v>5.74</c:v>
                </c:pt>
                <c:pt idx="208">
                  <c:v>5.71</c:v>
                </c:pt>
                <c:pt idx="209">
                  <c:v>5.71</c:v>
                </c:pt>
                <c:pt idx="210">
                  <c:v>5.44</c:v>
                </c:pt>
                <c:pt idx="211">
                  <c:v>5.62</c:v>
                </c:pt>
                <c:pt idx="212">
                  <c:v>5.35</c:v>
                </c:pt>
                <c:pt idx="213">
                  <c:v>5.25</c:v>
                </c:pt>
                <c:pt idx="214">
                  <c:v>5.01</c:v>
                </c:pt>
                <c:pt idx="215">
                  <c:v>4.88</c:v>
                </c:pt>
                <c:pt idx="216">
                  <c:v>4.8499999999999996</c:v>
                </c:pt>
                <c:pt idx="217">
                  <c:v>4.6399999999999997</c:v>
                </c:pt>
                <c:pt idx="218">
                  <c:v>4.6399999999999997</c:v>
                </c:pt>
                <c:pt idx="219">
                  <c:v>4.6900000000000004</c:v>
                </c:pt>
                <c:pt idx="220">
                  <c:v>4.4800000000000004</c:v>
                </c:pt>
                <c:pt idx="221">
                  <c:v>4.32</c:v>
                </c:pt>
                <c:pt idx="222">
                  <c:v>4.29</c:v>
                </c:pt>
                <c:pt idx="223">
                  <c:v>4.2</c:v>
                </c:pt>
                <c:pt idx="224">
                  <c:v>4.25</c:v>
                </c:pt>
                <c:pt idx="225">
                  <c:v>4.16</c:v>
                </c:pt>
                <c:pt idx="226">
                  <c:v>4.01</c:v>
                </c:pt>
                <c:pt idx="227">
                  <c:v>4</c:v>
                </c:pt>
                <c:pt idx="228">
                  <c:v>4.0599999999999996</c:v>
                </c:pt>
                <c:pt idx="229">
                  <c:v>3.91</c:v>
                </c:pt>
                <c:pt idx="230">
                  <c:v>3.86</c:v>
                </c:pt>
                <c:pt idx="231">
                  <c:v>4.04</c:v>
                </c:pt>
                <c:pt idx="232">
                  <c:v>4.0199999999999996</c:v>
                </c:pt>
                <c:pt idx="233">
                  <c:v>4.12</c:v>
                </c:pt>
                <c:pt idx="234">
                  <c:v>4.07</c:v>
                </c:pt>
                <c:pt idx="235">
                  <c:v>3.97</c:v>
                </c:pt>
                <c:pt idx="236">
                  <c:v>3.88</c:v>
                </c:pt>
                <c:pt idx="237">
                  <c:v>3.64</c:v>
                </c:pt>
                <c:pt idx="238">
                  <c:v>3.85</c:v>
                </c:pt>
                <c:pt idx="239">
                  <c:v>3.86</c:v>
                </c:pt>
                <c:pt idx="240">
                  <c:v>3.81</c:v>
                </c:pt>
                <c:pt idx="241">
                  <c:v>3.91</c:v>
                </c:pt>
                <c:pt idx="242">
                  <c:v>3.41</c:v>
                </c:pt>
                <c:pt idx="243">
                  <c:v>3.37</c:v>
                </c:pt>
                <c:pt idx="244">
                  <c:v>3.49</c:v>
                </c:pt>
                <c:pt idx="245">
                  <c:v>3.52</c:v>
                </c:pt>
                <c:pt idx="246">
                  <c:v>3.45</c:v>
                </c:pt>
                <c:pt idx="247">
                  <c:v>3.2</c:v>
                </c:pt>
                <c:pt idx="248">
                  <c:v>3.21</c:v>
                </c:pt>
                <c:pt idx="249">
                  <c:v>3.16</c:v>
                </c:pt>
                <c:pt idx="250">
                  <c:v>3.2</c:v>
                </c:pt>
                <c:pt idx="251">
                  <c:v>3.08</c:v>
                </c:pt>
                <c:pt idx="252">
                  <c:v>3.04</c:v>
                </c:pt>
                <c:pt idx="253">
                  <c:v>3</c:v>
                </c:pt>
                <c:pt idx="254">
                  <c:v>3.01</c:v>
                </c:pt>
                <c:pt idx="255">
                  <c:v>3.09</c:v>
                </c:pt>
                <c:pt idx="256">
                  <c:v>2.92</c:v>
                </c:pt>
                <c:pt idx="257">
                  <c:v>2.78</c:v>
                </c:pt>
                <c:pt idx="258">
                  <c:v>2.82</c:v>
                </c:pt>
                <c:pt idx="259">
                  <c:v>2.77</c:v>
                </c:pt>
                <c:pt idx="260">
                  <c:v>2.73</c:v>
                </c:pt>
                <c:pt idx="261">
                  <c:v>2.9</c:v>
                </c:pt>
                <c:pt idx="262">
                  <c:v>3.29</c:v>
                </c:pt>
                <c:pt idx="263">
                  <c:v>3.05</c:v>
                </c:pt>
                <c:pt idx="264">
                  <c:v>3.25</c:v>
                </c:pt>
                <c:pt idx="265">
                  <c:v>3.29</c:v>
                </c:pt>
                <c:pt idx="266">
                  <c:v>3.15</c:v>
                </c:pt>
                <c:pt idx="267">
                  <c:v>3.15</c:v>
                </c:pt>
                <c:pt idx="268">
                  <c:v>3.11</c:v>
                </c:pt>
                <c:pt idx="269">
                  <c:v>3.19</c:v>
                </c:pt>
                <c:pt idx="270">
                  <c:v>3.17</c:v>
                </c:pt>
                <c:pt idx="271">
                  <c:v>3.09</c:v>
                </c:pt>
                <c:pt idx="272">
                  <c:v>3.11</c:v>
                </c:pt>
                <c:pt idx="273">
                  <c:v>3.06</c:v>
                </c:pt>
                <c:pt idx="274">
                  <c:v>2.96</c:v>
                </c:pt>
                <c:pt idx="275">
                  <c:v>2.93</c:v>
                </c:pt>
                <c:pt idx="276">
                  <c:v>2.9</c:v>
                </c:pt>
                <c:pt idx="277">
                  <c:v>2.93</c:v>
                </c:pt>
                <c:pt idx="278">
                  <c:v>2.64</c:v>
                </c:pt>
                <c:pt idx="279">
                  <c:v>2.62</c:v>
                </c:pt>
                <c:pt idx="280">
                  <c:v>2.5299999999999998</c:v>
                </c:pt>
                <c:pt idx="281">
                  <c:v>2.5099999999999998</c:v>
                </c:pt>
                <c:pt idx="282">
                  <c:v>2.52</c:v>
                </c:pt>
                <c:pt idx="283">
                  <c:v>2.4700000000000002</c:v>
                </c:pt>
                <c:pt idx="284">
                  <c:v>2.6</c:v>
                </c:pt>
                <c:pt idx="285">
                  <c:v>2.78</c:v>
                </c:pt>
                <c:pt idx="286">
                  <c:v>2.83</c:v>
                </c:pt>
                <c:pt idx="287">
                  <c:v>2.88</c:v>
                </c:pt>
                <c:pt idx="288">
                  <c:v>2.75</c:v>
                </c:pt>
                <c:pt idx="289">
                  <c:v>2.8</c:v>
                </c:pt>
                <c:pt idx="290">
                  <c:v>2.83</c:v>
                </c:pt>
                <c:pt idx="291">
                  <c:v>2.88</c:v>
                </c:pt>
                <c:pt idx="292">
                  <c:v>2.85</c:v>
                </c:pt>
                <c:pt idx="293">
                  <c:v>2.88</c:v>
                </c:pt>
                <c:pt idx="294">
                  <c:v>2.99</c:v>
                </c:pt>
                <c:pt idx="295">
                  <c:v>2.96</c:v>
                </c:pt>
                <c:pt idx="296">
                  <c:v>2.97</c:v>
                </c:pt>
                <c:pt idx="297">
                  <c:v>3.02</c:v>
                </c:pt>
                <c:pt idx="298">
                  <c:v>2.96</c:v>
                </c:pt>
                <c:pt idx="299">
                  <c:v>2.94</c:v>
                </c:pt>
                <c:pt idx="300">
                  <c:v>2.97</c:v>
                </c:pt>
                <c:pt idx="301">
                  <c:v>2.95</c:v>
                </c:pt>
                <c:pt idx="302">
                  <c:v>2.97</c:v>
                </c:pt>
                <c:pt idx="303">
                  <c:v>2.92</c:v>
                </c:pt>
                <c:pt idx="304">
                  <c:v>2.9</c:v>
                </c:pt>
                <c:pt idx="305">
                  <c:v>2.9</c:v>
                </c:pt>
                <c:pt idx="306">
                  <c:v>2.89</c:v>
                </c:pt>
                <c:pt idx="307">
                  <c:v>2.85</c:v>
                </c:pt>
                <c:pt idx="308">
                  <c:v>2.85</c:v>
                </c:pt>
                <c:pt idx="309">
                  <c:v>2.83</c:v>
                </c:pt>
                <c:pt idx="310">
                  <c:v>2.84</c:v>
                </c:pt>
                <c:pt idx="311">
                  <c:v>2.84</c:v>
                </c:pt>
                <c:pt idx="312">
                  <c:v>2.85</c:v>
                </c:pt>
                <c:pt idx="313">
                  <c:v>2.86</c:v>
                </c:pt>
                <c:pt idx="314">
                  <c:v>2.85</c:v>
                </c:pt>
                <c:pt idx="315">
                  <c:v>2.84</c:v>
                </c:pt>
                <c:pt idx="316">
                  <c:v>2.83</c:v>
                </c:pt>
                <c:pt idx="317">
                  <c:v>2.81</c:v>
                </c:pt>
                <c:pt idx="318">
                  <c:v>2.79</c:v>
                </c:pt>
                <c:pt idx="319">
                  <c:v>2.8</c:v>
                </c:pt>
                <c:pt idx="320">
                  <c:v>2.69</c:v>
                </c:pt>
                <c:pt idx="321">
                  <c:v>2.74</c:v>
                </c:pt>
                <c:pt idx="322">
                  <c:v>2.62</c:v>
                </c:pt>
                <c:pt idx="323">
                  <c:v>2.62</c:v>
                </c:pt>
                <c:pt idx="324">
                  <c:v>2.6</c:v>
                </c:pt>
                <c:pt idx="325">
                  <c:v>2.62</c:v>
                </c:pt>
                <c:pt idx="326">
                  <c:v>2.48</c:v>
                </c:pt>
                <c:pt idx="327">
                  <c:v>2.46</c:v>
                </c:pt>
                <c:pt idx="328">
                  <c:v>2.46</c:v>
                </c:pt>
                <c:pt idx="329">
                  <c:v>2.4300000000000002</c:v>
                </c:pt>
                <c:pt idx="330">
                  <c:v>2.4500000000000002</c:v>
                </c:pt>
                <c:pt idx="331">
                  <c:v>2.44</c:v>
                </c:pt>
                <c:pt idx="332">
                  <c:v>2.36</c:v>
                </c:pt>
                <c:pt idx="333">
                  <c:v>2.44</c:v>
                </c:pt>
                <c:pt idx="334">
                  <c:v>2.39</c:v>
                </c:pt>
                <c:pt idx="335">
                  <c:v>2.39</c:v>
                </c:pt>
                <c:pt idx="336">
                  <c:v>2.3199999999999998</c:v>
                </c:pt>
                <c:pt idx="337">
                  <c:v>2.27</c:v>
                </c:pt>
                <c:pt idx="338">
                  <c:v>2.27</c:v>
                </c:pt>
                <c:pt idx="339">
                  <c:v>2.2799999999999998</c:v>
                </c:pt>
                <c:pt idx="340">
                  <c:v>2.25</c:v>
                </c:pt>
                <c:pt idx="341">
                  <c:v>2.2599999999999998</c:v>
                </c:pt>
                <c:pt idx="342">
                  <c:v>2.08</c:v>
                </c:pt>
                <c:pt idx="343">
                  <c:v>2.11</c:v>
                </c:pt>
                <c:pt idx="344">
                  <c:v>2.06</c:v>
                </c:pt>
                <c:pt idx="345">
                  <c:v>2.04</c:v>
                </c:pt>
                <c:pt idx="346">
                  <c:v>2.0499999999999998</c:v>
                </c:pt>
                <c:pt idx="347">
                  <c:v>1.89</c:v>
                </c:pt>
                <c:pt idx="348">
                  <c:v>1.8</c:v>
                </c:pt>
                <c:pt idx="349">
                  <c:v>1.82</c:v>
                </c:pt>
                <c:pt idx="350">
                  <c:v>1.76</c:v>
                </c:pt>
                <c:pt idx="351">
                  <c:v>1.71</c:v>
                </c:pt>
                <c:pt idx="352">
                  <c:v>1.69</c:v>
                </c:pt>
                <c:pt idx="353">
                  <c:v>1.59</c:v>
                </c:pt>
                <c:pt idx="354">
                  <c:v>1.55</c:v>
                </c:pt>
                <c:pt idx="355">
                  <c:v>1.58</c:v>
                </c:pt>
                <c:pt idx="356">
                  <c:v>1.61</c:v>
                </c:pt>
                <c:pt idx="357">
                  <c:v>1.57</c:v>
                </c:pt>
                <c:pt idx="358">
                  <c:v>1.52</c:v>
                </c:pt>
                <c:pt idx="359">
                  <c:v>1.54</c:v>
                </c:pt>
                <c:pt idx="360">
                  <c:v>1.56</c:v>
                </c:pt>
                <c:pt idx="361">
                  <c:v>1.57</c:v>
                </c:pt>
                <c:pt idx="362">
                  <c:v>1.43</c:v>
                </c:pt>
                <c:pt idx="363">
                  <c:v>1.47</c:v>
                </c:pt>
                <c:pt idx="364">
                  <c:v>1.5</c:v>
                </c:pt>
                <c:pt idx="365">
                  <c:v>1.42</c:v>
                </c:pt>
                <c:pt idx="366">
                  <c:v>1.35</c:v>
                </c:pt>
                <c:pt idx="367">
                  <c:v>0.93</c:v>
                </c:pt>
                <c:pt idx="368">
                  <c:v>0.95</c:v>
                </c:pt>
                <c:pt idx="369">
                  <c:v>0.79</c:v>
                </c:pt>
                <c:pt idx="370">
                  <c:v>0.83</c:v>
                </c:pt>
                <c:pt idx="371">
                  <c:v>0.93</c:v>
                </c:pt>
                <c:pt idx="372">
                  <c:v>0.94</c:v>
                </c:pt>
                <c:pt idx="373">
                  <c:v>0.77</c:v>
                </c:pt>
                <c:pt idx="374">
                  <c:v>0.75</c:v>
                </c:pt>
                <c:pt idx="375">
                  <c:v>0.54</c:v>
                </c:pt>
                <c:pt idx="376">
                  <c:v>0.52</c:v>
                </c:pt>
                <c:pt idx="377">
                  <c:v>0.52</c:v>
                </c:pt>
                <c:pt idx="378">
                  <c:v>0.51</c:v>
                </c:pt>
                <c:pt idx="379">
                  <c:v>0.5</c:v>
                </c:pt>
                <c:pt idx="380">
                  <c:v>0.41</c:v>
                </c:pt>
                <c:pt idx="381">
                  <c:v>0.44</c:v>
                </c:pt>
                <c:pt idx="382">
                  <c:v>0.54</c:v>
                </c:pt>
                <c:pt idx="383">
                  <c:v>0.87</c:v>
                </c:pt>
                <c:pt idx="384">
                  <c:v>0.9</c:v>
                </c:pt>
                <c:pt idx="385">
                  <c:v>0.91</c:v>
                </c:pt>
                <c:pt idx="386">
                  <c:v>0.85</c:v>
                </c:pt>
                <c:pt idx="387">
                  <c:v>1.17</c:v>
                </c:pt>
                <c:pt idx="388">
                  <c:v>1.4</c:v>
                </c:pt>
                <c:pt idx="389">
                  <c:v>1.44</c:v>
                </c:pt>
                <c:pt idx="390">
                  <c:v>1.48</c:v>
                </c:pt>
                <c:pt idx="391">
                  <c:v>1.4</c:v>
                </c:pt>
                <c:pt idx="392">
                  <c:v>1.37</c:v>
                </c:pt>
                <c:pt idx="393">
                  <c:v>1.21</c:v>
                </c:pt>
                <c:pt idx="394">
                  <c:v>1.0900000000000001</c:v>
                </c:pt>
                <c:pt idx="395">
                  <c:v>1.01</c:v>
                </c:pt>
                <c:pt idx="396">
                  <c:v>1.01</c:v>
                </c:pt>
                <c:pt idx="397">
                  <c:v>0.96</c:v>
                </c:pt>
                <c:pt idx="398">
                  <c:v>0.93</c:v>
                </c:pt>
                <c:pt idx="399">
                  <c:v>1.03</c:v>
                </c:pt>
                <c:pt idx="400">
                  <c:v>0.99</c:v>
                </c:pt>
                <c:pt idx="401">
                  <c:v>0.97</c:v>
                </c:pt>
                <c:pt idx="402">
                  <c:v>0.97</c:v>
                </c:pt>
                <c:pt idx="403">
                  <c:v>0.96</c:v>
                </c:pt>
                <c:pt idx="404">
                  <c:v>0.89</c:v>
                </c:pt>
                <c:pt idx="405">
                  <c:v>0.92</c:v>
                </c:pt>
                <c:pt idx="406">
                  <c:v>0.87</c:v>
                </c:pt>
                <c:pt idx="407">
                  <c:v>0.84</c:v>
                </c:pt>
                <c:pt idx="408">
                  <c:v>0.86</c:v>
                </c:pt>
                <c:pt idx="409">
                  <c:v>0.91</c:v>
                </c:pt>
                <c:pt idx="410">
                  <c:v>0.89</c:v>
                </c:pt>
                <c:pt idx="411">
                  <c:v>0.81</c:v>
                </c:pt>
                <c:pt idx="412">
                  <c:v>0.77</c:v>
                </c:pt>
                <c:pt idx="413">
                  <c:v>0.89</c:v>
                </c:pt>
                <c:pt idx="414">
                  <c:v>0.8</c:v>
                </c:pt>
                <c:pt idx="415">
                  <c:v>0.81</c:v>
                </c:pt>
                <c:pt idx="416">
                  <c:v>0.86</c:v>
                </c:pt>
                <c:pt idx="417">
                  <c:v>0.94</c:v>
                </c:pt>
                <c:pt idx="418">
                  <c:v>0.83</c:v>
                </c:pt>
                <c:pt idx="419">
                  <c:v>0.92</c:v>
                </c:pt>
                <c:pt idx="420">
                  <c:v>0.91</c:v>
                </c:pt>
                <c:pt idx="421">
                  <c:v>0.78</c:v>
                </c:pt>
                <c:pt idx="422">
                  <c:v>0.74</c:v>
                </c:pt>
                <c:pt idx="423">
                  <c:v>0.69</c:v>
                </c:pt>
                <c:pt idx="424">
                  <c:v>0.62</c:v>
                </c:pt>
                <c:pt idx="425">
                  <c:v>0.57999999999999996</c:v>
                </c:pt>
                <c:pt idx="426">
                  <c:v>0.61</c:v>
                </c:pt>
                <c:pt idx="427">
                  <c:v>0.63</c:v>
                </c:pt>
                <c:pt idx="428">
                  <c:v>0.57999999999999996</c:v>
                </c:pt>
                <c:pt idx="429">
                  <c:v>0.61</c:v>
                </c:pt>
                <c:pt idx="430">
                  <c:v>0.59</c:v>
                </c:pt>
                <c:pt idx="431">
                  <c:v>0.56000000000000005</c:v>
                </c:pt>
                <c:pt idx="432">
                  <c:v>0.59</c:v>
                </c:pt>
                <c:pt idx="433">
                  <c:v>0.67</c:v>
                </c:pt>
                <c:pt idx="434">
                  <c:v>0.74</c:v>
                </c:pt>
                <c:pt idx="435">
                  <c:v>0.66</c:v>
                </c:pt>
                <c:pt idx="436">
                  <c:v>0.69</c:v>
                </c:pt>
                <c:pt idx="437">
                  <c:v>0.72</c:v>
                </c:pt>
                <c:pt idx="438">
                  <c:v>0.7</c:v>
                </c:pt>
                <c:pt idx="439">
                  <c:v>0.64</c:v>
                </c:pt>
                <c:pt idx="440">
                  <c:v>0.6</c:v>
                </c:pt>
                <c:pt idx="441">
                  <c:v>0.59</c:v>
                </c:pt>
                <c:pt idx="442">
                  <c:v>0.63</c:v>
                </c:pt>
                <c:pt idx="443">
                  <c:v>0.47</c:v>
                </c:pt>
                <c:pt idx="444">
                  <c:v>0.37</c:v>
                </c:pt>
                <c:pt idx="445">
                  <c:v>0.43</c:v>
                </c:pt>
                <c:pt idx="446">
                  <c:v>0.42</c:v>
                </c:pt>
                <c:pt idx="447">
                  <c:v>0.3</c:v>
                </c:pt>
                <c:pt idx="448">
                  <c:v>0.3</c:v>
                </c:pt>
                <c:pt idx="449">
                  <c:v>0.25</c:v>
                </c:pt>
                <c:pt idx="450">
                  <c:v>0.28999999999999998</c:v>
                </c:pt>
                <c:pt idx="451">
                  <c:v>0.26</c:v>
                </c:pt>
                <c:pt idx="452">
                  <c:v>0.28000000000000003</c:v>
                </c:pt>
                <c:pt idx="453">
                  <c:v>0.3</c:v>
                </c:pt>
                <c:pt idx="454">
                  <c:v>0.33</c:v>
                </c:pt>
                <c:pt idx="455">
                  <c:v>0.28000000000000003</c:v>
                </c:pt>
                <c:pt idx="456">
                  <c:v>0.24</c:v>
                </c:pt>
                <c:pt idx="457">
                  <c:v>0.37</c:v>
                </c:pt>
                <c:pt idx="458">
                  <c:v>0.41</c:v>
                </c:pt>
                <c:pt idx="459">
                  <c:v>0.39</c:v>
                </c:pt>
                <c:pt idx="460">
                  <c:v>0.5</c:v>
                </c:pt>
                <c:pt idx="461">
                  <c:v>0.51</c:v>
                </c:pt>
                <c:pt idx="462">
                  <c:v>0.7</c:v>
                </c:pt>
                <c:pt idx="463">
                  <c:v>0.76</c:v>
                </c:pt>
                <c:pt idx="464">
                  <c:v>0.82</c:v>
                </c:pt>
                <c:pt idx="465">
                  <c:v>0.87</c:v>
                </c:pt>
                <c:pt idx="466">
                  <c:v>0.94</c:v>
                </c:pt>
                <c:pt idx="467">
                  <c:v>0.92</c:v>
                </c:pt>
                <c:pt idx="468">
                  <c:v>0.84</c:v>
                </c:pt>
                <c:pt idx="469">
                  <c:v>0.81</c:v>
                </c:pt>
                <c:pt idx="470">
                  <c:v>0.92</c:v>
                </c:pt>
                <c:pt idx="471">
                  <c:v>0.92</c:v>
                </c:pt>
                <c:pt idx="472">
                  <c:v>1.01</c:v>
                </c:pt>
                <c:pt idx="473">
                  <c:v>1.04</c:v>
                </c:pt>
                <c:pt idx="474">
                  <c:v>1.03</c:v>
                </c:pt>
                <c:pt idx="475">
                  <c:v>1</c:v>
                </c:pt>
                <c:pt idx="476">
                  <c:v>1.03</c:v>
                </c:pt>
                <c:pt idx="477">
                  <c:v>0.95</c:v>
                </c:pt>
                <c:pt idx="478">
                  <c:v>1.08</c:v>
                </c:pt>
                <c:pt idx="479">
                  <c:v>1.18</c:v>
                </c:pt>
                <c:pt idx="480">
                  <c:v>1.1200000000000001</c:v>
                </c:pt>
                <c:pt idx="481">
                  <c:v>1.1000000000000001</c:v>
                </c:pt>
                <c:pt idx="482">
                  <c:v>1.03</c:v>
                </c:pt>
                <c:pt idx="483">
                  <c:v>0.96</c:v>
                </c:pt>
                <c:pt idx="484">
                  <c:v>0.93</c:v>
                </c:pt>
                <c:pt idx="485">
                  <c:v>1</c:v>
                </c:pt>
                <c:pt idx="486">
                  <c:v>1.01</c:v>
                </c:pt>
                <c:pt idx="487">
                  <c:v>1.06</c:v>
                </c:pt>
                <c:pt idx="488">
                  <c:v>1.03</c:v>
                </c:pt>
                <c:pt idx="489">
                  <c:v>1.01</c:v>
                </c:pt>
                <c:pt idx="490">
                  <c:v>0.95</c:v>
                </c:pt>
                <c:pt idx="491">
                  <c:v>0.93</c:v>
                </c:pt>
                <c:pt idx="492">
                  <c:v>0.9</c:v>
                </c:pt>
                <c:pt idx="493">
                  <c:v>0.92</c:v>
                </c:pt>
                <c:pt idx="494">
                  <c:v>0.88</c:v>
                </c:pt>
                <c:pt idx="495">
                  <c:v>1.05</c:v>
                </c:pt>
                <c:pt idx="496">
                  <c:v>1.1299999999999999</c:v>
                </c:pt>
                <c:pt idx="497">
                  <c:v>1.0900000000000001</c:v>
                </c:pt>
                <c:pt idx="498">
                  <c:v>1.01</c:v>
                </c:pt>
                <c:pt idx="499">
                  <c:v>1.07</c:v>
                </c:pt>
                <c:pt idx="500">
                  <c:v>1.01</c:v>
                </c:pt>
                <c:pt idx="501">
                  <c:v>0.94</c:v>
                </c:pt>
                <c:pt idx="502">
                  <c:v>0.95</c:v>
                </c:pt>
                <c:pt idx="503">
                  <c:v>0.93</c:v>
                </c:pt>
                <c:pt idx="504">
                  <c:v>0.93</c:v>
                </c:pt>
                <c:pt idx="505">
                  <c:v>0.9</c:v>
                </c:pt>
                <c:pt idx="506">
                  <c:v>1.01</c:v>
                </c:pt>
                <c:pt idx="507">
                  <c:v>1.01</c:v>
                </c:pt>
                <c:pt idx="508">
                  <c:v>1.01</c:v>
                </c:pt>
                <c:pt idx="509">
                  <c:v>1.02</c:v>
                </c:pt>
                <c:pt idx="510">
                  <c:v>0.98</c:v>
                </c:pt>
                <c:pt idx="511">
                  <c:v>1.01</c:v>
                </c:pt>
                <c:pt idx="512">
                  <c:v>0.99</c:v>
                </c:pt>
                <c:pt idx="513">
                  <c:v>0.94</c:v>
                </c:pt>
                <c:pt idx="514">
                  <c:v>0.98</c:v>
                </c:pt>
                <c:pt idx="515">
                  <c:v>0.94</c:v>
                </c:pt>
                <c:pt idx="516">
                  <c:v>0.93</c:v>
                </c:pt>
                <c:pt idx="517">
                  <c:v>0.88</c:v>
                </c:pt>
                <c:pt idx="518">
                  <c:v>0.82</c:v>
                </c:pt>
                <c:pt idx="519">
                  <c:v>0.85</c:v>
                </c:pt>
                <c:pt idx="520">
                  <c:v>0.96</c:v>
                </c:pt>
                <c:pt idx="521">
                  <c:v>0.95</c:v>
                </c:pt>
                <c:pt idx="522">
                  <c:v>0.95</c:v>
                </c:pt>
                <c:pt idx="523">
                  <c:v>1.03</c:v>
                </c:pt>
                <c:pt idx="524">
                  <c:v>1.02</c:v>
                </c:pt>
                <c:pt idx="525">
                  <c:v>1.07</c:v>
                </c:pt>
                <c:pt idx="526">
                  <c:v>1.18</c:v>
                </c:pt>
                <c:pt idx="527">
                  <c:v>1.18</c:v>
                </c:pt>
                <c:pt idx="528">
                  <c:v>1.18</c:v>
                </c:pt>
                <c:pt idx="529">
                  <c:v>1.1499999999999999</c:v>
                </c:pt>
                <c:pt idx="530">
                  <c:v>1.1299999999999999</c:v>
                </c:pt>
                <c:pt idx="531">
                  <c:v>1.1200000000000001</c:v>
                </c:pt>
                <c:pt idx="532">
                  <c:v>1.07</c:v>
                </c:pt>
                <c:pt idx="533">
                  <c:v>1.03</c:v>
                </c:pt>
                <c:pt idx="534">
                  <c:v>1.04</c:v>
                </c:pt>
                <c:pt idx="535">
                  <c:v>0.97</c:v>
                </c:pt>
                <c:pt idx="536">
                  <c:v>0.96</c:v>
                </c:pt>
                <c:pt idx="537">
                  <c:v>1</c:v>
                </c:pt>
                <c:pt idx="538">
                  <c:v>1.04</c:v>
                </c:pt>
                <c:pt idx="539">
                  <c:v>0.98</c:v>
                </c:pt>
                <c:pt idx="540">
                  <c:v>1.04</c:v>
                </c:pt>
                <c:pt idx="541">
                  <c:v>1.03</c:v>
                </c:pt>
                <c:pt idx="542">
                  <c:v>0.96</c:v>
                </c:pt>
                <c:pt idx="543">
                  <c:v>0.97</c:v>
                </c:pt>
                <c:pt idx="544">
                  <c:v>1.01</c:v>
                </c:pt>
                <c:pt idx="545">
                  <c:v>1.01</c:v>
                </c:pt>
                <c:pt idx="546">
                  <c:v>0.9</c:v>
                </c:pt>
                <c:pt idx="547">
                  <c:v>0.88</c:v>
                </c:pt>
                <c:pt idx="548">
                  <c:v>0.86</c:v>
                </c:pt>
                <c:pt idx="549">
                  <c:v>0.85</c:v>
                </c:pt>
                <c:pt idx="550">
                  <c:v>0.89</c:v>
                </c:pt>
                <c:pt idx="551">
                  <c:v>0.85</c:v>
                </c:pt>
                <c:pt idx="552">
                  <c:v>0.92</c:v>
                </c:pt>
                <c:pt idx="553">
                  <c:v>0.82</c:v>
                </c:pt>
                <c:pt idx="554">
                  <c:v>0.89</c:v>
                </c:pt>
                <c:pt idx="555">
                  <c:v>0.83</c:v>
                </c:pt>
                <c:pt idx="556">
                  <c:v>0.81</c:v>
                </c:pt>
                <c:pt idx="557">
                  <c:v>0.89</c:v>
                </c:pt>
                <c:pt idx="558">
                  <c:v>0.86</c:v>
                </c:pt>
                <c:pt idx="559">
                  <c:v>0.94</c:v>
                </c:pt>
                <c:pt idx="560">
                  <c:v>0.93</c:v>
                </c:pt>
                <c:pt idx="561">
                  <c:v>1.05</c:v>
                </c:pt>
                <c:pt idx="562">
                  <c:v>1</c:v>
                </c:pt>
                <c:pt idx="563">
                  <c:v>1.02</c:v>
                </c:pt>
                <c:pt idx="564">
                  <c:v>0.96</c:v>
                </c:pt>
                <c:pt idx="565">
                  <c:v>0.93</c:v>
                </c:pt>
                <c:pt idx="566">
                  <c:v>0.97</c:v>
                </c:pt>
                <c:pt idx="567">
                  <c:v>0.89</c:v>
                </c:pt>
                <c:pt idx="568">
                  <c:v>0.92</c:v>
                </c:pt>
                <c:pt idx="569">
                  <c:v>0.86</c:v>
                </c:pt>
                <c:pt idx="570">
                  <c:v>0.85</c:v>
                </c:pt>
                <c:pt idx="571">
                  <c:v>0.89</c:v>
                </c:pt>
                <c:pt idx="572">
                  <c:v>0.82</c:v>
                </c:pt>
                <c:pt idx="573">
                  <c:v>0.85</c:v>
                </c:pt>
                <c:pt idx="574">
                  <c:v>0.78</c:v>
                </c:pt>
                <c:pt idx="575">
                  <c:v>0.82</c:v>
                </c:pt>
                <c:pt idx="576">
                  <c:v>0.87</c:v>
                </c:pt>
                <c:pt idx="577">
                  <c:v>0.77</c:v>
                </c:pt>
                <c:pt idx="578">
                  <c:v>0.74</c:v>
                </c:pt>
                <c:pt idx="579">
                  <c:v>0.7</c:v>
                </c:pt>
                <c:pt idx="580">
                  <c:v>0.72</c:v>
                </c:pt>
                <c:pt idx="581">
                  <c:v>0.71</c:v>
                </c:pt>
                <c:pt idx="582">
                  <c:v>0.78</c:v>
                </c:pt>
                <c:pt idx="583">
                  <c:v>0.7</c:v>
                </c:pt>
                <c:pt idx="584">
                  <c:v>0.65</c:v>
                </c:pt>
                <c:pt idx="585">
                  <c:v>0.59</c:v>
                </c:pt>
                <c:pt idx="586">
                  <c:v>0.56000000000000005</c:v>
                </c:pt>
                <c:pt idx="587">
                  <c:v>0.63</c:v>
                </c:pt>
                <c:pt idx="588">
                  <c:v>0.68</c:v>
                </c:pt>
                <c:pt idx="589">
                  <c:v>0.61</c:v>
                </c:pt>
                <c:pt idx="590">
                  <c:v>0.56000000000000005</c:v>
                </c:pt>
                <c:pt idx="591">
                  <c:v>0.62</c:v>
                </c:pt>
                <c:pt idx="592">
                  <c:v>0.55000000000000004</c:v>
                </c:pt>
                <c:pt idx="593">
                  <c:v>0.52</c:v>
                </c:pt>
                <c:pt idx="594">
                  <c:v>0.54</c:v>
                </c:pt>
                <c:pt idx="595">
                  <c:v>0.45</c:v>
                </c:pt>
                <c:pt idx="596">
                  <c:v>0.36</c:v>
                </c:pt>
                <c:pt idx="597">
                  <c:v>0.35</c:v>
                </c:pt>
                <c:pt idx="598">
                  <c:v>0.32</c:v>
                </c:pt>
                <c:pt idx="599">
                  <c:v>0.25</c:v>
                </c:pt>
                <c:pt idx="600">
                  <c:v>0.15</c:v>
                </c:pt>
                <c:pt idx="601">
                  <c:v>0.25</c:v>
                </c:pt>
                <c:pt idx="602">
                  <c:v>0.14000000000000001</c:v>
                </c:pt>
                <c:pt idx="603">
                  <c:v>0.1</c:v>
                </c:pt>
                <c:pt idx="604">
                  <c:v>0</c:v>
                </c:pt>
                <c:pt idx="605">
                  <c:v>-0.02</c:v>
                </c:pt>
                <c:pt idx="606">
                  <c:v>-0.21</c:v>
                </c:pt>
                <c:pt idx="607">
                  <c:v>-0.19</c:v>
                </c:pt>
                <c:pt idx="608">
                  <c:v>-0.22</c:v>
                </c:pt>
                <c:pt idx="609">
                  <c:v>-0.19</c:v>
                </c:pt>
                <c:pt idx="610">
                  <c:v>-0.03</c:v>
                </c:pt>
                <c:pt idx="611">
                  <c:v>-0.06</c:v>
                </c:pt>
                <c:pt idx="612">
                  <c:v>-0.11</c:v>
                </c:pt>
                <c:pt idx="613">
                  <c:v>-0.11</c:v>
                </c:pt>
                <c:pt idx="614">
                  <c:v>-0.03</c:v>
                </c:pt>
                <c:pt idx="615">
                  <c:v>0.03</c:v>
                </c:pt>
                <c:pt idx="616">
                  <c:v>0.08</c:v>
                </c:pt>
                <c:pt idx="617">
                  <c:v>0.09</c:v>
                </c:pt>
                <c:pt idx="618">
                  <c:v>0.17</c:v>
                </c:pt>
                <c:pt idx="619">
                  <c:v>0.12</c:v>
                </c:pt>
                <c:pt idx="620">
                  <c:v>0.11</c:v>
                </c:pt>
                <c:pt idx="621">
                  <c:v>0.11</c:v>
                </c:pt>
                <c:pt idx="622">
                  <c:v>0.17</c:v>
                </c:pt>
                <c:pt idx="623">
                  <c:v>0.16</c:v>
                </c:pt>
                <c:pt idx="624">
                  <c:v>0.2</c:v>
                </c:pt>
                <c:pt idx="625">
                  <c:v>0.19</c:v>
                </c:pt>
                <c:pt idx="626">
                  <c:v>0.19</c:v>
                </c:pt>
                <c:pt idx="627">
                  <c:v>0.22</c:v>
                </c:pt>
                <c:pt idx="628">
                  <c:v>0.21</c:v>
                </c:pt>
                <c:pt idx="629">
                  <c:v>0.13</c:v>
                </c:pt>
                <c:pt idx="630">
                  <c:v>0.04</c:v>
                </c:pt>
                <c:pt idx="631">
                  <c:v>0.08</c:v>
                </c:pt>
                <c:pt idx="632">
                  <c:v>0.04</c:v>
                </c:pt>
                <c:pt idx="633">
                  <c:v>0.01</c:v>
                </c:pt>
                <c:pt idx="634">
                  <c:v>-7.0000000000000007E-2</c:v>
                </c:pt>
                <c:pt idx="635">
                  <c:v>-0.08</c:v>
                </c:pt>
                <c:pt idx="636">
                  <c:v>0.15</c:v>
                </c:pt>
                <c:pt idx="637">
                  <c:v>0.34</c:v>
                </c:pt>
                <c:pt idx="638">
                  <c:v>0.27</c:v>
                </c:pt>
                <c:pt idx="639">
                  <c:v>0.53</c:v>
                </c:pt>
                <c:pt idx="640">
                  <c:v>0.67</c:v>
                </c:pt>
                <c:pt idx="641">
                  <c:v>0.64</c:v>
                </c:pt>
                <c:pt idx="642">
                  <c:v>0.65</c:v>
                </c:pt>
                <c:pt idx="643">
                  <c:v>0.56000000000000005</c:v>
                </c:pt>
                <c:pt idx="644">
                  <c:v>0.69</c:v>
                </c:pt>
                <c:pt idx="645">
                  <c:v>0.65</c:v>
                </c:pt>
                <c:pt idx="646">
                  <c:v>0.54</c:v>
                </c:pt>
                <c:pt idx="647">
                  <c:v>0.32</c:v>
                </c:pt>
                <c:pt idx="648">
                  <c:v>0.22</c:v>
                </c:pt>
                <c:pt idx="649">
                  <c:v>0.14000000000000001</c:v>
                </c:pt>
                <c:pt idx="650">
                  <c:v>0.14000000000000001</c:v>
                </c:pt>
                <c:pt idx="651">
                  <c:v>7.0000000000000007E-2</c:v>
                </c:pt>
                <c:pt idx="652">
                  <c:v>0.14000000000000001</c:v>
                </c:pt>
                <c:pt idx="653">
                  <c:v>0</c:v>
                </c:pt>
                <c:pt idx="654">
                  <c:v>-0.01</c:v>
                </c:pt>
                <c:pt idx="655">
                  <c:v>-0.04</c:v>
                </c:pt>
                <c:pt idx="656">
                  <c:v>-0.11</c:v>
                </c:pt>
                <c:pt idx="657">
                  <c:v>-0.11</c:v>
                </c:pt>
                <c:pt idx="658">
                  <c:v>-0.08</c:v>
                </c:pt>
                <c:pt idx="659">
                  <c:v>-0.14000000000000001</c:v>
                </c:pt>
                <c:pt idx="660">
                  <c:v>-7.0000000000000007E-2</c:v>
                </c:pt>
                <c:pt idx="661">
                  <c:v>-0.12</c:v>
                </c:pt>
                <c:pt idx="662">
                  <c:v>-0.13</c:v>
                </c:pt>
                <c:pt idx="663">
                  <c:v>-0.15</c:v>
                </c:pt>
                <c:pt idx="664">
                  <c:v>-0.18</c:v>
                </c:pt>
                <c:pt idx="665">
                  <c:v>-0.19</c:v>
                </c:pt>
                <c:pt idx="666">
                  <c:v>-0.2</c:v>
                </c:pt>
                <c:pt idx="667">
                  <c:v>-0.27</c:v>
                </c:pt>
                <c:pt idx="668">
                  <c:v>-0.23</c:v>
                </c:pt>
                <c:pt idx="669">
                  <c:v>-0.33</c:v>
                </c:pt>
                <c:pt idx="670">
                  <c:v>-0.26</c:v>
                </c:pt>
                <c:pt idx="671">
                  <c:v>-0.23</c:v>
                </c:pt>
                <c:pt idx="672">
                  <c:v>-0.28000000000000003</c:v>
                </c:pt>
                <c:pt idx="673">
                  <c:v>-0.42</c:v>
                </c:pt>
                <c:pt idx="674">
                  <c:v>-0.35</c:v>
                </c:pt>
                <c:pt idx="675">
                  <c:v>-0.11</c:v>
                </c:pt>
                <c:pt idx="676">
                  <c:v>-0.06</c:v>
                </c:pt>
                <c:pt idx="677">
                  <c:v>-0.43</c:v>
                </c:pt>
                <c:pt idx="678">
                  <c:v>-0.45</c:v>
                </c:pt>
                <c:pt idx="679">
                  <c:v>-0.43</c:v>
                </c:pt>
                <c:pt idx="680">
                  <c:v>-0.42</c:v>
                </c:pt>
                <c:pt idx="681">
                  <c:v>-0.38</c:v>
                </c:pt>
                <c:pt idx="682">
                  <c:v>-0.39</c:v>
                </c:pt>
                <c:pt idx="683">
                  <c:v>-0.34</c:v>
                </c:pt>
                <c:pt idx="684">
                  <c:v>-0.26</c:v>
                </c:pt>
                <c:pt idx="685">
                  <c:v>-7.0000000000000007E-2</c:v>
                </c:pt>
                <c:pt idx="686">
                  <c:v>0</c:v>
                </c:pt>
                <c:pt idx="687">
                  <c:v>-7.0000000000000007E-2</c:v>
                </c:pt>
                <c:pt idx="688">
                  <c:v>0.03</c:v>
                </c:pt>
                <c:pt idx="689">
                  <c:v>-0.03</c:v>
                </c:pt>
                <c:pt idx="690">
                  <c:v>-0.06</c:v>
                </c:pt>
                <c:pt idx="691">
                  <c:v>-0.06</c:v>
                </c:pt>
                <c:pt idx="692">
                  <c:v>-0.03</c:v>
                </c:pt>
                <c:pt idx="693">
                  <c:v>0</c:v>
                </c:pt>
                <c:pt idx="694">
                  <c:v>0</c:v>
                </c:pt>
              </c:numCache>
            </c:numRef>
          </c:val>
          <c:smooth val="0"/>
          <c:extLst>
            <c:ext xmlns:c16="http://schemas.microsoft.com/office/drawing/2014/chart" uri="{C3380CC4-5D6E-409C-BE32-E72D297353CC}">
              <c16:uniqueId val="{0000000D-BCF1-4B30-B586-E874D934343F}"/>
            </c:ext>
          </c:extLst>
        </c:ser>
        <c:dLbls>
          <c:showLegendKey val="0"/>
          <c:showVal val="0"/>
          <c:showCatName val="0"/>
          <c:showSerName val="0"/>
          <c:showPercent val="0"/>
          <c:showBubbleSize val="0"/>
        </c:dLbls>
        <c:smooth val="0"/>
        <c:axId val="678088888"/>
        <c:axId val="678089280"/>
        <c:extLst/>
      </c:lineChart>
      <c:dateAx>
        <c:axId val="678088888"/>
        <c:scaling>
          <c:orientation val="minMax"/>
          <c:min val="39448"/>
        </c:scaling>
        <c:delete val="0"/>
        <c:axPos val="b"/>
        <c:numFmt formatCode="d\.\ m\.\ yyyy"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678089280"/>
        <c:crosses val="autoZero"/>
        <c:auto val="1"/>
        <c:lblOffset val="100"/>
        <c:baseTimeUnit val="days"/>
        <c:majorUnit val="1"/>
        <c:majorTimeUnit val="years"/>
      </c:dateAx>
      <c:valAx>
        <c:axId val="678089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678088888"/>
        <c:crosses val="autoZero"/>
        <c:crossBetween val="between"/>
      </c:valAx>
      <c:spPr>
        <a:noFill/>
        <a:ln>
          <a:noFill/>
        </a:ln>
        <a:effectLst/>
      </c:spPr>
    </c:plotArea>
    <c:plotVisOnly val="1"/>
    <c:dispBlanksAs val="gap"/>
    <c:showDLblsOverMax val="0"/>
  </c:chart>
  <c:spPr>
    <a:solidFill>
      <a:schemeClr val="bg1"/>
    </a:solidFill>
    <a:ln w="12700"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0"/>
          <c:tx>
            <c:strRef>
              <c:f>'Graf 26'!$K$9</c:f>
              <c:strCache>
                <c:ptCount val="1"/>
                <c:pt idx="0">
                  <c:v>Štrukturálne saldo</c:v>
                </c:pt>
              </c:strCache>
            </c:strRef>
          </c:tx>
          <c:spPr>
            <a:solidFill>
              <a:schemeClr val="tx1">
                <a:lumMod val="65000"/>
                <a:lumOff val="35000"/>
              </a:schemeClr>
            </a:solidFill>
            <a:ln>
              <a:noFill/>
            </a:ln>
            <a:effectLst/>
          </c:spPr>
          <c:invertIfNegative val="0"/>
          <c:cat>
            <c:numRef>
              <c:f>'Graf 26'!$M$5:$N$5</c:f>
              <c:numCache>
                <c:formatCode>General</c:formatCode>
                <c:ptCount val="2"/>
                <c:pt idx="0">
                  <c:v>2009</c:v>
                </c:pt>
                <c:pt idx="1">
                  <c:v>2020</c:v>
                </c:pt>
              </c:numCache>
            </c:numRef>
          </c:cat>
          <c:val>
            <c:numRef>
              <c:f>'Graf 26'!$M$9:$N$9</c:f>
              <c:numCache>
                <c:formatCode>0.0</c:formatCode>
                <c:ptCount val="2"/>
                <c:pt idx="0">
                  <c:v>-2.6378521972786149</c:v>
                </c:pt>
                <c:pt idx="1">
                  <c:v>-0.83558705659844001</c:v>
                </c:pt>
              </c:numCache>
            </c:numRef>
          </c:val>
          <c:extLst>
            <c:ext xmlns:c16="http://schemas.microsoft.com/office/drawing/2014/chart" uri="{C3380CC4-5D6E-409C-BE32-E72D297353CC}">
              <c16:uniqueId val="{00000000-164B-4324-A4C9-FDC99EF0DD03}"/>
            </c:ext>
          </c:extLst>
        </c:ser>
        <c:ser>
          <c:idx val="1"/>
          <c:order val="2"/>
          <c:tx>
            <c:strRef>
              <c:f>'Graf 26'!$K$7</c:f>
              <c:strCache>
                <c:ptCount val="1"/>
                <c:pt idx="0">
                  <c:v>Cyklická zložka</c:v>
                </c:pt>
              </c:strCache>
            </c:strRef>
          </c:tx>
          <c:spPr>
            <a:solidFill>
              <a:schemeClr val="accent1">
                <a:lumMod val="20000"/>
                <a:lumOff val="80000"/>
              </a:schemeClr>
            </a:solidFill>
            <a:ln>
              <a:noFill/>
            </a:ln>
            <a:effectLst/>
          </c:spPr>
          <c:invertIfNegative val="0"/>
          <c:cat>
            <c:numRef>
              <c:f>'Graf 26'!$M$5:$N$5</c:f>
              <c:numCache>
                <c:formatCode>General</c:formatCode>
                <c:ptCount val="2"/>
                <c:pt idx="0">
                  <c:v>2009</c:v>
                </c:pt>
                <c:pt idx="1">
                  <c:v>2020</c:v>
                </c:pt>
              </c:numCache>
            </c:numRef>
          </c:cat>
          <c:val>
            <c:numRef>
              <c:f>'Graf 26'!$M$7:$N$7</c:f>
              <c:numCache>
                <c:formatCode>0.0</c:formatCode>
                <c:ptCount val="2"/>
                <c:pt idx="0">
                  <c:v>-2.9862067868308433</c:v>
                </c:pt>
                <c:pt idx="1">
                  <c:v>-2.252498356123235</c:v>
                </c:pt>
              </c:numCache>
            </c:numRef>
          </c:val>
          <c:extLst>
            <c:ext xmlns:c16="http://schemas.microsoft.com/office/drawing/2014/chart" uri="{C3380CC4-5D6E-409C-BE32-E72D297353CC}">
              <c16:uniqueId val="{00000001-164B-4324-A4C9-FDC99EF0DD03}"/>
            </c:ext>
          </c:extLst>
        </c:ser>
        <c:ser>
          <c:idx val="2"/>
          <c:order val="3"/>
          <c:tx>
            <c:strRef>
              <c:f>'Graf 26'!$K$10</c:f>
              <c:strCache>
                <c:ptCount val="1"/>
                <c:pt idx="0">
                  <c:v>Protikrízové opatrenia</c:v>
                </c:pt>
              </c:strCache>
            </c:strRef>
          </c:tx>
          <c:spPr>
            <a:solidFill>
              <a:srgbClr val="369ADC"/>
            </a:solidFill>
            <a:ln>
              <a:noFill/>
            </a:ln>
            <a:effectLst/>
          </c:spPr>
          <c:invertIfNegative val="0"/>
          <c:cat>
            <c:numRef>
              <c:f>'Graf 26'!$M$5:$N$5</c:f>
              <c:numCache>
                <c:formatCode>General</c:formatCode>
                <c:ptCount val="2"/>
                <c:pt idx="0">
                  <c:v>2009</c:v>
                </c:pt>
                <c:pt idx="1">
                  <c:v>2020</c:v>
                </c:pt>
              </c:numCache>
            </c:numRef>
          </c:cat>
          <c:val>
            <c:numRef>
              <c:f>'Graf 26'!$M$10:$N$10</c:f>
              <c:numCache>
                <c:formatCode>0.0</c:formatCode>
                <c:ptCount val="2"/>
                <c:pt idx="0">
                  <c:v>-0.4</c:v>
                </c:pt>
                <c:pt idx="1">
                  <c:v>-1.5674250267022101</c:v>
                </c:pt>
              </c:numCache>
            </c:numRef>
          </c:val>
          <c:extLst>
            <c:ext xmlns:c16="http://schemas.microsoft.com/office/drawing/2014/chart" uri="{C3380CC4-5D6E-409C-BE32-E72D297353CC}">
              <c16:uniqueId val="{00000002-164B-4324-A4C9-FDC99EF0DD03}"/>
            </c:ext>
          </c:extLst>
        </c:ser>
        <c:ser>
          <c:idx val="4"/>
          <c:order val="4"/>
          <c:tx>
            <c:strRef>
              <c:f>'Graf 26'!$K$11</c:f>
              <c:strCache>
                <c:ptCount val="1"/>
                <c:pt idx="0">
                  <c:v>Ostatné faktory</c:v>
                </c:pt>
              </c:strCache>
            </c:strRef>
          </c:tx>
          <c:spPr>
            <a:solidFill>
              <a:schemeClr val="bg1">
                <a:lumMod val="85000"/>
              </a:schemeClr>
            </a:solidFill>
            <a:ln>
              <a:noFill/>
            </a:ln>
            <a:effectLst/>
          </c:spPr>
          <c:invertIfNegative val="0"/>
          <c:cat>
            <c:numRef>
              <c:f>'Graf 26'!$M$5:$N$5</c:f>
              <c:numCache>
                <c:formatCode>General</c:formatCode>
                <c:ptCount val="2"/>
                <c:pt idx="0">
                  <c:v>2009</c:v>
                </c:pt>
                <c:pt idx="1">
                  <c:v>2020</c:v>
                </c:pt>
              </c:numCache>
            </c:numRef>
          </c:cat>
          <c:val>
            <c:numRef>
              <c:f>'Graf 26'!$M$11:$N$11</c:f>
              <c:numCache>
                <c:formatCode>0.0</c:formatCode>
                <c:ptCount val="2"/>
                <c:pt idx="0">
                  <c:v>0.49329539978300307</c:v>
                </c:pt>
                <c:pt idx="1">
                  <c:v>-0.1696630235874379</c:v>
                </c:pt>
              </c:numCache>
            </c:numRef>
          </c:val>
          <c:extLst>
            <c:ext xmlns:c16="http://schemas.microsoft.com/office/drawing/2014/chart" uri="{C3380CC4-5D6E-409C-BE32-E72D297353CC}">
              <c16:uniqueId val="{00000003-164B-4324-A4C9-FDC99EF0DD03}"/>
            </c:ext>
          </c:extLst>
        </c:ser>
        <c:dLbls>
          <c:showLegendKey val="0"/>
          <c:showVal val="0"/>
          <c:showCatName val="0"/>
          <c:showSerName val="0"/>
          <c:showPercent val="0"/>
          <c:showBubbleSize val="0"/>
        </c:dLbls>
        <c:gapWidth val="150"/>
        <c:overlap val="100"/>
        <c:axId val="678090064"/>
        <c:axId val="678090456"/>
      </c:barChart>
      <c:lineChart>
        <c:grouping val="standard"/>
        <c:varyColors val="0"/>
        <c:ser>
          <c:idx val="0"/>
          <c:order val="1"/>
          <c:tx>
            <c:strRef>
              <c:f>'Graf 26'!$K$6</c:f>
              <c:strCache>
                <c:ptCount val="1"/>
                <c:pt idx="0">
                  <c:v>Zmena deficitu VS</c:v>
                </c:pt>
              </c:strCache>
            </c:strRef>
          </c:tx>
          <c:spPr>
            <a:ln w="25400" cap="rnd">
              <a:noFill/>
              <a:round/>
            </a:ln>
            <a:effectLst/>
          </c:spPr>
          <c:marker>
            <c:symbol val="diamond"/>
            <c:size val="10"/>
            <c:spPr>
              <a:solidFill>
                <a:schemeClr val="tx1"/>
              </a:solidFill>
              <a:ln w="9525">
                <a:solidFill>
                  <a:schemeClr val="bg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2"/>
              <c:pt idx="0">
                <c:v>2009</c:v>
              </c:pt>
              <c:pt idx="1">
                <c:v>2020</c:v>
              </c:pt>
            </c:numLit>
          </c:cat>
          <c:val>
            <c:numRef>
              <c:f>'Graf 26'!$M$6:$N$6</c:f>
              <c:numCache>
                <c:formatCode>0.0</c:formatCode>
                <c:ptCount val="2"/>
                <c:pt idx="0">
                  <c:v>-5.5307635843264551</c:v>
                </c:pt>
                <c:pt idx="1">
                  <c:v>-4.825173463011323</c:v>
                </c:pt>
              </c:numCache>
            </c:numRef>
          </c:val>
          <c:smooth val="0"/>
          <c:extLst>
            <c:ext xmlns:c16="http://schemas.microsoft.com/office/drawing/2014/chart" uri="{C3380CC4-5D6E-409C-BE32-E72D297353CC}">
              <c16:uniqueId val="{00000004-164B-4324-A4C9-FDC99EF0DD03}"/>
            </c:ext>
          </c:extLst>
        </c:ser>
        <c:dLbls>
          <c:showLegendKey val="0"/>
          <c:showVal val="0"/>
          <c:showCatName val="0"/>
          <c:showSerName val="0"/>
          <c:showPercent val="0"/>
          <c:showBubbleSize val="0"/>
        </c:dLbls>
        <c:marker val="1"/>
        <c:smooth val="0"/>
        <c:axId val="678090064"/>
        <c:axId val="678090456"/>
      </c:lineChart>
      <c:catAx>
        <c:axId val="67809006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mn-cs"/>
              </a:defRPr>
            </a:pPr>
            <a:endParaRPr lang="sk-SK"/>
          </a:p>
        </c:txPr>
        <c:crossAx val="678090456"/>
        <c:crosses val="autoZero"/>
        <c:auto val="1"/>
        <c:lblAlgn val="ctr"/>
        <c:lblOffset val="100"/>
        <c:noMultiLvlLbl val="0"/>
      </c:catAx>
      <c:valAx>
        <c:axId val="6780904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678090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0"/>
          <c:tx>
            <c:strRef>
              <c:f>'Graf 26'!$L$9</c:f>
              <c:strCache>
                <c:ptCount val="1"/>
                <c:pt idx="0">
                  <c:v>Structural balance</c:v>
                </c:pt>
              </c:strCache>
            </c:strRef>
          </c:tx>
          <c:spPr>
            <a:solidFill>
              <a:schemeClr val="tx1">
                <a:lumMod val="65000"/>
                <a:lumOff val="35000"/>
              </a:schemeClr>
            </a:solidFill>
            <a:ln>
              <a:noFill/>
            </a:ln>
            <a:effectLst/>
          </c:spPr>
          <c:invertIfNegative val="0"/>
          <c:cat>
            <c:numRef>
              <c:f>'Graf 26'!$M$5:$N$5</c:f>
              <c:numCache>
                <c:formatCode>General</c:formatCode>
                <c:ptCount val="2"/>
                <c:pt idx="0">
                  <c:v>2009</c:v>
                </c:pt>
                <c:pt idx="1">
                  <c:v>2020</c:v>
                </c:pt>
              </c:numCache>
            </c:numRef>
          </c:cat>
          <c:val>
            <c:numRef>
              <c:f>'Graf 26'!$M$9:$N$9</c:f>
              <c:numCache>
                <c:formatCode>0.0</c:formatCode>
                <c:ptCount val="2"/>
                <c:pt idx="0">
                  <c:v>-2.6378521972786149</c:v>
                </c:pt>
                <c:pt idx="1">
                  <c:v>-0.83558705659844001</c:v>
                </c:pt>
              </c:numCache>
            </c:numRef>
          </c:val>
          <c:extLst>
            <c:ext xmlns:c16="http://schemas.microsoft.com/office/drawing/2014/chart" uri="{C3380CC4-5D6E-409C-BE32-E72D297353CC}">
              <c16:uniqueId val="{00000000-A954-4788-A4C0-97496BB20D8A}"/>
            </c:ext>
          </c:extLst>
        </c:ser>
        <c:ser>
          <c:idx val="1"/>
          <c:order val="2"/>
          <c:tx>
            <c:strRef>
              <c:f>'Graf 26'!$L$7</c:f>
              <c:strCache>
                <c:ptCount val="1"/>
                <c:pt idx="0">
                  <c:v>Cyclical component</c:v>
                </c:pt>
              </c:strCache>
            </c:strRef>
          </c:tx>
          <c:spPr>
            <a:solidFill>
              <a:schemeClr val="accent1">
                <a:lumMod val="20000"/>
                <a:lumOff val="80000"/>
              </a:schemeClr>
            </a:solidFill>
            <a:ln>
              <a:noFill/>
            </a:ln>
            <a:effectLst/>
          </c:spPr>
          <c:invertIfNegative val="0"/>
          <c:cat>
            <c:numRef>
              <c:f>'Graf 26'!$M$5:$N$5</c:f>
              <c:numCache>
                <c:formatCode>General</c:formatCode>
                <c:ptCount val="2"/>
                <c:pt idx="0">
                  <c:v>2009</c:v>
                </c:pt>
                <c:pt idx="1">
                  <c:v>2020</c:v>
                </c:pt>
              </c:numCache>
            </c:numRef>
          </c:cat>
          <c:val>
            <c:numRef>
              <c:f>'Graf 26'!$M$7:$N$7</c:f>
              <c:numCache>
                <c:formatCode>0.0</c:formatCode>
                <c:ptCount val="2"/>
                <c:pt idx="0">
                  <c:v>-2.9862067868308433</c:v>
                </c:pt>
                <c:pt idx="1">
                  <c:v>-2.252498356123235</c:v>
                </c:pt>
              </c:numCache>
            </c:numRef>
          </c:val>
          <c:extLst>
            <c:ext xmlns:c16="http://schemas.microsoft.com/office/drawing/2014/chart" uri="{C3380CC4-5D6E-409C-BE32-E72D297353CC}">
              <c16:uniqueId val="{00000001-A954-4788-A4C0-97496BB20D8A}"/>
            </c:ext>
          </c:extLst>
        </c:ser>
        <c:ser>
          <c:idx val="2"/>
          <c:order val="3"/>
          <c:tx>
            <c:strRef>
              <c:f>'Graf 26'!$L$10</c:f>
              <c:strCache>
                <c:ptCount val="1"/>
                <c:pt idx="0">
                  <c:v>Fiscal stimulus measures</c:v>
                </c:pt>
              </c:strCache>
            </c:strRef>
          </c:tx>
          <c:spPr>
            <a:solidFill>
              <a:srgbClr val="369ADC"/>
            </a:solidFill>
            <a:ln>
              <a:noFill/>
            </a:ln>
            <a:effectLst/>
          </c:spPr>
          <c:invertIfNegative val="0"/>
          <c:cat>
            <c:numRef>
              <c:f>'Graf 26'!$M$5:$N$5</c:f>
              <c:numCache>
                <c:formatCode>General</c:formatCode>
                <c:ptCount val="2"/>
                <c:pt idx="0">
                  <c:v>2009</c:v>
                </c:pt>
                <c:pt idx="1">
                  <c:v>2020</c:v>
                </c:pt>
              </c:numCache>
            </c:numRef>
          </c:cat>
          <c:val>
            <c:numRef>
              <c:f>'Graf 26'!$M$10:$N$10</c:f>
              <c:numCache>
                <c:formatCode>0.0</c:formatCode>
                <c:ptCount val="2"/>
                <c:pt idx="0">
                  <c:v>-0.4</c:v>
                </c:pt>
                <c:pt idx="1">
                  <c:v>-1.5674250267022101</c:v>
                </c:pt>
              </c:numCache>
            </c:numRef>
          </c:val>
          <c:extLst>
            <c:ext xmlns:c16="http://schemas.microsoft.com/office/drawing/2014/chart" uri="{C3380CC4-5D6E-409C-BE32-E72D297353CC}">
              <c16:uniqueId val="{00000002-A954-4788-A4C0-97496BB20D8A}"/>
            </c:ext>
          </c:extLst>
        </c:ser>
        <c:ser>
          <c:idx val="4"/>
          <c:order val="4"/>
          <c:tx>
            <c:strRef>
              <c:f>'Graf 26'!$L$11</c:f>
              <c:strCache>
                <c:ptCount val="1"/>
                <c:pt idx="0">
                  <c:v>Other factors</c:v>
                </c:pt>
              </c:strCache>
            </c:strRef>
          </c:tx>
          <c:spPr>
            <a:solidFill>
              <a:schemeClr val="bg1">
                <a:lumMod val="85000"/>
              </a:schemeClr>
            </a:solidFill>
            <a:ln>
              <a:noFill/>
            </a:ln>
            <a:effectLst/>
          </c:spPr>
          <c:invertIfNegative val="0"/>
          <c:cat>
            <c:numRef>
              <c:f>'Graf 26'!$M$5:$N$5</c:f>
              <c:numCache>
                <c:formatCode>General</c:formatCode>
                <c:ptCount val="2"/>
                <c:pt idx="0">
                  <c:v>2009</c:v>
                </c:pt>
                <c:pt idx="1">
                  <c:v>2020</c:v>
                </c:pt>
              </c:numCache>
            </c:numRef>
          </c:cat>
          <c:val>
            <c:numRef>
              <c:f>'Graf 26'!$M$11:$N$11</c:f>
              <c:numCache>
                <c:formatCode>0.0</c:formatCode>
                <c:ptCount val="2"/>
                <c:pt idx="0">
                  <c:v>0.49329539978300307</c:v>
                </c:pt>
                <c:pt idx="1">
                  <c:v>-0.1696630235874379</c:v>
                </c:pt>
              </c:numCache>
            </c:numRef>
          </c:val>
          <c:extLst>
            <c:ext xmlns:c16="http://schemas.microsoft.com/office/drawing/2014/chart" uri="{C3380CC4-5D6E-409C-BE32-E72D297353CC}">
              <c16:uniqueId val="{00000003-A954-4788-A4C0-97496BB20D8A}"/>
            </c:ext>
          </c:extLst>
        </c:ser>
        <c:dLbls>
          <c:showLegendKey val="0"/>
          <c:showVal val="0"/>
          <c:showCatName val="0"/>
          <c:showSerName val="0"/>
          <c:showPercent val="0"/>
          <c:showBubbleSize val="0"/>
        </c:dLbls>
        <c:gapWidth val="150"/>
        <c:overlap val="100"/>
        <c:axId val="678091240"/>
        <c:axId val="678091632"/>
      </c:barChart>
      <c:lineChart>
        <c:grouping val="standard"/>
        <c:varyColors val="0"/>
        <c:ser>
          <c:idx val="0"/>
          <c:order val="1"/>
          <c:tx>
            <c:strRef>
              <c:f>'Graf 26'!$L$6</c:f>
              <c:strCache>
                <c:ptCount val="1"/>
                <c:pt idx="0">
                  <c:v>GG Deficit change</c:v>
                </c:pt>
              </c:strCache>
            </c:strRef>
          </c:tx>
          <c:spPr>
            <a:ln w="25400" cap="rnd">
              <a:noFill/>
              <a:round/>
            </a:ln>
            <a:effectLst/>
          </c:spPr>
          <c:marker>
            <c:symbol val="diamond"/>
            <c:size val="10"/>
            <c:spPr>
              <a:solidFill>
                <a:schemeClr val="tx1"/>
              </a:solidFill>
              <a:ln w="9525">
                <a:solidFill>
                  <a:schemeClr val="bg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2"/>
              <c:pt idx="0">
                <c:v>2009</c:v>
              </c:pt>
              <c:pt idx="1">
                <c:v>2020</c:v>
              </c:pt>
            </c:numLit>
          </c:cat>
          <c:val>
            <c:numRef>
              <c:f>'Graf 26'!$M$6:$N$6</c:f>
              <c:numCache>
                <c:formatCode>0.0</c:formatCode>
                <c:ptCount val="2"/>
                <c:pt idx="0">
                  <c:v>-5.5307635843264551</c:v>
                </c:pt>
                <c:pt idx="1">
                  <c:v>-4.825173463011323</c:v>
                </c:pt>
              </c:numCache>
            </c:numRef>
          </c:val>
          <c:smooth val="0"/>
          <c:extLst>
            <c:ext xmlns:c16="http://schemas.microsoft.com/office/drawing/2014/chart" uri="{C3380CC4-5D6E-409C-BE32-E72D297353CC}">
              <c16:uniqueId val="{00000004-A954-4788-A4C0-97496BB20D8A}"/>
            </c:ext>
          </c:extLst>
        </c:ser>
        <c:dLbls>
          <c:showLegendKey val="0"/>
          <c:showVal val="0"/>
          <c:showCatName val="0"/>
          <c:showSerName val="0"/>
          <c:showPercent val="0"/>
          <c:showBubbleSize val="0"/>
        </c:dLbls>
        <c:marker val="1"/>
        <c:smooth val="0"/>
        <c:axId val="678091240"/>
        <c:axId val="678091632"/>
      </c:lineChart>
      <c:catAx>
        <c:axId val="67809124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mn-cs"/>
              </a:defRPr>
            </a:pPr>
            <a:endParaRPr lang="sk-SK"/>
          </a:p>
        </c:txPr>
        <c:crossAx val="678091632"/>
        <c:crosses val="autoZero"/>
        <c:auto val="1"/>
        <c:lblAlgn val="ctr"/>
        <c:lblOffset val="100"/>
        <c:noMultiLvlLbl val="0"/>
      </c:catAx>
      <c:valAx>
        <c:axId val="6780916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67809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136701662292208E-2"/>
          <c:y val="3.4307987989993953E-2"/>
          <c:w val="0.82830782152230975"/>
          <c:h val="0.81286552005457846"/>
        </c:manualLayout>
      </c:layout>
      <c:barChart>
        <c:barDir val="col"/>
        <c:grouping val="stacked"/>
        <c:varyColors val="0"/>
        <c:ser>
          <c:idx val="0"/>
          <c:order val="0"/>
          <c:tx>
            <c:strRef>
              <c:f>'Graf 27'!$L$8</c:f>
              <c:strCache>
                <c:ptCount val="1"/>
                <c:pt idx="0">
                  <c:v>Primárne saldo</c:v>
                </c:pt>
              </c:strCache>
            </c:strRef>
          </c:tx>
          <c:spPr>
            <a:solidFill>
              <a:schemeClr val="tx1">
                <a:lumMod val="65000"/>
                <a:lumOff val="35000"/>
              </a:schemeClr>
            </a:solidFill>
            <a:ln>
              <a:noFill/>
            </a:ln>
            <a:effectLst/>
          </c:spPr>
          <c:invertIfNegative val="0"/>
          <c:cat>
            <c:numLit>
              <c:formatCode>General</c:formatCode>
              <c:ptCount val="2"/>
              <c:pt idx="0">
                <c:v>2009</c:v>
              </c:pt>
              <c:pt idx="1">
                <c:v>2020</c:v>
              </c:pt>
            </c:numLit>
          </c:cat>
          <c:val>
            <c:numRef>
              <c:f>'Graf 27'!$N$8:$O$8</c:f>
              <c:numCache>
                <c:formatCode>0.0</c:formatCode>
                <c:ptCount val="2"/>
                <c:pt idx="0">
                  <c:v>6.6926956313435895</c:v>
                </c:pt>
                <c:pt idx="1">
                  <c:v>4.9111465389169782</c:v>
                </c:pt>
              </c:numCache>
            </c:numRef>
          </c:val>
          <c:extLst>
            <c:ext xmlns:c16="http://schemas.microsoft.com/office/drawing/2014/chart" uri="{C3380CC4-5D6E-409C-BE32-E72D297353CC}">
              <c16:uniqueId val="{00000000-7B13-4FD8-BC4D-805E91FF1A0E}"/>
            </c:ext>
          </c:extLst>
        </c:ser>
        <c:ser>
          <c:idx val="5"/>
          <c:order val="1"/>
          <c:tx>
            <c:strRef>
              <c:f>'Graf 27'!$L$12</c:f>
              <c:strCache>
                <c:ptCount val="1"/>
                <c:pt idx="0">
                  <c:v>Zmena hotovosti VS</c:v>
                </c:pt>
              </c:strCache>
            </c:strRef>
          </c:tx>
          <c:spPr>
            <a:solidFill>
              <a:srgbClr val="369ADC"/>
            </a:solidFill>
            <a:ln>
              <a:noFill/>
            </a:ln>
            <a:effectLst/>
          </c:spPr>
          <c:invertIfNegative val="0"/>
          <c:val>
            <c:numRef>
              <c:f>'Graf 27'!$N$12:$O$12</c:f>
              <c:numCache>
                <c:formatCode>0.0</c:formatCode>
                <c:ptCount val="2"/>
                <c:pt idx="0">
                  <c:v>-1.9374692948503944</c:v>
                </c:pt>
                <c:pt idx="1">
                  <c:v>5.1912172916923982</c:v>
                </c:pt>
              </c:numCache>
            </c:numRef>
          </c:val>
          <c:extLst>
            <c:ext xmlns:c16="http://schemas.microsoft.com/office/drawing/2014/chart" uri="{C3380CC4-5D6E-409C-BE32-E72D297353CC}">
              <c16:uniqueId val="{00000001-7B13-4FD8-BC4D-805E91FF1A0E}"/>
            </c:ext>
          </c:extLst>
        </c:ser>
        <c:ser>
          <c:idx val="1"/>
          <c:order val="2"/>
          <c:tx>
            <c:strRef>
              <c:f>'Graf 27'!$L$9</c:f>
              <c:strCache>
                <c:ptCount val="1"/>
                <c:pt idx="0">
                  <c:v>Úroky</c:v>
                </c:pt>
              </c:strCache>
            </c:strRef>
          </c:tx>
          <c:spPr>
            <a:solidFill>
              <a:schemeClr val="accent1">
                <a:lumMod val="20000"/>
                <a:lumOff val="80000"/>
              </a:schemeClr>
            </a:solidFill>
            <a:ln>
              <a:noFill/>
            </a:ln>
            <a:effectLst/>
          </c:spPr>
          <c:invertIfNegative val="0"/>
          <c:cat>
            <c:numLit>
              <c:formatCode>General</c:formatCode>
              <c:ptCount val="2"/>
              <c:pt idx="0">
                <c:v>2009</c:v>
              </c:pt>
              <c:pt idx="1">
                <c:v>2020</c:v>
              </c:pt>
            </c:numLit>
          </c:cat>
          <c:val>
            <c:numRef>
              <c:f>'Graf 27'!$N$9:$O$9</c:f>
              <c:numCache>
                <c:formatCode>0.0</c:formatCode>
                <c:ptCount val="2"/>
                <c:pt idx="0">
                  <c:v>1.4566400499853975</c:v>
                </c:pt>
                <c:pt idx="1">
                  <c:v>1.2452401538816227</c:v>
                </c:pt>
              </c:numCache>
            </c:numRef>
          </c:val>
          <c:extLst>
            <c:ext xmlns:c16="http://schemas.microsoft.com/office/drawing/2014/chart" uri="{C3380CC4-5D6E-409C-BE32-E72D297353CC}">
              <c16:uniqueId val="{00000002-7B13-4FD8-BC4D-805E91FF1A0E}"/>
            </c:ext>
          </c:extLst>
        </c:ser>
        <c:ser>
          <c:idx val="2"/>
          <c:order val="3"/>
          <c:tx>
            <c:strRef>
              <c:f>'Graf 27'!$L$10</c:f>
              <c:strCache>
                <c:ptCount val="1"/>
                <c:pt idx="0">
                  <c:v>Zosúladenie dlh a deficitu (bez hotovosti VS)</c:v>
                </c:pt>
              </c:strCache>
            </c:strRef>
          </c:tx>
          <c:spPr>
            <a:solidFill>
              <a:schemeClr val="bg1">
                <a:lumMod val="75000"/>
              </a:schemeClr>
            </a:solidFill>
            <a:ln>
              <a:noFill/>
            </a:ln>
            <a:effectLst/>
          </c:spPr>
          <c:invertIfNegative val="0"/>
          <c:cat>
            <c:numLit>
              <c:formatCode>General</c:formatCode>
              <c:ptCount val="2"/>
              <c:pt idx="0">
                <c:v>2009</c:v>
              </c:pt>
              <c:pt idx="1">
                <c:v>2020</c:v>
              </c:pt>
            </c:numLit>
          </c:cat>
          <c:val>
            <c:numRef>
              <c:f>'Graf 27'!$N$10:$O$10</c:f>
              <c:numCache>
                <c:formatCode>0.0</c:formatCode>
                <c:ptCount val="2"/>
                <c:pt idx="0">
                  <c:v>-0.45545773644488508</c:v>
                </c:pt>
                <c:pt idx="1">
                  <c:v>-0.47496929800739007</c:v>
                </c:pt>
              </c:numCache>
            </c:numRef>
          </c:val>
          <c:extLst>
            <c:ext xmlns:c16="http://schemas.microsoft.com/office/drawing/2014/chart" uri="{C3380CC4-5D6E-409C-BE32-E72D297353CC}">
              <c16:uniqueId val="{00000003-7B13-4FD8-BC4D-805E91FF1A0E}"/>
            </c:ext>
          </c:extLst>
        </c:ser>
        <c:ser>
          <c:idx val="3"/>
          <c:order val="4"/>
          <c:tx>
            <c:strRef>
              <c:f>'Graf 27'!$L$11</c:f>
              <c:strCache>
                <c:ptCount val="1"/>
                <c:pt idx="0">
                  <c:v>Zmena nominálneho HDP</c:v>
                </c:pt>
              </c:strCache>
            </c:strRef>
          </c:tx>
          <c:spPr>
            <a:solidFill>
              <a:srgbClr val="002060"/>
            </a:solidFill>
            <a:ln>
              <a:noFill/>
            </a:ln>
            <a:effectLst/>
          </c:spPr>
          <c:invertIfNegative val="0"/>
          <c:cat>
            <c:numLit>
              <c:formatCode>General</c:formatCode>
              <c:ptCount val="2"/>
              <c:pt idx="0">
                <c:v>2009</c:v>
              </c:pt>
              <c:pt idx="1">
                <c:v>2020</c:v>
              </c:pt>
            </c:numLit>
          </c:cat>
          <c:val>
            <c:numRef>
              <c:f>'Graf 27'!$N$11:$O$11</c:f>
              <c:numCache>
                <c:formatCode>0.0</c:formatCode>
                <c:ptCount val="2"/>
                <c:pt idx="0">
                  <c:v>2.0056352762996581</c:v>
                </c:pt>
                <c:pt idx="1">
                  <c:v>1.4614226908730557</c:v>
                </c:pt>
              </c:numCache>
            </c:numRef>
          </c:val>
          <c:extLst>
            <c:ext xmlns:c16="http://schemas.microsoft.com/office/drawing/2014/chart" uri="{C3380CC4-5D6E-409C-BE32-E72D297353CC}">
              <c16:uniqueId val="{00000004-7B13-4FD8-BC4D-805E91FF1A0E}"/>
            </c:ext>
          </c:extLst>
        </c:ser>
        <c:dLbls>
          <c:showLegendKey val="0"/>
          <c:showVal val="0"/>
          <c:showCatName val="0"/>
          <c:showSerName val="0"/>
          <c:showPercent val="0"/>
          <c:showBubbleSize val="0"/>
        </c:dLbls>
        <c:gapWidth val="150"/>
        <c:overlap val="100"/>
        <c:axId val="678092416"/>
        <c:axId val="678092808"/>
      </c:barChart>
      <c:lineChart>
        <c:grouping val="standard"/>
        <c:varyColors val="0"/>
        <c:ser>
          <c:idx val="4"/>
          <c:order val="5"/>
          <c:tx>
            <c:strRef>
              <c:f>'Graf 27'!$L$7</c:f>
              <c:strCache>
                <c:ptCount val="1"/>
                <c:pt idx="0">
                  <c:v>Zmena hrubého dlhu VS</c:v>
                </c:pt>
              </c:strCache>
            </c:strRef>
          </c:tx>
          <c:spPr>
            <a:ln w="25400" cap="rnd">
              <a:noFill/>
              <a:round/>
            </a:ln>
            <a:effectLst/>
          </c:spPr>
          <c:marker>
            <c:symbol val="diamond"/>
            <c:size val="10"/>
            <c:spPr>
              <a:solidFill>
                <a:schemeClr val="tx1"/>
              </a:solidFill>
              <a:ln w="9525">
                <a:solidFill>
                  <a:schemeClr val="bg1"/>
                </a:solidFill>
              </a:ln>
              <a:effectLst/>
            </c:spPr>
          </c:marker>
          <c:dLbls>
            <c:dLbl>
              <c:idx val="0"/>
              <c:layout>
                <c:manualLayout>
                  <c:x val="-4.576222835162292E-2"/>
                  <c:y val="3.6382184601042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13-4FD8-BC4D-805E91FF1A0E}"/>
                </c:ext>
              </c:extLst>
            </c:dLbl>
            <c:dLbl>
              <c:idx val="1"/>
              <c:layout>
                <c:manualLayout>
                  <c:x val="-5.1585407181317398E-2"/>
                  <c:y val="5.50956325955846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13-4FD8-BC4D-805E91FF1A0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27'!$N$6:$O$6</c:f>
              <c:numCache>
                <c:formatCode>General</c:formatCode>
                <c:ptCount val="2"/>
                <c:pt idx="0">
                  <c:v>2009</c:v>
                </c:pt>
                <c:pt idx="1">
                  <c:v>2020</c:v>
                </c:pt>
              </c:numCache>
            </c:numRef>
          </c:cat>
          <c:val>
            <c:numRef>
              <c:f>'Graf 27'!$N$7:$O$7</c:f>
              <c:numCache>
                <c:formatCode>0.0</c:formatCode>
                <c:ptCount val="2"/>
                <c:pt idx="0">
                  <c:v>7.7620439263333658</c:v>
                </c:pt>
                <c:pt idx="1">
                  <c:v>12.334057377356665</c:v>
                </c:pt>
              </c:numCache>
            </c:numRef>
          </c:val>
          <c:smooth val="0"/>
          <c:extLst>
            <c:ext xmlns:c16="http://schemas.microsoft.com/office/drawing/2014/chart" uri="{C3380CC4-5D6E-409C-BE32-E72D297353CC}">
              <c16:uniqueId val="{00000007-7B13-4FD8-BC4D-805E91FF1A0E}"/>
            </c:ext>
          </c:extLst>
        </c:ser>
        <c:dLbls>
          <c:showLegendKey val="0"/>
          <c:showVal val="0"/>
          <c:showCatName val="0"/>
          <c:showSerName val="0"/>
          <c:showPercent val="0"/>
          <c:showBubbleSize val="0"/>
        </c:dLbls>
        <c:marker val="1"/>
        <c:smooth val="0"/>
        <c:axId val="678092416"/>
        <c:axId val="678092808"/>
      </c:lineChart>
      <c:catAx>
        <c:axId val="6780924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Arial Narrow" panose="020B0606020202030204" pitchFamily="34" charset="0"/>
                <a:ea typeface="+mn-ea"/>
                <a:cs typeface="+mn-cs"/>
              </a:defRPr>
            </a:pPr>
            <a:endParaRPr lang="sk-SK"/>
          </a:p>
        </c:txPr>
        <c:crossAx val="678092808"/>
        <c:crosses val="autoZero"/>
        <c:auto val="1"/>
        <c:lblAlgn val="ctr"/>
        <c:lblOffset val="100"/>
        <c:noMultiLvlLbl val="0"/>
      </c:catAx>
      <c:valAx>
        <c:axId val="6780928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678092416"/>
        <c:crosses val="autoZero"/>
        <c:crossBetween val="between"/>
      </c:valAx>
      <c:spPr>
        <a:noFill/>
        <a:ln>
          <a:noFill/>
        </a:ln>
        <a:effectLst/>
      </c:spPr>
    </c:plotArea>
    <c:legend>
      <c:legendPos val="b"/>
      <c:layout>
        <c:manualLayout>
          <c:xMode val="edge"/>
          <c:yMode val="edge"/>
          <c:x val="5.7076913536196379E-2"/>
          <c:y val="0.87597871087428147"/>
          <c:w val="0.88584617292760726"/>
          <c:h val="0.105307841131176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136701662292208E-2"/>
          <c:y val="3.4307987989993953E-2"/>
          <c:w val="0.82830782152230975"/>
          <c:h val="0.81286552005457846"/>
        </c:manualLayout>
      </c:layout>
      <c:barChart>
        <c:barDir val="col"/>
        <c:grouping val="stacked"/>
        <c:varyColors val="0"/>
        <c:ser>
          <c:idx val="0"/>
          <c:order val="0"/>
          <c:tx>
            <c:strRef>
              <c:f>'Graf 27'!$M$8</c:f>
              <c:strCache>
                <c:ptCount val="1"/>
                <c:pt idx="0">
                  <c:v>Primary balance</c:v>
                </c:pt>
              </c:strCache>
            </c:strRef>
          </c:tx>
          <c:spPr>
            <a:solidFill>
              <a:schemeClr val="tx1">
                <a:lumMod val="65000"/>
                <a:lumOff val="35000"/>
              </a:schemeClr>
            </a:solidFill>
            <a:ln>
              <a:noFill/>
            </a:ln>
            <a:effectLst/>
          </c:spPr>
          <c:invertIfNegative val="0"/>
          <c:cat>
            <c:numLit>
              <c:formatCode>General</c:formatCode>
              <c:ptCount val="2"/>
              <c:pt idx="0">
                <c:v>2009</c:v>
              </c:pt>
              <c:pt idx="1">
                <c:v>2020</c:v>
              </c:pt>
            </c:numLit>
          </c:cat>
          <c:val>
            <c:numRef>
              <c:f>'Graf 27'!$N$8:$O$8</c:f>
              <c:numCache>
                <c:formatCode>0.0</c:formatCode>
                <c:ptCount val="2"/>
                <c:pt idx="0">
                  <c:v>6.6926956313435895</c:v>
                </c:pt>
                <c:pt idx="1">
                  <c:v>4.9111465389169782</c:v>
                </c:pt>
              </c:numCache>
            </c:numRef>
          </c:val>
          <c:extLst>
            <c:ext xmlns:c16="http://schemas.microsoft.com/office/drawing/2014/chart" uri="{C3380CC4-5D6E-409C-BE32-E72D297353CC}">
              <c16:uniqueId val="{00000000-8A55-4D8B-A657-B103AFEC0BA4}"/>
            </c:ext>
          </c:extLst>
        </c:ser>
        <c:ser>
          <c:idx val="5"/>
          <c:order val="1"/>
          <c:tx>
            <c:strRef>
              <c:f>'Graf 27'!$M$12</c:f>
              <c:strCache>
                <c:ptCount val="1"/>
                <c:pt idx="0">
                  <c:v>Liquidity of GG change</c:v>
                </c:pt>
              </c:strCache>
            </c:strRef>
          </c:tx>
          <c:spPr>
            <a:solidFill>
              <a:srgbClr val="369ADC"/>
            </a:solidFill>
            <a:ln>
              <a:noFill/>
            </a:ln>
            <a:effectLst/>
          </c:spPr>
          <c:invertIfNegative val="0"/>
          <c:val>
            <c:numRef>
              <c:f>'Graf 27'!$N$12:$O$12</c:f>
              <c:numCache>
                <c:formatCode>0.0</c:formatCode>
                <c:ptCount val="2"/>
                <c:pt idx="0">
                  <c:v>-1.9374692948503944</c:v>
                </c:pt>
                <c:pt idx="1">
                  <c:v>5.1912172916923982</c:v>
                </c:pt>
              </c:numCache>
            </c:numRef>
          </c:val>
          <c:extLst>
            <c:ext xmlns:c16="http://schemas.microsoft.com/office/drawing/2014/chart" uri="{C3380CC4-5D6E-409C-BE32-E72D297353CC}">
              <c16:uniqueId val="{00000001-8A55-4D8B-A657-B103AFEC0BA4}"/>
            </c:ext>
          </c:extLst>
        </c:ser>
        <c:ser>
          <c:idx val="1"/>
          <c:order val="2"/>
          <c:tx>
            <c:strRef>
              <c:f>'Graf 27'!$M$9</c:f>
              <c:strCache>
                <c:ptCount val="1"/>
                <c:pt idx="0">
                  <c:v>Interest expenditures</c:v>
                </c:pt>
              </c:strCache>
            </c:strRef>
          </c:tx>
          <c:spPr>
            <a:solidFill>
              <a:schemeClr val="accent1">
                <a:lumMod val="20000"/>
                <a:lumOff val="80000"/>
              </a:schemeClr>
            </a:solidFill>
            <a:ln>
              <a:noFill/>
            </a:ln>
            <a:effectLst/>
          </c:spPr>
          <c:invertIfNegative val="0"/>
          <c:cat>
            <c:numLit>
              <c:formatCode>General</c:formatCode>
              <c:ptCount val="2"/>
              <c:pt idx="0">
                <c:v>2009</c:v>
              </c:pt>
              <c:pt idx="1">
                <c:v>2020</c:v>
              </c:pt>
            </c:numLit>
          </c:cat>
          <c:val>
            <c:numRef>
              <c:f>'Graf 27'!$N$9:$O$9</c:f>
              <c:numCache>
                <c:formatCode>0.0</c:formatCode>
                <c:ptCount val="2"/>
                <c:pt idx="0">
                  <c:v>1.4566400499853975</c:v>
                </c:pt>
                <c:pt idx="1">
                  <c:v>1.2452401538816227</c:v>
                </c:pt>
              </c:numCache>
            </c:numRef>
          </c:val>
          <c:extLst>
            <c:ext xmlns:c16="http://schemas.microsoft.com/office/drawing/2014/chart" uri="{C3380CC4-5D6E-409C-BE32-E72D297353CC}">
              <c16:uniqueId val="{00000002-8A55-4D8B-A657-B103AFEC0BA4}"/>
            </c:ext>
          </c:extLst>
        </c:ser>
        <c:ser>
          <c:idx val="2"/>
          <c:order val="3"/>
          <c:tx>
            <c:strRef>
              <c:f>'Graf 27'!$M$10</c:f>
              <c:strCache>
                <c:ptCount val="1"/>
                <c:pt idx="0">
                  <c:v>Stock-flow adjustment</c:v>
                </c:pt>
              </c:strCache>
            </c:strRef>
          </c:tx>
          <c:spPr>
            <a:solidFill>
              <a:schemeClr val="bg1">
                <a:lumMod val="75000"/>
              </a:schemeClr>
            </a:solidFill>
            <a:ln>
              <a:noFill/>
            </a:ln>
            <a:effectLst/>
          </c:spPr>
          <c:invertIfNegative val="0"/>
          <c:cat>
            <c:numLit>
              <c:formatCode>General</c:formatCode>
              <c:ptCount val="2"/>
              <c:pt idx="0">
                <c:v>2009</c:v>
              </c:pt>
              <c:pt idx="1">
                <c:v>2020</c:v>
              </c:pt>
            </c:numLit>
          </c:cat>
          <c:val>
            <c:numRef>
              <c:f>'Graf 27'!$N$10:$O$10</c:f>
              <c:numCache>
                <c:formatCode>0.0</c:formatCode>
                <c:ptCount val="2"/>
                <c:pt idx="0">
                  <c:v>-0.45545773644488508</c:v>
                </c:pt>
                <c:pt idx="1">
                  <c:v>-0.47496929800739007</c:v>
                </c:pt>
              </c:numCache>
            </c:numRef>
          </c:val>
          <c:extLst>
            <c:ext xmlns:c16="http://schemas.microsoft.com/office/drawing/2014/chart" uri="{C3380CC4-5D6E-409C-BE32-E72D297353CC}">
              <c16:uniqueId val="{00000003-8A55-4D8B-A657-B103AFEC0BA4}"/>
            </c:ext>
          </c:extLst>
        </c:ser>
        <c:ser>
          <c:idx val="3"/>
          <c:order val="4"/>
          <c:tx>
            <c:strRef>
              <c:f>'Graf 27'!$M$11</c:f>
              <c:strCache>
                <c:ptCount val="1"/>
                <c:pt idx="0">
                  <c:v>Nominal GDP change</c:v>
                </c:pt>
              </c:strCache>
            </c:strRef>
          </c:tx>
          <c:spPr>
            <a:solidFill>
              <a:srgbClr val="002060"/>
            </a:solidFill>
            <a:ln>
              <a:noFill/>
            </a:ln>
            <a:effectLst/>
          </c:spPr>
          <c:invertIfNegative val="0"/>
          <c:cat>
            <c:numLit>
              <c:formatCode>General</c:formatCode>
              <c:ptCount val="2"/>
              <c:pt idx="0">
                <c:v>2009</c:v>
              </c:pt>
              <c:pt idx="1">
                <c:v>2020</c:v>
              </c:pt>
            </c:numLit>
          </c:cat>
          <c:val>
            <c:numRef>
              <c:f>'Graf 27'!$N$11:$O$11</c:f>
              <c:numCache>
                <c:formatCode>0.0</c:formatCode>
                <c:ptCount val="2"/>
                <c:pt idx="0">
                  <c:v>2.0056352762996581</c:v>
                </c:pt>
                <c:pt idx="1">
                  <c:v>1.4614226908730557</c:v>
                </c:pt>
              </c:numCache>
            </c:numRef>
          </c:val>
          <c:extLst>
            <c:ext xmlns:c16="http://schemas.microsoft.com/office/drawing/2014/chart" uri="{C3380CC4-5D6E-409C-BE32-E72D297353CC}">
              <c16:uniqueId val="{00000004-8A55-4D8B-A657-B103AFEC0BA4}"/>
            </c:ext>
          </c:extLst>
        </c:ser>
        <c:dLbls>
          <c:showLegendKey val="0"/>
          <c:showVal val="0"/>
          <c:showCatName val="0"/>
          <c:showSerName val="0"/>
          <c:showPercent val="0"/>
          <c:showBubbleSize val="0"/>
        </c:dLbls>
        <c:gapWidth val="150"/>
        <c:overlap val="100"/>
        <c:axId val="678093592"/>
        <c:axId val="678093984"/>
      </c:barChart>
      <c:lineChart>
        <c:grouping val="standard"/>
        <c:varyColors val="0"/>
        <c:ser>
          <c:idx val="4"/>
          <c:order val="5"/>
          <c:tx>
            <c:strRef>
              <c:f>'Graf 27'!$M$7</c:f>
              <c:strCache>
                <c:ptCount val="1"/>
                <c:pt idx="0">
                  <c:v>Gross debt change</c:v>
                </c:pt>
              </c:strCache>
            </c:strRef>
          </c:tx>
          <c:spPr>
            <a:ln w="25400" cap="rnd">
              <a:noFill/>
              <a:round/>
            </a:ln>
            <a:effectLst/>
          </c:spPr>
          <c:marker>
            <c:symbol val="diamond"/>
            <c:size val="10"/>
            <c:spPr>
              <a:solidFill>
                <a:schemeClr val="tx1"/>
              </a:solidFill>
              <a:ln w="9525">
                <a:solidFill>
                  <a:schemeClr val="bg1"/>
                </a:solidFill>
              </a:ln>
              <a:effectLst/>
            </c:spPr>
          </c:marker>
          <c:dLbls>
            <c:dLbl>
              <c:idx val="0"/>
              <c:layout>
                <c:manualLayout>
                  <c:x val="-4.576222835162292E-2"/>
                  <c:y val="3.6382184601042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A55-4D8B-A657-B103AFEC0BA4}"/>
                </c:ext>
              </c:extLst>
            </c:dLbl>
            <c:dLbl>
              <c:idx val="1"/>
              <c:layout>
                <c:manualLayout>
                  <c:x val="-5.1585407181317398E-2"/>
                  <c:y val="5.50956325955846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A55-4D8B-A657-B103AFEC0BA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27'!$N$6:$O$6</c:f>
              <c:numCache>
                <c:formatCode>General</c:formatCode>
                <c:ptCount val="2"/>
                <c:pt idx="0">
                  <c:v>2009</c:v>
                </c:pt>
                <c:pt idx="1">
                  <c:v>2020</c:v>
                </c:pt>
              </c:numCache>
            </c:numRef>
          </c:cat>
          <c:val>
            <c:numRef>
              <c:f>'Graf 27'!$N$7:$O$7</c:f>
              <c:numCache>
                <c:formatCode>0.0</c:formatCode>
                <c:ptCount val="2"/>
                <c:pt idx="0">
                  <c:v>7.7620439263333658</c:v>
                </c:pt>
                <c:pt idx="1">
                  <c:v>12.334057377356665</c:v>
                </c:pt>
              </c:numCache>
            </c:numRef>
          </c:val>
          <c:smooth val="0"/>
          <c:extLst>
            <c:ext xmlns:c16="http://schemas.microsoft.com/office/drawing/2014/chart" uri="{C3380CC4-5D6E-409C-BE32-E72D297353CC}">
              <c16:uniqueId val="{00000007-8A55-4D8B-A657-B103AFEC0BA4}"/>
            </c:ext>
          </c:extLst>
        </c:ser>
        <c:dLbls>
          <c:showLegendKey val="0"/>
          <c:showVal val="0"/>
          <c:showCatName val="0"/>
          <c:showSerName val="0"/>
          <c:showPercent val="0"/>
          <c:showBubbleSize val="0"/>
        </c:dLbls>
        <c:marker val="1"/>
        <c:smooth val="0"/>
        <c:axId val="678093592"/>
        <c:axId val="678093984"/>
      </c:lineChart>
      <c:catAx>
        <c:axId val="6780935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Arial Narrow" panose="020B0606020202030204" pitchFamily="34" charset="0"/>
                <a:ea typeface="+mn-ea"/>
                <a:cs typeface="+mn-cs"/>
              </a:defRPr>
            </a:pPr>
            <a:endParaRPr lang="sk-SK"/>
          </a:p>
        </c:txPr>
        <c:crossAx val="678093984"/>
        <c:crosses val="autoZero"/>
        <c:auto val="1"/>
        <c:lblAlgn val="ctr"/>
        <c:lblOffset val="100"/>
        <c:noMultiLvlLbl val="0"/>
      </c:catAx>
      <c:valAx>
        <c:axId val="6780939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678093592"/>
        <c:crosses val="autoZero"/>
        <c:crossBetween val="between"/>
      </c:valAx>
      <c:spPr>
        <a:noFill/>
        <a:ln>
          <a:noFill/>
        </a:ln>
        <a:effectLst/>
      </c:spPr>
    </c:plotArea>
    <c:legend>
      <c:legendPos val="b"/>
      <c:layout>
        <c:manualLayout>
          <c:xMode val="edge"/>
          <c:yMode val="edge"/>
          <c:x val="5.7076913536196379E-2"/>
          <c:y val="0.87597871087428147"/>
          <c:w val="0.88584617292760726"/>
          <c:h val="0.105307841131176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462079883908631E-2"/>
          <c:y val="9.2256831925486588E-2"/>
          <c:w val="0.91981856585554289"/>
          <c:h val="0.53613172452915669"/>
        </c:manualLayout>
      </c:layout>
      <c:barChart>
        <c:barDir val="col"/>
        <c:grouping val="stacked"/>
        <c:varyColors val="0"/>
        <c:ser>
          <c:idx val="2"/>
          <c:order val="0"/>
          <c:tx>
            <c:strRef>
              <c:f>'Tab 2 + Graf 1'!$Q$15</c:f>
              <c:strCache>
                <c:ptCount val="1"/>
                <c:pt idx="0">
                  <c:v>Other</c:v>
                </c:pt>
              </c:strCache>
            </c:strRef>
          </c:tx>
          <c:spPr>
            <a:solidFill>
              <a:schemeClr val="bg1">
                <a:lumMod val="65000"/>
              </a:schemeClr>
            </a:solidFill>
            <a:ln>
              <a:noFill/>
            </a:ln>
            <a:effectLst/>
          </c:spPr>
          <c:invertIfNegative val="0"/>
          <c:cat>
            <c:numRef>
              <c:f>'Tab 2 + Graf 1'!$K$12:$P$12</c:f>
              <c:numCache>
                <c:formatCode>General</c:formatCode>
                <c:ptCount val="6"/>
                <c:pt idx="0">
                  <c:v>2021</c:v>
                </c:pt>
                <c:pt idx="1">
                  <c:v>2022</c:v>
                </c:pt>
                <c:pt idx="2">
                  <c:v>2023</c:v>
                </c:pt>
                <c:pt idx="3">
                  <c:v>2024</c:v>
                </c:pt>
                <c:pt idx="4">
                  <c:v>2025</c:v>
                </c:pt>
                <c:pt idx="5">
                  <c:v>2026</c:v>
                </c:pt>
              </c:numCache>
            </c:numRef>
          </c:cat>
          <c:val>
            <c:numRef>
              <c:f>'Tab 2 + Graf 1'!$K$15:$P$15</c:f>
              <c:numCache>
                <c:formatCode>General</c:formatCode>
                <c:ptCount val="6"/>
                <c:pt idx="0">
                  <c:v>17</c:v>
                </c:pt>
                <c:pt idx="1">
                  <c:v>19.5</c:v>
                </c:pt>
                <c:pt idx="2">
                  <c:v>20.2</c:v>
                </c:pt>
                <c:pt idx="3">
                  <c:v>20.5</c:v>
                </c:pt>
                <c:pt idx="4">
                  <c:v>20.5</c:v>
                </c:pt>
                <c:pt idx="5">
                  <c:v>20.399999999999999</c:v>
                </c:pt>
              </c:numCache>
            </c:numRef>
          </c:val>
          <c:extLst>
            <c:ext xmlns:c16="http://schemas.microsoft.com/office/drawing/2014/chart" uri="{C3380CC4-5D6E-409C-BE32-E72D297353CC}">
              <c16:uniqueId val="{00000000-429E-4C8B-BA9F-6CD29509FC17}"/>
            </c:ext>
          </c:extLst>
        </c:ser>
        <c:ser>
          <c:idx val="1"/>
          <c:order val="1"/>
          <c:tx>
            <c:strRef>
              <c:f>'Tab 2 + Graf 1'!$Q$14</c:f>
              <c:strCache>
                <c:ptCount val="1"/>
                <c:pt idx="0">
                  <c:v>EU funds</c:v>
                </c:pt>
              </c:strCache>
            </c:strRef>
          </c:tx>
          <c:spPr>
            <a:solidFill>
              <a:schemeClr val="accent1"/>
            </a:solidFill>
            <a:ln>
              <a:noFill/>
            </a:ln>
            <a:effectLst/>
          </c:spPr>
          <c:invertIfNegative val="0"/>
          <c:cat>
            <c:numRef>
              <c:f>'Tab 2 + Graf 1'!$K$12:$P$12</c:f>
              <c:numCache>
                <c:formatCode>General</c:formatCode>
                <c:ptCount val="6"/>
                <c:pt idx="0">
                  <c:v>2021</c:v>
                </c:pt>
                <c:pt idx="1">
                  <c:v>2022</c:v>
                </c:pt>
                <c:pt idx="2">
                  <c:v>2023</c:v>
                </c:pt>
                <c:pt idx="3">
                  <c:v>2024</c:v>
                </c:pt>
                <c:pt idx="4">
                  <c:v>2025</c:v>
                </c:pt>
                <c:pt idx="5">
                  <c:v>2026</c:v>
                </c:pt>
              </c:numCache>
            </c:numRef>
          </c:cat>
          <c:val>
            <c:numRef>
              <c:f>'Tab 2 + Graf 1'!$K$14:$P$14</c:f>
              <c:numCache>
                <c:formatCode>General</c:formatCode>
                <c:ptCount val="6"/>
                <c:pt idx="0">
                  <c:v>1.3</c:v>
                </c:pt>
                <c:pt idx="1">
                  <c:v>1.5</c:v>
                </c:pt>
                <c:pt idx="2">
                  <c:v>3.2</c:v>
                </c:pt>
                <c:pt idx="3">
                  <c:v>1.6</c:v>
                </c:pt>
                <c:pt idx="4">
                  <c:v>1.3</c:v>
                </c:pt>
                <c:pt idx="5">
                  <c:v>0.8</c:v>
                </c:pt>
              </c:numCache>
            </c:numRef>
          </c:val>
          <c:extLst>
            <c:ext xmlns:c16="http://schemas.microsoft.com/office/drawing/2014/chart" uri="{C3380CC4-5D6E-409C-BE32-E72D297353CC}">
              <c16:uniqueId val="{00000001-429E-4C8B-BA9F-6CD29509FC17}"/>
            </c:ext>
          </c:extLst>
        </c:ser>
        <c:ser>
          <c:idx val="0"/>
          <c:order val="2"/>
          <c:tx>
            <c:strRef>
              <c:f>'Tab 2 + Graf 1'!$Q$13</c:f>
              <c:strCache>
                <c:ptCount val="1"/>
                <c:pt idx="0">
                  <c:v>RRP</c:v>
                </c:pt>
              </c:strCache>
            </c:strRef>
          </c:tx>
          <c:spPr>
            <a:solidFill>
              <a:srgbClr val="FF0000"/>
            </a:solidFill>
            <a:ln>
              <a:noFill/>
            </a:ln>
            <a:effectLst/>
          </c:spPr>
          <c:invertIfNegative val="0"/>
          <c:cat>
            <c:numRef>
              <c:f>'Tab 2 + Graf 1'!$K$12:$P$12</c:f>
              <c:numCache>
                <c:formatCode>General</c:formatCode>
                <c:ptCount val="6"/>
                <c:pt idx="0">
                  <c:v>2021</c:v>
                </c:pt>
                <c:pt idx="1">
                  <c:v>2022</c:v>
                </c:pt>
                <c:pt idx="2">
                  <c:v>2023</c:v>
                </c:pt>
                <c:pt idx="3">
                  <c:v>2024</c:v>
                </c:pt>
                <c:pt idx="4">
                  <c:v>2025</c:v>
                </c:pt>
                <c:pt idx="5">
                  <c:v>2026</c:v>
                </c:pt>
              </c:numCache>
            </c:numRef>
          </c:cat>
          <c:val>
            <c:numRef>
              <c:f>'Tab 2 + Graf 1'!$K$13:$P$13</c:f>
              <c:numCache>
                <c:formatCode>General</c:formatCode>
                <c:ptCount val="6"/>
                <c:pt idx="0">
                  <c:v>0.1</c:v>
                </c:pt>
                <c:pt idx="1">
                  <c:v>1.2</c:v>
                </c:pt>
                <c:pt idx="2">
                  <c:v>1.4</c:v>
                </c:pt>
                <c:pt idx="3">
                  <c:v>1.6</c:v>
                </c:pt>
                <c:pt idx="4">
                  <c:v>1.3</c:v>
                </c:pt>
                <c:pt idx="5">
                  <c:v>0.9</c:v>
                </c:pt>
              </c:numCache>
            </c:numRef>
          </c:val>
          <c:extLst>
            <c:ext xmlns:c16="http://schemas.microsoft.com/office/drawing/2014/chart" uri="{C3380CC4-5D6E-409C-BE32-E72D297353CC}">
              <c16:uniqueId val="{00000002-429E-4C8B-BA9F-6CD29509FC17}"/>
            </c:ext>
          </c:extLst>
        </c:ser>
        <c:dLbls>
          <c:showLegendKey val="0"/>
          <c:showVal val="0"/>
          <c:showCatName val="0"/>
          <c:showSerName val="0"/>
          <c:showPercent val="0"/>
          <c:showBubbleSize val="0"/>
        </c:dLbls>
        <c:gapWidth val="150"/>
        <c:overlap val="100"/>
        <c:axId val="784510672"/>
        <c:axId val="784511064"/>
      </c:barChart>
      <c:catAx>
        <c:axId val="784510672"/>
        <c:scaling>
          <c:orientation val="minMax"/>
        </c:scaling>
        <c:delete val="0"/>
        <c:axPos val="b"/>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crossAx val="784511064"/>
        <c:crosses val="autoZero"/>
        <c:auto val="1"/>
        <c:lblAlgn val="ctr"/>
        <c:lblOffset val="100"/>
        <c:noMultiLvlLbl val="0"/>
      </c:catAx>
      <c:valAx>
        <c:axId val="784511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crossAx val="784510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sk-SK"/>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96150481189845E-2"/>
          <c:y val="0.10185185185185185"/>
          <c:w val="0.89264829396325462"/>
          <c:h val="0.78419327792359284"/>
        </c:manualLayout>
      </c:layout>
      <c:barChart>
        <c:barDir val="col"/>
        <c:grouping val="clustered"/>
        <c:varyColors val="0"/>
        <c:ser>
          <c:idx val="0"/>
          <c:order val="0"/>
          <c:tx>
            <c:strRef>
              <c:f>'Graf 28'!$L$4</c:f>
              <c:strCache>
                <c:ptCount val="1"/>
                <c:pt idx="0">
                  <c:v>Objem pomoci (% HDP)</c:v>
                </c:pt>
              </c:strCache>
            </c:strRef>
          </c:tx>
          <c:spPr>
            <a:solidFill>
              <a:srgbClr val="369ADC"/>
            </a:solidFill>
            <a:ln>
              <a:noFill/>
            </a:ln>
            <a:effectLst/>
          </c:spPr>
          <c:invertIfNegative val="0"/>
          <c:cat>
            <c:strRef>
              <c:f>'Graf 28'!$J$6:$J$7</c:f>
              <c:strCache>
                <c:ptCount val="2"/>
                <c:pt idx="0">
                  <c:v>Slovensko</c:v>
                </c:pt>
                <c:pt idx="1">
                  <c:v>EÚ</c:v>
                </c:pt>
              </c:strCache>
            </c:strRef>
          </c:cat>
          <c:val>
            <c:numRef>
              <c:f>'Graf 28'!$L$6:$L$7</c:f>
              <c:numCache>
                <c:formatCode>0.0</c:formatCode>
                <c:ptCount val="2"/>
                <c:pt idx="0">
                  <c:v>1.6400000000000001</c:v>
                </c:pt>
                <c:pt idx="1">
                  <c:v>4.2655009794245515</c:v>
                </c:pt>
              </c:numCache>
            </c:numRef>
          </c:val>
          <c:extLst>
            <c:ext xmlns:c16="http://schemas.microsoft.com/office/drawing/2014/chart" uri="{C3380CC4-5D6E-409C-BE32-E72D297353CC}">
              <c16:uniqueId val="{00000000-9535-4908-86BA-86283C51C05C}"/>
            </c:ext>
          </c:extLst>
        </c:ser>
        <c:ser>
          <c:idx val="1"/>
          <c:order val="1"/>
          <c:tx>
            <c:strRef>
              <c:f>'Graf 28'!$M$4</c:f>
              <c:strCache>
                <c:ptCount val="1"/>
                <c:pt idx="0">
                  <c:v>Pokles zamestnanosti (p. b.)</c:v>
                </c:pt>
              </c:strCache>
            </c:strRef>
          </c:tx>
          <c:spPr>
            <a:solidFill>
              <a:schemeClr val="tx1">
                <a:lumMod val="65000"/>
                <a:lumOff val="35000"/>
              </a:schemeClr>
            </a:solidFill>
            <a:ln>
              <a:noFill/>
            </a:ln>
            <a:effectLst/>
          </c:spPr>
          <c:invertIfNegative val="0"/>
          <c:cat>
            <c:strRef>
              <c:f>'Graf 28'!$J$6:$J$7</c:f>
              <c:strCache>
                <c:ptCount val="2"/>
                <c:pt idx="0">
                  <c:v>Slovensko</c:v>
                </c:pt>
                <c:pt idx="1">
                  <c:v>EÚ</c:v>
                </c:pt>
              </c:strCache>
            </c:strRef>
          </c:cat>
          <c:val>
            <c:numRef>
              <c:f>'Graf 28'!$M$6:$M$7</c:f>
              <c:numCache>
                <c:formatCode>0.0</c:formatCode>
                <c:ptCount val="2"/>
                <c:pt idx="0">
                  <c:v>0.90000000000000568</c:v>
                </c:pt>
                <c:pt idx="1">
                  <c:v>0.7523809523809506</c:v>
                </c:pt>
              </c:numCache>
            </c:numRef>
          </c:val>
          <c:extLst>
            <c:ext xmlns:c16="http://schemas.microsoft.com/office/drawing/2014/chart" uri="{C3380CC4-5D6E-409C-BE32-E72D297353CC}">
              <c16:uniqueId val="{00000001-9535-4908-86BA-86283C51C05C}"/>
            </c:ext>
          </c:extLst>
        </c:ser>
        <c:dLbls>
          <c:showLegendKey val="0"/>
          <c:showVal val="0"/>
          <c:showCatName val="0"/>
          <c:showSerName val="0"/>
          <c:showPercent val="0"/>
          <c:showBubbleSize val="0"/>
        </c:dLbls>
        <c:gapWidth val="219"/>
        <c:overlap val="-27"/>
        <c:axId val="678094768"/>
        <c:axId val="678095160"/>
      </c:barChart>
      <c:catAx>
        <c:axId val="6780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678095160"/>
        <c:crosses val="autoZero"/>
        <c:auto val="1"/>
        <c:lblAlgn val="ctr"/>
        <c:lblOffset val="100"/>
        <c:noMultiLvlLbl val="0"/>
      </c:catAx>
      <c:valAx>
        <c:axId val="678095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678094768"/>
        <c:crosses val="autoZero"/>
        <c:crossBetween val="between"/>
      </c:valAx>
      <c:spPr>
        <a:noFill/>
        <a:ln>
          <a:noFill/>
        </a:ln>
        <a:effectLst/>
      </c:spPr>
    </c:plotArea>
    <c:legend>
      <c:legendPos val="b"/>
      <c:layout>
        <c:manualLayout>
          <c:xMode val="edge"/>
          <c:yMode val="edge"/>
          <c:x val="0.11901727909011374"/>
          <c:y val="3.8097112860892395E-2"/>
          <c:w val="0.73974300087489064"/>
          <c:h val="8.2273257509477976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050">
          <a:latin typeface="Arial Narrow" panose="020B0606020202030204" pitchFamily="34" charset="0"/>
        </a:defRPr>
      </a:pPr>
      <a:endParaRPr lang="sk-SK"/>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96150481189845E-2"/>
          <c:y val="0.10185185185185185"/>
          <c:w val="0.89264829396325462"/>
          <c:h val="0.78419327792359284"/>
        </c:manualLayout>
      </c:layout>
      <c:barChart>
        <c:barDir val="col"/>
        <c:grouping val="clustered"/>
        <c:varyColors val="0"/>
        <c:ser>
          <c:idx val="0"/>
          <c:order val="0"/>
          <c:tx>
            <c:strRef>
              <c:f>'Graf 28'!$L$5</c:f>
              <c:strCache>
                <c:ptCount val="1"/>
                <c:pt idx="0">
                  <c:v>Fiscal stimulus (% of GDP)</c:v>
                </c:pt>
              </c:strCache>
            </c:strRef>
          </c:tx>
          <c:spPr>
            <a:solidFill>
              <a:srgbClr val="369ADC"/>
            </a:solidFill>
            <a:ln>
              <a:noFill/>
            </a:ln>
            <a:effectLst/>
          </c:spPr>
          <c:invertIfNegative val="0"/>
          <c:cat>
            <c:strRef>
              <c:f>'Graf 28'!$K$6:$K$7</c:f>
              <c:strCache>
                <c:ptCount val="2"/>
                <c:pt idx="0">
                  <c:v>Slovakia</c:v>
                </c:pt>
                <c:pt idx="1">
                  <c:v>EU</c:v>
                </c:pt>
              </c:strCache>
            </c:strRef>
          </c:cat>
          <c:val>
            <c:numRef>
              <c:f>'Graf 28'!$L$6:$L$7</c:f>
              <c:numCache>
                <c:formatCode>0.0</c:formatCode>
                <c:ptCount val="2"/>
                <c:pt idx="0">
                  <c:v>1.6400000000000001</c:v>
                </c:pt>
                <c:pt idx="1">
                  <c:v>4.2655009794245515</c:v>
                </c:pt>
              </c:numCache>
            </c:numRef>
          </c:val>
          <c:extLst>
            <c:ext xmlns:c16="http://schemas.microsoft.com/office/drawing/2014/chart" uri="{C3380CC4-5D6E-409C-BE32-E72D297353CC}">
              <c16:uniqueId val="{00000000-D18A-4E63-A7EC-9A1760794A5A}"/>
            </c:ext>
          </c:extLst>
        </c:ser>
        <c:ser>
          <c:idx val="1"/>
          <c:order val="1"/>
          <c:tx>
            <c:strRef>
              <c:f>'Graf 28'!$M$5</c:f>
              <c:strCache>
                <c:ptCount val="1"/>
                <c:pt idx="0">
                  <c:v>Decline of employment (p.p.)</c:v>
                </c:pt>
              </c:strCache>
            </c:strRef>
          </c:tx>
          <c:spPr>
            <a:solidFill>
              <a:schemeClr val="tx1">
                <a:lumMod val="65000"/>
                <a:lumOff val="35000"/>
              </a:schemeClr>
            </a:solidFill>
            <a:ln>
              <a:noFill/>
            </a:ln>
            <a:effectLst/>
          </c:spPr>
          <c:invertIfNegative val="0"/>
          <c:cat>
            <c:strRef>
              <c:f>'Graf 28'!$K$6:$K$7</c:f>
              <c:strCache>
                <c:ptCount val="2"/>
                <c:pt idx="0">
                  <c:v>Slovakia</c:v>
                </c:pt>
                <c:pt idx="1">
                  <c:v>EU</c:v>
                </c:pt>
              </c:strCache>
            </c:strRef>
          </c:cat>
          <c:val>
            <c:numRef>
              <c:f>'Graf 28'!$M$6:$M$7</c:f>
              <c:numCache>
                <c:formatCode>0.0</c:formatCode>
                <c:ptCount val="2"/>
                <c:pt idx="0">
                  <c:v>0.90000000000000568</c:v>
                </c:pt>
                <c:pt idx="1">
                  <c:v>0.7523809523809506</c:v>
                </c:pt>
              </c:numCache>
            </c:numRef>
          </c:val>
          <c:extLst>
            <c:ext xmlns:c16="http://schemas.microsoft.com/office/drawing/2014/chart" uri="{C3380CC4-5D6E-409C-BE32-E72D297353CC}">
              <c16:uniqueId val="{00000001-D18A-4E63-A7EC-9A1760794A5A}"/>
            </c:ext>
          </c:extLst>
        </c:ser>
        <c:dLbls>
          <c:showLegendKey val="0"/>
          <c:showVal val="0"/>
          <c:showCatName val="0"/>
          <c:showSerName val="0"/>
          <c:showPercent val="0"/>
          <c:showBubbleSize val="0"/>
        </c:dLbls>
        <c:gapWidth val="219"/>
        <c:overlap val="-27"/>
        <c:axId val="678095944"/>
        <c:axId val="794797784"/>
      </c:barChart>
      <c:catAx>
        <c:axId val="678095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94797784"/>
        <c:crosses val="autoZero"/>
        <c:auto val="1"/>
        <c:lblAlgn val="ctr"/>
        <c:lblOffset val="100"/>
        <c:noMultiLvlLbl val="0"/>
      </c:catAx>
      <c:valAx>
        <c:axId val="7947977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678095944"/>
        <c:crosses val="autoZero"/>
        <c:crossBetween val="between"/>
      </c:valAx>
      <c:spPr>
        <a:noFill/>
        <a:ln>
          <a:noFill/>
        </a:ln>
        <a:effectLst/>
      </c:spPr>
    </c:plotArea>
    <c:legend>
      <c:legendPos val="b"/>
      <c:layout>
        <c:manualLayout>
          <c:xMode val="edge"/>
          <c:yMode val="edge"/>
          <c:x val="0.11901727909011374"/>
          <c:y val="3.8097112860892395E-2"/>
          <c:w val="0.73974300087489064"/>
          <c:h val="8.2273257509477976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050">
          <a:latin typeface="Arial Narrow" panose="020B0606020202030204" pitchFamily="34" charset="0"/>
        </a:defRPr>
      </a:pPr>
      <a:endParaRPr lang="sk-SK"/>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85583785326856E-2"/>
          <c:y val="6.1478205382093427E-2"/>
          <c:w val="0.84740065950497356"/>
          <c:h val="0.64239619776882961"/>
        </c:manualLayout>
      </c:layout>
      <c:areaChart>
        <c:grouping val="standard"/>
        <c:varyColors val="0"/>
        <c:ser>
          <c:idx val="3"/>
          <c:order val="2"/>
          <c:tx>
            <c:strRef>
              <c:f>'Graf 29+30'!$B$11</c:f>
              <c:strCache>
                <c:ptCount val="1"/>
                <c:pt idx="0">
                  <c:v>Vysoké riziko</c:v>
                </c:pt>
              </c:strCache>
            </c:strRef>
          </c:tx>
          <c:spPr>
            <a:solidFill>
              <a:schemeClr val="accent6"/>
            </a:solidFill>
            <a:ln>
              <a:noFill/>
            </a:ln>
            <a:effectLst/>
          </c:spPr>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29+30'!$C$11:$N$11</c:f>
              <c:numCache>
                <c:formatCode>0.0</c:formatCode>
                <c:ptCount val="12"/>
                <c:pt idx="0">
                  <c:v>6</c:v>
                </c:pt>
                <c:pt idx="1">
                  <c:v>6</c:v>
                </c:pt>
                <c:pt idx="2">
                  <c:v>6</c:v>
                </c:pt>
                <c:pt idx="3">
                  <c:v>6</c:v>
                </c:pt>
                <c:pt idx="4">
                  <c:v>6</c:v>
                </c:pt>
                <c:pt idx="5">
                  <c:v>6</c:v>
                </c:pt>
                <c:pt idx="6">
                  <c:v>6</c:v>
                </c:pt>
                <c:pt idx="7">
                  <c:v>6</c:v>
                </c:pt>
                <c:pt idx="8">
                  <c:v>6</c:v>
                </c:pt>
                <c:pt idx="9">
                  <c:v>6</c:v>
                </c:pt>
                <c:pt idx="10">
                  <c:v>6</c:v>
                </c:pt>
                <c:pt idx="11">
                  <c:v>6</c:v>
                </c:pt>
              </c:numCache>
            </c:numRef>
          </c:val>
          <c:extLst>
            <c:ext xmlns:c16="http://schemas.microsoft.com/office/drawing/2014/chart" uri="{C3380CC4-5D6E-409C-BE32-E72D297353CC}">
              <c16:uniqueId val="{00000000-498E-4D79-9C8A-9310499D8B95}"/>
            </c:ext>
          </c:extLst>
        </c:ser>
        <c:ser>
          <c:idx val="2"/>
          <c:order val="3"/>
          <c:tx>
            <c:strRef>
              <c:f>'Graf 29+30'!$B$10</c:f>
              <c:strCache>
                <c:ptCount val="1"/>
                <c:pt idx="0">
                  <c:v>Stredné riziko</c:v>
                </c:pt>
              </c:strCache>
            </c:strRef>
          </c:tx>
          <c:spPr>
            <a:solidFill>
              <a:srgbClr val="FFFFAF"/>
            </a:solidFill>
            <a:ln>
              <a:noFill/>
            </a:ln>
            <a:effectLst/>
          </c:spPr>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29+30'!$C$10:$N$10</c:f>
              <c:numCache>
                <c:formatCode>0.0</c:formatCode>
                <c:ptCount val="12"/>
                <c:pt idx="0">
                  <c:v>2.5</c:v>
                </c:pt>
                <c:pt idx="1">
                  <c:v>2.5</c:v>
                </c:pt>
                <c:pt idx="2">
                  <c:v>2.5</c:v>
                </c:pt>
                <c:pt idx="3">
                  <c:v>2.5</c:v>
                </c:pt>
                <c:pt idx="4">
                  <c:v>2.5</c:v>
                </c:pt>
                <c:pt idx="5">
                  <c:v>2.5</c:v>
                </c:pt>
                <c:pt idx="6">
                  <c:v>2.5</c:v>
                </c:pt>
                <c:pt idx="7">
                  <c:v>2.5</c:v>
                </c:pt>
                <c:pt idx="8">
                  <c:v>2.5</c:v>
                </c:pt>
                <c:pt idx="9">
                  <c:v>2.5</c:v>
                </c:pt>
                <c:pt idx="10">
                  <c:v>2.5</c:v>
                </c:pt>
                <c:pt idx="11">
                  <c:v>2.5</c:v>
                </c:pt>
              </c:numCache>
            </c:numRef>
          </c:val>
          <c:extLst>
            <c:ext xmlns:c16="http://schemas.microsoft.com/office/drawing/2014/chart" uri="{C3380CC4-5D6E-409C-BE32-E72D297353CC}">
              <c16:uniqueId val="{00000001-498E-4D79-9C8A-9310499D8B95}"/>
            </c:ext>
          </c:extLst>
        </c:ser>
        <c:ser>
          <c:idx val="1"/>
          <c:order val="4"/>
          <c:tx>
            <c:strRef>
              <c:f>'Graf 29+30'!$B$9</c:f>
              <c:strCache>
                <c:ptCount val="1"/>
                <c:pt idx="0">
                  <c:v>Nízke rizik</c:v>
                </c:pt>
              </c:strCache>
            </c:strRef>
          </c:tx>
          <c:spPr>
            <a:solidFill>
              <a:schemeClr val="accent3"/>
            </a:solidFill>
            <a:ln>
              <a:noFill/>
            </a:ln>
            <a:effectLst/>
          </c:spPr>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29+30'!$C$9:$N$9</c:f>
              <c:numCache>
                <c:formatCode>0.0</c:formatCode>
                <c:ptCount val="12"/>
                <c:pt idx="0">
                  <c:v>-7</c:v>
                </c:pt>
                <c:pt idx="1">
                  <c:v>-6</c:v>
                </c:pt>
                <c:pt idx="2">
                  <c:v>-6</c:v>
                </c:pt>
                <c:pt idx="3">
                  <c:v>-6</c:v>
                </c:pt>
                <c:pt idx="4">
                  <c:v>-6</c:v>
                </c:pt>
                <c:pt idx="5">
                  <c:v>-6</c:v>
                </c:pt>
                <c:pt idx="6">
                  <c:v>-6</c:v>
                </c:pt>
                <c:pt idx="7">
                  <c:v>-6</c:v>
                </c:pt>
                <c:pt idx="8">
                  <c:v>-6</c:v>
                </c:pt>
                <c:pt idx="9">
                  <c:v>-6</c:v>
                </c:pt>
                <c:pt idx="10">
                  <c:v>-6</c:v>
                </c:pt>
                <c:pt idx="11">
                  <c:v>-6</c:v>
                </c:pt>
              </c:numCache>
            </c:numRef>
          </c:val>
          <c:extLst>
            <c:ext xmlns:c16="http://schemas.microsoft.com/office/drawing/2014/chart" uri="{C3380CC4-5D6E-409C-BE32-E72D297353CC}">
              <c16:uniqueId val="{00000002-498E-4D79-9C8A-9310499D8B95}"/>
            </c:ext>
          </c:extLst>
        </c:ser>
        <c:dLbls>
          <c:showLegendKey val="0"/>
          <c:showVal val="0"/>
          <c:showCatName val="0"/>
          <c:showSerName val="0"/>
          <c:showPercent val="0"/>
          <c:showBubbleSize val="0"/>
        </c:dLbls>
        <c:axId val="794798568"/>
        <c:axId val="794798960"/>
      </c:areaChart>
      <c:barChart>
        <c:barDir val="col"/>
        <c:grouping val="clustered"/>
        <c:varyColors val="0"/>
        <c:ser>
          <c:idx val="0"/>
          <c:order val="0"/>
          <c:tx>
            <c:strRef>
              <c:f>'Graf 29+30'!$B$6</c:f>
              <c:strCache>
                <c:ptCount val="1"/>
                <c:pt idx="0">
                  <c:v>EK (ref. úroveň dlhu - 60 % HDP)</c:v>
                </c:pt>
              </c:strCache>
            </c:strRef>
          </c:tx>
          <c:spPr>
            <a:solidFill>
              <a:schemeClr val="tx1"/>
            </a:solidFill>
            <a:ln>
              <a:noFill/>
            </a:ln>
            <a:effectLst/>
          </c:spPr>
          <c:invertIfNegative val="0"/>
          <c:dLbls>
            <c:dLbl>
              <c:idx val="6"/>
              <c:layout>
                <c:manualLayout>
                  <c:x val="-1.7264113752837703E-2"/>
                  <c:y val="2.23561511210861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98E-4D79-9C8A-9310499D8B95}"/>
                </c:ext>
              </c:extLst>
            </c:dLbl>
            <c:dLbl>
              <c:idx val="7"/>
              <c:layout>
                <c:manualLayout>
                  <c:x val="-2.395518807966377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F49-4704-B7B6-3693FC42D9DF}"/>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29+30'!$C$6:$N$6</c:f>
              <c:numCache>
                <c:formatCode>0.0</c:formatCode>
                <c:ptCount val="12"/>
                <c:pt idx="1">
                  <c:v>1.3</c:v>
                </c:pt>
                <c:pt idx="2">
                  <c:v>5.7</c:v>
                </c:pt>
                <c:pt idx="3">
                  <c:v>2.2000000000000002</c:v>
                </c:pt>
                <c:pt idx="4">
                  <c:v>-0.7</c:v>
                </c:pt>
                <c:pt idx="5">
                  <c:v>-2.1</c:v>
                </c:pt>
                <c:pt idx="6">
                  <c:v>-2.6</c:v>
                </c:pt>
                <c:pt idx="7">
                  <c:v>-2.9</c:v>
                </c:pt>
              </c:numCache>
            </c:numRef>
          </c:val>
          <c:extLst>
            <c:ext xmlns:c16="http://schemas.microsoft.com/office/drawing/2014/chart" uri="{C3380CC4-5D6E-409C-BE32-E72D297353CC}">
              <c16:uniqueId val="{00000004-498E-4D79-9C8A-9310499D8B95}"/>
            </c:ext>
          </c:extLst>
        </c:ser>
        <c:ser>
          <c:idx val="5"/>
          <c:order val="1"/>
          <c:tx>
            <c:strRef>
              <c:f>'Graf 29+30'!$B$7</c:f>
              <c:strCache>
                <c:ptCount val="1"/>
                <c:pt idx="0">
                  <c:v>Program stability 21-24</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5-498E-4D79-9C8A-9310499D8B95}"/>
                </c:ext>
              </c:extLst>
            </c:dLbl>
            <c:dLbl>
              <c:idx val="2"/>
              <c:delete val="1"/>
              <c:extLst>
                <c:ext xmlns:c15="http://schemas.microsoft.com/office/drawing/2012/chart" uri="{CE6537A1-D6FC-4f65-9D91-7224C49458BB}"/>
                <c:ext xmlns:c16="http://schemas.microsoft.com/office/drawing/2014/chart" uri="{C3380CC4-5D6E-409C-BE32-E72D297353CC}">
                  <c16:uniqueId val="{00000006-498E-4D79-9C8A-9310499D8B95}"/>
                </c:ext>
              </c:extLst>
            </c:dLbl>
            <c:dLbl>
              <c:idx val="3"/>
              <c:delete val="1"/>
              <c:extLst>
                <c:ext xmlns:c15="http://schemas.microsoft.com/office/drawing/2012/chart" uri="{CE6537A1-D6FC-4f65-9D91-7224C49458BB}"/>
                <c:ext xmlns:c16="http://schemas.microsoft.com/office/drawing/2014/chart" uri="{C3380CC4-5D6E-409C-BE32-E72D297353CC}">
                  <c16:uniqueId val="{00000007-498E-4D79-9C8A-9310499D8B95}"/>
                </c:ext>
              </c:extLst>
            </c:dLbl>
            <c:dLbl>
              <c:idx val="4"/>
              <c:delete val="1"/>
              <c:extLst>
                <c:ext xmlns:c15="http://schemas.microsoft.com/office/drawing/2012/chart" uri="{CE6537A1-D6FC-4f65-9D91-7224C49458BB}"/>
                <c:ext xmlns:c16="http://schemas.microsoft.com/office/drawing/2014/chart" uri="{C3380CC4-5D6E-409C-BE32-E72D297353CC}">
                  <c16:uniqueId val="{00000008-498E-4D79-9C8A-9310499D8B95}"/>
                </c:ext>
              </c:extLst>
            </c:dLbl>
            <c:dLbl>
              <c:idx val="5"/>
              <c:delete val="1"/>
              <c:extLst>
                <c:ext xmlns:c15="http://schemas.microsoft.com/office/drawing/2012/chart" uri="{CE6537A1-D6FC-4f65-9D91-7224C49458BB}"/>
                <c:ext xmlns:c16="http://schemas.microsoft.com/office/drawing/2014/chart" uri="{C3380CC4-5D6E-409C-BE32-E72D297353CC}">
                  <c16:uniqueId val="{00000009-498E-4D79-9C8A-9310499D8B95}"/>
                </c:ext>
              </c:extLst>
            </c:dLbl>
            <c:dLbl>
              <c:idx val="6"/>
              <c:layout>
                <c:manualLayout>
                  <c:x val="1.5754659271644714E-2"/>
                  <c:y val="1.6770303870442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8E-4D79-9C8A-9310499D8B95}"/>
                </c:ext>
              </c:extLst>
            </c:dLbl>
            <c:dLbl>
              <c:idx val="7"/>
              <c:layout>
                <c:manualLayout>
                  <c:x val="-3.4528227505675408E-3"/>
                  <c:y val="1.1181816181486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8E-4D79-9C8A-9310499D8B95}"/>
                </c:ext>
              </c:extLst>
            </c:dLbl>
            <c:dLbl>
              <c:idx val="8"/>
              <c:layout>
                <c:manualLayout>
                  <c:x val="9.7594083279748025E-17"/>
                  <c:y val="1.69723092987317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F49-4704-B7B6-3693FC42D9DF}"/>
                </c:ext>
              </c:extLst>
            </c:dLbl>
            <c:dLbl>
              <c:idx val="10"/>
              <c:layout>
                <c:manualLayout>
                  <c:x val="0"/>
                  <c:y val="5.65743643291054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5A-40E6-B15A-69AC57218494}"/>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29+30'!$C$7:$M$7</c:f>
              <c:numCache>
                <c:formatCode>0.0</c:formatCode>
                <c:ptCount val="11"/>
                <c:pt idx="8">
                  <c:v>5.4494848768261948</c:v>
                </c:pt>
                <c:pt idx="9">
                  <c:v>3.1480916295851111</c:v>
                </c:pt>
              </c:numCache>
            </c:numRef>
          </c:val>
          <c:extLst>
            <c:ext xmlns:c16="http://schemas.microsoft.com/office/drawing/2014/chart" uri="{C3380CC4-5D6E-409C-BE32-E72D297353CC}">
              <c16:uniqueId val="{0000000C-498E-4D79-9C8A-9310499D8B95}"/>
            </c:ext>
          </c:extLst>
        </c:ser>
        <c:dLbls>
          <c:showLegendKey val="0"/>
          <c:showVal val="0"/>
          <c:showCatName val="0"/>
          <c:showSerName val="0"/>
          <c:showPercent val="0"/>
          <c:showBubbleSize val="0"/>
        </c:dLbls>
        <c:gapWidth val="150"/>
        <c:axId val="794798568"/>
        <c:axId val="794798960"/>
      </c:barChart>
      <c:lineChart>
        <c:grouping val="standard"/>
        <c:varyColors val="0"/>
        <c:ser>
          <c:idx val="4"/>
          <c:order val="5"/>
          <c:tx>
            <c:strRef>
              <c:f>'Graf 29+30'!$B$12</c:f>
              <c:strCache>
                <c:ptCount val="1"/>
                <c:pt idx="0">
                  <c:v>Hranica</c:v>
                </c:pt>
              </c:strCache>
            </c:strRef>
          </c:tx>
          <c:spPr>
            <a:ln w="28575" cap="rnd">
              <a:solidFill>
                <a:srgbClr val="FF0000"/>
              </a:solidFill>
              <a:prstDash val="sysDot"/>
              <a:round/>
            </a:ln>
            <a:effectLst/>
          </c:spPr>
          <c:marker>
            <c:symbol val="none"/>
          </c:marker>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29+30'!$C$12:$N$12</c:f>
              <c:numCache>
                <c:formatCode>0.0</c:formatCode>
                <c:ptCount val="12"/>
                <c:pt idx="0">
                  <c:v>2.5</c:v>
                </c:pt>
                <c:pt idx="1">
                  <c:v>2.5</c:v>
                </c:pt>
                <c:pt idx="2">
                  <c:v>2.5</c:v>
                </c:pt>
                <c:pt idx="3">
                  <c:v>2.5</c:v>
                </c:pt>
                <c:pt idx="4">
                  <c:v>2.5</c:v>
                </c:pt>
                <c:pt idx="5">
                  <c:v>2.5</c:v>
                </c:pt>
                <c:pt idx="6">
                  <c:v>2.5</c:v>
                </c:pt>
                <c:pt idx="7">
                  <c:v>2.5</c:v>
                </c:pt>
                <c:pt idx="8">
                  <c:v>2.5</c:v>
                </c:pt>
                <c:pt idx="9">
                  <c:v>2.5</c:v>
                </c:pt>
                <c:pt idx="10">
                  <c:v>2.5</c:v>
                </c:pt>
                <c:pt idx="11">
                  <c:v>2.5</c:v>
                </c:pt>
              </c:numCache>
            </c:numRef>
          </c:val>
          <c:smooth val="0"/>
          <c:extLst>
            <c:ext xmlns:c16="http://schemas.microsoft.com/office/drawing/2014/chart" uri="{C3380CC4-5D6E-409C-BE32-E72D297353CC}">
              <c16:uniqueId val="{0000000D-498E-4D79-9C8A-9310499D8B95}"/>
            </c:ext>
          </c:extLst>
        </c:ser>
        <c:dLbls>
          <c:showLegendKey val="0"/>
          <c:showVal val="0"/>
          <c:showCatName val="0"/>
          <c:showSerName val="0"/>
          <c:showPercent val="0"/>
          <c:showBubbleSize val="0"/>
        </c:dLbls>
        <c:marker val="1"/>
        <c:smooth val="0"/>
        <c:axId val="794798568"/>
        <c:axId val="794798960"/>
      </c:lineChart>
      <c:catAx>
        <c:axId val="79479856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94798960"/>
        <c:crosses val="autoZero"/>
        <c:auto val="0"/>
        <c:lblAlgn val="ctr"/>
        <c:lblOffset val="100"/>
        <c:noMultiLvlLbl val="0"/>
      </c:catAx>
      <c:valAx>
        <c:axId val="794798960"/>
        <c:scaling>
          <c:orientation val="minMax"/>
          <c:max val="6"/>
          <c:min val="-5"/>
        </c:scaling>
        <c:delete val="0"/>
        <c:axPos val="l"/>
        <c:majorGridlines>
          <c:spPr>
            <a:ln w="9525" cap="flat" cmpd="sng" algn="ctr">
              <a:solidFill>
                <a:schemeClr val="tx1">
                  <a:lumMod val="15000"/>
                  <a:lumOff val="85000"/>
                </a:schemeClr>
              </a:solidFill>
              <a:prstDash val="sysDot"/>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947985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5"/>
        <c:delete val="1"/>
      </c:legendEntry>
      <c:layout>
        <c:manualLayout>
          <c:xMode val="edge"/>
          <c:yMode val="edge"/>
          <c:x val="7.589685031877437E-3"/>
          <c:y val="0.83364930578476015"/>
          <c:w val="0.97791498443511005"/>
          <c:h val="0.1663506942152397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700" b="0">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2"/>
          <c:tx>
            <c:strRef>
              <c:f>'Graf 29+30'!$B$35</c:f>
              <c:strCache>
                <c:ptCount val="1"/>
                <c:pt idx="0">
                  <c:v>Vysoké riziko/ High risk</c:v>
                </c:pt>
              </c:strCache>
            </c:strRef>
          </c:tx>
          <c:spPr>
            <a:solidFill>
              <a:schemeClr val="accent6"/>
            </a:solidFill>
            <a:ln>
              <a:noFill/>
            </a:ln>
            <a:effectLst/>
          </c:spPr>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29+30'!$C$35:$N$35</c:f>
              <c:numCache>
                <c:formatCode>0.0</c:formatCode>
                <c:ptCount val="12"/>
                <c:pt idx="0">
                  <c:v>14</c:v>
                </c:pt>
                <c:pt idx="1">
                  <c:v>14</c:v>
                </c:pt>
                <c:pt idx="2">
                  <c:v>14</c:v>
                </c:pt>
                <c:pt idx="3">
                  <c:v>14</c:v>
                </c:pt>
                <c:pt idx="4">
                  <c:v>14</c:v>
                </c:pt>
                <c:pt idx="5">
                  <c:v>14</c:v>
                </c:pt>
                <c:pt idx="6">
                  <c:v>14</c:v>
                </c:pt>
                <c:pt idx="7">
                  <c:v>14</c:v>
                </c:pt>
                <c:pt idx="8">
                  <c:v>14</c:v>
                </c:pt>
                <c:pt idx="9">
                  <c:v>14</c:v>
                </c:pt>
                <c:pt idx="10">
                  <c:v>14</c:v>
                </c:pt>
                <c:pt idx="11">
                  <c:v>14</c:v>
                </c:pt>
              </c:numCache>
            </c:numRef>
          </c:val>
          <c:extLst>
            <c:ext xmlns:c16="http://schemas.microsoft.com/office/drawing/2014/chart" uri="{C3380CC4-5D6E-409C-BE32-E72D297353CC}">
              <c16:uniqueId val="{00000000-1104-4129-BD11-38AD28F682BE}"/>
            </c:ext>
          </c:extLst>
        </c:ser>
        <c:ser>
          <c:idx val="2"/>
          <c:order val="3"/>
          <c:tx>
            <c:strRef>
              <c:f>'Graf 29+30'!$B$34</c:f>
              <c:strCache>
                <c:ptCount val="1"/>
                <c:pt idx="0">
                  <c:v>Stredné riziko/ Medium risk</c:v>
                </c:pt>
              </c:strCache>
            </c:strRef>
          </c:tx>
          <c:spPr>
            <a:solidFill>
              <a:srgbClr val="FFFFAF"/>
            </a:solidFill>
            <a:ln>
              <a:noFill/>
            </a:ln>
            <a:effectLst/>
          </c:spPr>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29+30'!$C$34:$N$34</c:f>
              <c:numCache>
                <c:formatCode>0.0</c:formatCode>
                <c:ptCount val="12"/>
                <c:pt idx="0">
                  <c:v>6</c:v>
                </c:pt>
                <c:pt idx="1">
                  <c:v>6</c:v>
                </c:pt>
                <c:pt idx="2">
                  <c:v>6</c:v>
                </c:pt>
                <c:pt idx="3">
                  <c:v>6</c:v>
                </c:pt>
                <c:pt idx="4">
                  <c:v>6</c:v>
                </c:pt>
                <c:pt idx="5">
                  <c:v>6</c:v>
                </c:pt>
                <c:pt idx="6">
                  <c:v>6</c:v>
                </c:pt>
                <c:pt idx="7">
                  <c:v>6</c:v>
                </c:pt>
                <c:pt idx="8">
                  <c:v>6</c:v>
                </c:pt>
                <c:pt idx="9">
                  <c:v>6</c:v>
                </c:pt>
                <c:pt idx="10">
                  <c:v>6</c:v>
                </c:pt>
                <c:pt idx="11">
                  <c:v>6</c:v>
                </c:pt>
              </c:numCache>
            </c:numRef>
          </c:val>
          <c:extLst>
            <c:ext xmlns:c16="http://schemas.microsoft.com/office/drawing/2014/chart" uri="{C3380CC4-5D6E-409C-BE32-E72D297353CC}">
              <c16:uniqueId val="{00000001-1104-4129-BD11-38AD28F682BE}"/>
            </c:ext>
          </c:extLst>
        </c:ser>
        <c:ser>
          <c:idx val="1"/>
          <c:order val="4"/>
          <c:tx>
            <c:strRef>
              <c:f>'Graf 29+30'!$B$33</c:f>
              <c:strCache>
                <c:ptCount val="1"/>
                <c:pt idx="0">
                  <c:v>Nízke riziko/ Low risk</c:v>
                </c:pt>
              </c:strCache>
            </c:strRef>
          </c:tx>
          <c:spPr>
            <a:solidFill>
              <a:schemeClr val="accent3"/>
            </a:solidFill>
            <a:ln>
              <a:noFill/>
            </a:ln>
            <a:effectLst/>
          </c:spPr>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29+30'!$C$33:$N$33</c:f>
              <c:numCache>
                <c:formatCode>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extLst>
            <c:ext xmlns:c16="http://schemas.microsoft.com/office/drawing/2014/chart" uri="{C3380CC4-5D6E-409C-BE32-E72D297353CC}">
              <c16:uniqueId val="{00000002-1104-4129-BD11-38AD28F682BE}"/>
            </c:ext>
          </c:extLst>
        </c:ser>
        <c:dLbls>
          <c:showLegendKey val="0"/>
          <c:showVal val="0"/>
          <c:showCatName val="0"/>
          <c:showSerName val="0"/>
          <c:showPercent val="0"/>
          <c:showBubbleSize val="0"/>
        </c:dLbls>
        <c:axId val="794799744"/>
        <c:axId val="794800136"/>
      </c:areaChart>
      <c:barChart>
        <c:barDir val="col"/>
        <c:grouping val="clustered"/>
        <c:varyColors val="0"/>
        <c:ser>
          <c:idx val="0"/>
          <c:order val="0"/>
          <c:tx>
            <c:strRef>
              <c:f>'Graf 29+30'!$B$30</c:f>
              <c:strCache>
                <c:ptCount val="1"/>
                <c:pt idx="0">
                  <c:v>EK</c:v>
                </c:pt>
              </c:strCache>
            </c:strRef>
          </c:tx>
          <c:spPr>
            <a:solidFill>
              <a:schemeClr val="tx1"/>
            </a:solidFill>
            <a:ln>
              <a:noFill/>
            </a:ln>
            <a:effectLst/>
          </c:spPr>
          <c:invertIfNegative val="0"/>
          <c:dLbls>
            <c:dLbl>
              <c:idx val="7"/>
              <c:layout>
                <c:manualLayout>
                  <c:x val="-1.7494433217956882E-3"/>
                  <c:y val="5.001173607024847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D62-4179-ACD4-330482BC54FE}"/>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29+30'!$C$30:$N$30</c:f>
              <c:numCache>
                <c:formatCode>0.0</c:formatCode>
                <c:ptCount val="12"/>
                <c:pt idx="1">
                  <c:v>3</c:v>
                </c:pt>
                <c:pt idx="2">
                  <c:v>7.4</c:v>
                </c:pt>
                <c:pt idx="3">
                  <c:v>6.9</c:v>
                </c:pt>
                <c:pt idx="4">
                  <c:v>3.5</c:v>
                </c:pt>
                <c:pt idx="5">
                  <c:v>2.4</c:v>
                </c:pt>
                <c:pt idx="6">
                  <c:v>2.4</c:v>
                </c:pt>
                <c:pt idx="7">
                  <c:v>2.5</c:v>
                </c:pt>
              </c:numCache>
            </c:numRef>
          </c:val>
          <c:extLst>
            <c:ext xmlns:c16="http://schemas.microsoft.com/office/drawing/2014/chart" uri="{C3380CC4-5D6E-409C-BE32-E72D297353CC}">
              <c16:uniqueId val="{00000003-1104-4129-BD11-38AD28F682BE}"/>
            </c:ext>
          </c:extLst>
        </c:ser>
        <c:ser>
          <c:idx val="5"/>
          <c:order val="1"/>
          <c:tx>
            <c:strRef>
              <c:f>'Graf 29+30'!$B$31</c:f>
              <c:strCache>
                <c:ptCount val="1"/>
                <c:pt idx="0">
                  <c:v>Program stability 21-24</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1104-4129-BD11-38AD28F682BE}"/>
                </c:ext>
              </c:extLst>
            </c:dLbl>
            <c:dLbl>
              <c:idx val="2"/>
              <c:delete val="1"/>
              <c:extLst>
                <c:ext xmlns:c15="http://schemas.microsoft.com/office/drawing/2012/chart" uri="{CE6537A1-D6FC-4f65-9D91-7224C49458BB}"/>
                <c:ext xmlns:c16="http://schemas.microsoft.com/office/drawing/2014/chart" uri="{C3380CC4-5D6E-409C-BE32-E72D297353CC}">
                  <c16:uniqueId val="{00000005-1104-4129-BD11-38AD28F682BE}"/>
                </c:ext>
              </c:extLst>
            </c:dLbl>
            <c:dLbl>
              <c:idx val="3"/>
              <c:delete val="1"/>
              <c:extLst>
                <c:ext xmlns:c15="http://schemas.microsoft.com/office/drawing/2012/chart" uri="{CE6537A1-D6FC-4f65-9D91-7224C49458BB}"/>
                <c:ext xmlns:c16="http://schemas.microsoft.com/office/drawing/2014/chart" uri="{C3380CC4-5D6E-409C-BE32-E72D297353CC}">
                  <c16:uniqueId val="{00000006-1104-4129-BD11-38AD28F682BE}"/>
                </c:ext>
              </c:extLst>
            </c:dLbl>
            <c:dLbl>
              <c:idx val="4"/>
              <c:delete val="1"/>
              <c:extLst>
                <c:ext xmlns:c15="http://schemas.microsoft.com/office/drawing/2012/chart" uri="{CE6537A1-D6FC-4f65-9D91-7224C49458BB}"/>
                <c:ext xmlns:c16="http://schemas.microsoft.com/office/drawing/2014/chart" uri="{C3380CC4-5D6E-409C-BE32-E72D297353CC}">
                  <c16:uniqueId val="{00000007-1104-4129-BD11-38AD28F682BE}"/>
                </c:ext>
              </c:extLst>
            </c:dLbl>
            <c:dLbl>
              <c:idx val="5"/>
              <c:delete val="1"/>
              <c:extLst>
                <c:ext xmlns:c15="http://schemas.microsoft.com/office/drawing/2012/chart" uri="{CE6537A1-D6FC-4f65-9D91-7224C49458BB}"/>
                <c:ext xmlns:c16="http://schemas.microsoft.com/office/drawing/2014/chart" uri="{C3380CC4-5D6E-409C-BE32-E72D297353CC}">
                  <c16:uniqueId val="{00000008-1104-4129-BD11-38AD28F682BE}"/>
                </c:ext>
              </c:extLst>
            </c:dLbl>
            <c:dLbl>
              <c:idx val="6"/>
              <c:layout>
                <c:manualLayout>
                  <c:x val="2.6512138772109228E-2"/>
                  <c:y val="2.23226840654703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04-4129-BD11-38AD28F682BE}"/>
                </c:ext>
              </c:extLst>
            </c:dLbl>
            <c:dLbl>
              <c:idx val="7"/>
              <c:layout>
                <c:manualLayout>
                  <c:x val="1.4036171867906481E-3"/>
                  <c:y val="-5.2497589485319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04-4129-BD11-38AD28F682BE}"/>
                </c:ext>
              </c:extLst>
            </c:dLbl>
            <c:dLbl>
              <c:idx val="8"/>
              <c:layout>
                <c:manualLayout>
                  <c:x val="5.7791986617742189E-3"/>
                  <c:y val="2.21336006793446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D62-4179-ACD4-330482BC54FE}"/>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29+30'!$C$31:$N$31</c:f>
              <c:numCache>
                <c:formatCode>0.0</c:formatCode>
                <c:ptCount val="12"/>
                <c:pt idx="8">
                  <c:v>12.769926353911094</c:v>
                </c:pt>
                <c:pt idx="9">
                  <c:v>9.9551049474015336</c:v>
                </c:pt>
              </c:numCache>
            </c:numRef>
          </c:val>
          <c:extLst>
            <c:ext xmlns:c16="http://schemas.microsoft.com/office/drawing/2014/chart" uri="{C3380CC4-5D6E-409C-BE32-E72D297353CC}">
              <c16:uniqueId val="{0000000B-1104-4129-BD11-38AD28F682BE}"/>
            </c:ext>
          </c:extLst>
        </c:ser>
        <c:dLbls>
          <c:showLegendKey val="0"/>
          <c:showVal val="0"/>
          <c:showCatName val="0"/>
          <c:showSerName val="0"/>
          <c:showPercent val="0"/>
          <c:showBubbleSize val="0"/>
        </c:dLbls>
        <c:gapWidth val="150"/>
        <c:axId val="794799744"/>
        <c:axId val="794800136"/>
      </c:barChart>
      <c:lineChart>
        <c:grouping val="standard"/>
        <c:varyColors val="0"/>
        <c:ser>
          <c:idx val="4"/>
          <c:order val="5"/>
          <c:tx>
            <c:strRef>
              <c:f>'Graf 29+30'!$B$36</c:f>
              <c:strCache>
                <c:ptCount val="1"/>
                <c:pt idx="0">
                  <c:v>Borders / Threshold</c:v>
                </c:pt>
              </c:strCache>
            </c:strRef>
          </c:tx>
          <c:spPr>
            <a:ln w="28575" cap="rnd">
              <a:solidFill>
                <a:srgbClr val="FF0000"/>
              </a:solidFill>
              <a:prstDash val="sysDot"/>
              <a:round/>
            </a:ln>
            <a:effectLst/>
          </c:spPr>
          <c:marker>
            <c:symbol val="none"/>
          </c:marker>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29+30'!$C$36:$N$36</c:f>
              <c:numCache>
                <c:formatCode>0.0</c:formatCode>
                <c:ptCount val="12"/>
                <c:pt idx="0">
                  <c:v>6</c:v>
                </c:pt>
                <c:pt idx="1">
                  <c:v>6</c:v>
                </c:pt>
                <c:pt idx="2">
                  <c:v>6</c:v>
                </c:pt>
                <c:pt idx="3">
                  <c:v>6</c:v>
                </c:pt>
                <c:pt idx="4">
                  <c:v>6</c:v>
                </c:pt>
                <c:pt idx="5">
                  <c:v>6</c:v>
                </c:pt>
                <c:pt idx="6">
                  <c:v>6</c:v>
                </c:pt>
                <c:pt idx="7">
                  <c:v>6</c:v>
                </c:pt>
                <c:pt idx="8">
                  <c:v>6</c:v>
                </c:pt>
                <c:pt idx="9">
                  <c:v>6</c:v>
                </c:pt>
                <c:pt idx="10">
                  <c:v>6</c:v>
                </c:pt>
                <c:pt idx="11">
                  <c:v>6</c:v>
                </c:pt>
              </c:numCache>
            </c:numRef>
          </c:val>
          <c:smooth val="0"/>
          <c:extLst>
            <c:ext xmlns:c16="http://schemas.microsoft.com/office/drawing/2014/chart" uri="{C3380CC4-5D6E-409C-BE32-E72D297353CC}">
              <c16:uniqueId val="{0000000C-1104-4129-BD11-38AD28F682BE}"/>
            </c:ext>
          </c:extLst>
        </c:ser>
        <c:dLbls>
          <c:showLegendKey val="0"/>
          <c:showVal val="0"/>
          <c:showCatName val="0"/>
          <c:showSerName val="0"/>
          <c:showPercent val="0"/>
          <c:showBubbleSize val="0"/>
        </c:dLbls>
        <c:marker val="1"/>
        <c:smooth val="0"/>
        <c:axId val="794799744"/>
        <c:axId val="794800136"/>
      </c:lineChart>
      <c:catAx>
        <c:axId val="794799744"/>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94800136"/>
        <c:crosses val="autoZero"/>
        <c:auto val="1"/>
        <c:lblAlgn val="ctr"/>
        <c:lblOffset val="100"/>
        <c:noMultiLvlLbl val="0"/>
      </c:catAx>
      <c:valAx>
        <c:axId val="794800136"/>
        <c:scaling>
          <c:orientation val="minMax"/>
          <c:max val="14"/>
          <c:min val="-2"/>
        </c:scaling>
        <c:delete val="0"/>
        <c:axPos val="l"/>
        <c:majorGridlines>
          <c:spPr>
            <a:ln w="9525" cap="flat" cmpd="sng" algn="ctr">
              <a:solidFill>
                <a:schemeClr val="tx1">
                  <a:lumMod val="15000"/>
                  <a:lumOff val="85000"/>
                </a:schemeClr>
              </a:solidFill>
              <a:prstDash val="sysDot"/>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94799744"/>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5"/>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b="0">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85583785326856E-2"/>
          <c:y val="6.1478205382093427E-2"/>
          <c:w val="0.84740065950497356"/>
          <c:h val="0.74169036730158611"/>
        </c:manualLayout>
      </c:layout>
      <c:areaChart>
        <c:grouping val="standard"/>
        <c:varyColors val="0"/>
        <c:ser>
          <c:idx val="3"/>
          <c:order val="2"/>
          <c:tx>
            <c:strRef>
              <c:f>'Graf 29+30'!$O$11</c:f>
              <c:strCache>
                <c:ptCount val="1"/>
                <c:pt idx="0">
                  <c:v>High risk</c:v>
                </c:pt>
              </c:strCache>
            </c:strRef>
          </c:tx>
          <c:spPr>
            <a:solidFill>
              <a:schemeClr val="accent6"/>
            </a:solidFill>
            <a:ln>
              <a:noFill/>
            </a:ln>
            <a:effectLst/>
          </c:spPr>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29+30'!$C$11:$N$11</c:f>
              <c:numCache>
                <c:formatCode>0.0</c:formatCode>
                <c:ptCount val="12"/>
                <c:pt idx="0">
                  <c:v>6</c:v>
                </c:pt>
                <c:pt idx="1">
                  <c:v>6</c:v>
                </c:pt>
                <c:pt idx="2">
                  <c:v>6</c:v>
                </c:pt>
                <c:pt idx="3">
                  <c:v>6</c:v>
                </c:pt>
                <c:pt idx="4">
                  <c:v>6</c:v>
                </c:pt>
                <c:pt idx="5">
                  <c:v>6</c:v>
                </c:pt>
                <c:pt idx="6">
                  <c:v>6</c:v>
                </c:pt>
                <c:pt idx="7">
                  <c:v>6</c:v>
                </c:pt>
                <c:pt idx="8">
                  <c:v>6</c:v>
                </c:pt>
                <c:pt idx="9">
                  <c:v>6</c:v>
                </c:pt>
                <c:pt idx="10">
                  <c:v>6</c:v>
                </c:pt>
                <c:pt idx="11">
                  <c:v>6</c:v>
                </c:pt>
              </c:numCache>
            </c:numRef>
          </c:val>
          <c:extLst>
            <c:ext xmlns:c16="http://schemas.microsoft.com/office/drawing/2014/chart" uri="{C3380CC4-5D6E-409C-BE32-E72D297353CC}">
              <c16:uniqueId val="{00000000-498E-4D79-9C8A-9310499D8B95}"/>
            </c:ext>
          </c:extLst>
        </c:ser>
        <c:ser>
          <c:idx val="2"/>
          <c:order val="3"/>
          <c:tx>
            <c:strRef>
              <c:f>'Graf 29+30'!$O$10</c:f>
              <c:strCache>
                <c:ptCount val="1"/>
                <c:pt idx="0">
                  <c:v>Medium risk</c:v>
                </c:pt>
              </c:strCache>
            </c:strRef>
          </c:tx>
          <c:spPr>
            <a:solidFill>
              <a:srgbClr val="FFFFAF"/>
            </a:solidFill>
            <a:ln>
              <a:noFill/>
            </a:ln>
            <a:effectLst/>
          </c:spPr>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29+30'!$C$10:$N$10</c:f>
              <c:numCache>
                <c:formatCode>0.0</c:formatCode>
                <c:ptCount val="12"/>
                <c:pt idx="0">
                  <c:v>2.5</c:v>
                </c:pt>
                <c:pt idx="1">
                  <c:v>2.5</c:v>
                </c:pt>
                <c:pt idx="2">
                  <c:v>2.5</c:v>
                </c:pt>
                <c:pt idx="3">
                  <c:v>2.5</c:v>
                </c:pt>
                <c:pt idx="4">
                  <c:v>2.5</c:v>
                </c:pt>
                <c:pt idx="5">
                  <c:v>2.5</c:v>
                </c:pt>
                <c:pt idx="6">
                  <c:v>2.5</c:v>
                </c:pt>
                <c:pt idx="7">
                  <c:v>2.5</c:v>
                </c:pt>
                <c:pt idx="8">
                  <c:v>2.5</c:v>
                </c:pt>
                <c:pt idx="9">
                  <c:v>2.5</c:v>
                </c:pt>
                <c:pt idx="10">
                  <c:v>2.5</c:v>
                </c:pt>
                <c:pt idx="11">
                  <c:v>2.5</c:v>
                </c:pt>
              </c:numCache>
            </c:numRef>
          </c:val>
          <c:extLst>
            <c:ext xmlns:c16="http://schemas.microsoft.com/office/drawing/2014/chart" uri="{C3380CC4-5D6E-409C-BE32-E72D297353CC}">
              <c16:uniqueId val="{00000001-498E-4D79-9C8A-9310499D8B95}"/>
            </c:ext>
          </c:extLst>
        </c:ser>
        <c:ser>
          <c:idx val="1"/>
          <c:order val="4"/>
          <c:tx>
            <c:strRef>
              <c:f>'Graf 29+30'!$O$9</c:f>
              <c:strCache>
                <c:ptCount val="1"/>
                <c:pt idx="0">
                  <c:v>Low risk</c:v>
                </c:pt>
              </c:strCache>
            </c:strRef>
          </c:tx>
          <c:spPr>
            <a:solidFill>
              <a:schemeClr val="accent3"/>
            </a:solidFill>
            <a:ln>
              <a:noFill/>
            </a:ln>
            <a:effectLst/>
          </c:spPr>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29+30'!$C$9:$N$9</c:f>
              <c:numCache>
                <c:formatCode>0.0</c:formatCode>
                <c:ptCount val="12"/>
                <c:pt idx="0">
                  <c:v>-7</c:v>
                </c:pt>
                <c:pt idx="1">
                  <c:v>-6</c:v>
                </c:pt>
                <c:pt idx="2">
                  <c:v>-6</c:v>
                </c:pt>
                <c:pt idx="3">
                  <c:v>-6</c:v>
                </c:pt>
                <c:pt idx="4">
                  <c:v>-6</c:v>
                </c:pt>
                <c:pt idx="5">
                  <c:v>-6</c:v>
                </c:pt>
                <c:pt idx="6">
                  <c:v>-6</c:v>
                </c:pt>
                <c:pt idx="7">
                  <c:v>-6</c:v>
                </c:pt>
                <c:pt idx="8">
                  <c:v>-6</c:v>
                </c:pt>
                <c:pt idx="9">
                  <c:v>-6</c:v>
                </c:pt>
                <c:pt idx="10">
                  <c:v>-6</c:v>
                </c:pt>
                <c:pt idx="11">
                  <c:v>-6</c:v>
                </c:pt>
              </c:numCache>
            </c:numRef>
          </c:val>
          <c:extLst>
            <c:ext xmlns:c16="http://schemas.microsoft.com/office/drawing/2014/chart" uri="{C3380CC4-5D6E-409C-BE32-E72D297353CC}">
              <c16:uniqueId val="{00000002-498E-4D79-9C8A-9310499D8B95}"/>
            </c:ext>
          </c:extLst>
        </c:ser>
        <c:dLbls>
          <c:showLegendKey val="0"/>
          <c:showVal val="0"/>
          <c:showCatName val="0"/>
          <c:showSerName val="0"/>
          <c:showPercent val="0"/>
          <c:showBubbleSize val="0"/>
        </c:dLbls>
        <c:axId val="794800920"/>
        <c:axId val="794801312"/>
      </c:areaChart>
      <c:barChart>
        <c:barDir val="col"/>
        <c:grouping val="clustered"/>
        <c:varyColors val="0"/>
        <c:ser>
          <c:idx val="0"/>
          <c:order val="0"/>
          <c:tx>
            <c:strRef>
              <c:f>'Graf 29+30'!$O$6</c:f>
              <c:strCache>
                <c:ptCount val="1"/>
                <c:pt idx="0">
                  <c:v>EC (ref. value of debt at 60 % of GDP)</c:v>
                </c:pt>
              </c:strCache>
            </c:strRef>
          </c:tx>
          <c:spPr>
            <a:solidFill>
              <a:schemeClr val="tx1"/>
            </a:solidFill>
            <a:ln>
              <a:noFill/>
            </a:ln>
            <a:effectLst/>
          </c:spPr>
          <c:invertIfNegative val="0"/>
          <c:dLbls>
            <c:dLbl>
              <c:idx val="6"/>
              <c:layout>
                <c:manualLayout>
                  <c:x val="-1.7264113752837703E-2"/>
                  <c:y val="2.23561511210861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98E-4D79-9C8A-9310499D8B95}"/>
                </c:ext>
              </c:extLst>
            </c:dLbl>
            <c:dLbl>
              <c:idx val="7"/>
              <c:layout>
                <c:manualLayout>
                  <c:x val="-2.395518807966377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F49-4704-B7B6-3693FC42D9DF}"/>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29+30'!$C$6:$N$6</c:f>
              <c:numCache>
                <c:formatCode>0.0</c:formatCode>
                <c:ptCount val="12"/>
                <c:pt idx="1">
                  <c:v>1.3</c:v>
                </c:pt>
                <c:pt idx="2">
                  <c:v>5.7</c:v>
                </c:pt>
                <c:pt idx="3">
                  <c:v>2.2000000000000002</c:v>
                </c:pt>
                <c:pt idx="4">
                  <c:v>-0.7</c:v>
                </c:pt>
                <c:pt idx="5">
                  <c:v>-2.1</c:v>
                </c:pt>
                <c:pt idx="6">
                  <c:v>-2.6</c:v>
                </c:pt>
                <c:pt idx="7">
                  <c:v>-2.9</c:v>
                </c:pt>
              </c:numCache>
            </c:numRef>
          </c:val>
          <c:extLst>
            <c:ext xmlns:c16="http://schemas.microsoft.com/office/drawing/2014/chart" uri="{C3380CC4-5D6E-409C-BE32-E72D297353CC}">
              <c16:uniqueId val="{00000004-498E-4D79-9C8A-9310499D8B95}"/>
            </c:ext>
          </c:extLst>
        </c:ser>
        <c:ser>
          <c:idx val="5"/>
          <c:order val="1"/>
          <c:tx>
            <c:strRef>
              <c:f>'Graf 29+30'!$O$7</c:f>
              <c:strCache>
                <c:ptCount val="1"/>
                <c:pt idx="0">
                  <c:v>Stability Programme 21 - 24</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5-498E-4D79-9C8A-9310499D8B95}"/>
                </c:ext>
              </c:extLst>
            </c:dLbl>
            <c:dLbl>
              <c:idx val="2"/>
              <c:delete val="1"/>
              <c:extLst>
                <c:ext xmlns:c15="http://schemas.microsoft.com/office/drawing/2012/chart" uri="{CE6537A1-D6FC-4f65-9D91-7224C49458BB}"/>
                <c:ext xmlns:c16="http://schemas.microsoft.com/office/drawing/2014/chart" uri="{C3380CC4-5D6E-409C-BE32-E72D297353CC}">
                  <c16:uniqueId val="{00000006-498E-4D79-9C8A-9310499D8B95}"/>
                </c:ext>
              </c:extLst>
            </c:dLbl>
            <c:dLbl>
              <c:idx val="3"/>
              <c:delete val="1"/>
              <c:extLst>
                <c:ext xmlns:c15="http://schemas.microsoft.com/office/drawing/2012/chart" uri="{CE6537A1-D6FC-4f65-9D91-7224C49458BB}"/>
                <c:ext xmlns:c16="http://schemas.microsoft.com/office/drawing/2014/chart" uri="{C3380CC4-5D6E-409C-BE32-E72D297353CC}">
                  <c16:uniqueId val="{00000007-498E-4D79-9C8A-9310499D8B95}"/>
                </c:ext>
              </c:extLst>
            </c:dLbl>
            <c:dLbl>
              <c:idx val="4"/>
              <c:delete val="1"/>
              <c:extLst>
                <c:ext xmlns:c15="http://schemas.microsoft.com/office/drawing/2012/chart" uri="{CE6537A1-D6FC-4f65-9D91-7224C49458BB}"/>
                <c:ext xmlns:c16="http://schemas.microsoft.com/office/drawing/2014/chart" uri="{C3380CC4-5D6E-409C-BE32-E72D297353CC}">
                  <c16:uniqueId val="{00000008-498E-4D79-9C8A-9310499D8B95}"/>
                </c:ext>
              </c:extLst>
            </c:dLbl>
            <c:dLbl>
              <c:idx val="5"/>
              <c:delete val="1"/>
              <c:extLst>
                <c:ext xmlns:c15="http://schemas.microsoft.com/office/drawing/2012/chart" uri="{CE6537A1-D6FC-4f65-9D91-7224C49458BB}"/>
                <c:ext xmlns:c16="http://schemas.microsoft.com/office/drawing/2014/chart" uri="{C3380CC4-5D6E-409C-BE32-E72D297353CC}">
                  <c16:uniqueId val="{00000009-498E-4D79-9C8A-9310499D8B95}"/>
                </c:ext>
              </c:extLst>
            </c:dLbl>
            <c:dLbl>
              <c:idx val="6"/>
              <c:layout>
                <c:manualLayout>
                  <c:x val="1.5754659271644714E-2"/>
                  <c:y val="1.6770303870442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8E-4D79-9C8A-9310499D8B95}"/>
                </c:ext>
              </c:extLst>
            </c:dLbl>
            <c:dLbl>
              <c:idx val="7"/>
              <c:layout>
                <c:manualLayout>
                  <c:x val="-3.4528227505675408E-3"/>
                  <c:y val="1.1181816181486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8E-4D79-9C8A-9310499D8B95}"/>
                </c:ext>
              </c:extLst>
            </c:dLbl>
            <c:dLbl>
              <c:idx val="8"/>
              <c:layout>
                <c:manualLayout>
                  <c:x val="9.7594083279748025E-17"/>
                  <c:y val="1.69723092987317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F49-4704-B7B6-3693FC42D9DF}"/>
                </c:ext>
              </c:extLst>
            </c:dLbl>
            <c:dLbl>
              <c:idx val="10"/>
              <c:layout>
                <c:manualLayout>
                  <c:x val="0"/>
                  <c:y val="5.65743643291054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5A-40E6-B15A-69AC57218494}"/>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29+30'!$C$7:$M$7</c:f>
              <c:numCache>
                <c:formatCode>0.0</c:formatCode>
                <c:ptCount val="11"/>
                <c:pt idx="8">
                  <c:v>5.4494848768261948</c:v>
                </c:pt>
                <c:pt idx="9">
                  <c:v>3.1480916295851111</c:v>
                </c:pt>
              </c:numCache>
            </c:numRef>
          </c:val>
          <c:extLst>
            <c:ext xmlns:c16="http://schemas.microsoft.com/office/drawing/2014/chart" uri="{C3380CC4-5D6E-409C-BE32-E72D297353CC}">
              <c16:uniqueId val="{0000000C-498E-4D79-9C8A-9310499D8B95}"/>
            </c:ext>
          </c:extLst>
        </c:ser>
        <c:dLbls>
          <c:showLegendKey val="0"/>
          <c:showVal val="0"/>
          <c:showCatName val="0"/>
          <c:showSerName val="0"/>
          <c:showPercent val="0"/>
          <c:showBubbleSize val="0"/>
        </c:dLbls>
        <c:gapWidth val="150"/>
        <c:axId val="794800920"/>
        <c:axId val="794801312"/>
      </c:barChart>
      <c:lineChart>
        <c:grouping val="standard"/>
        <c:varyColors val="0"/>
        <c:ser>
          <c:idx val="4"/>
          <c:order val="5"/>
          <c:tx>
            <c:strRef>
              <c:f>'Graf 29+30'!$B$12</c:f>
              <c:strCache>
                <c:ptCount val="1"/>
                <c:pt idx="0">
                  <c:v>Hranica</c:v>
                </c:pt>
              </c:strCache>
            </c:strRef>
          </c:tx>
          <c:spPr>
            <a:ln w="28575" cap="rnd">
              <a:solidFill>
                <a:srgbClr val="FF0000"/>
              </a:solidFill>
              <a:prstDash val="sysDot"/>
              <a:round/>
            </a:ln>
            <a:effectLst/>
          </c:spPr>
          <c:marker>
            <c:symbol val="none"/>
          </c:marker>
          <c:cat>
            <c:numRef>
              <c:f>'Graf 29+30'!$C$5:$N$5</c:f>
              <c:numCache>
                <c:formatCode>0</c:formatCode>
                <c:ptCount val="12"/>
                <c:pt idx="1">
                  <c:v>2005</c:v>
                </c:pt>
                <c:pt idx="2">
                  <c:v>2009</c:v>
                </c:pt>
                <c:pt idx="3">
                  <c:v>2014</c:v>
                </c:pt>
                <c:pt idx="4">
                  <c:v>2016</c:v>
                </c:pt>
                <c:pt idx="5">
                  <c:v>2017</c:v>
                </c:pt>
                <c:pt idx="6">
                  <c:v>2019</c:v>
                </c:pt>
                <c:pt idx="7">
                  <c:v>2020</c:v>
                </c:pt>
                <c:pt idx="8">
                  <c:v>2021</c:v>
                </c:pt>
                <c:pt idx="9">
                  <c:v>2024</c:v>
                </c:pt>
              </c:numCache>
            </c:numRef>
          </c:cat>
          <c:val>
            <c:numRef>
              <c:f>'Graf 29+30'!$C$12:$N$12</c:f>
              <c:numCache>
                <c:formatCode>0.0</c:formatCode>
                <c:ptCount val="12"/>
                <c:pt idx="0">
                  <c:v>2.5</c:v>
                </c:pt>
                <c:pt idx="1">
                  <c:v>2.5</c:v>
                </c:pt>
                <c:pt idx="2">
                  <c:v>2.5</c:v>
                </c:pt>
                <c:pt idx="3">
                  <c:v>2.5</c:v>
                </c:pt>
                <c:pt idx="4">
                  <c:v>2.5</c:v>
                </c:pt>
                <c:pt idx="5">
                  <c:v>2.5</c:v>
                </c:pt>
                <c:pt idx="6">
                  <c:v>2.5</c:v>
                </c:pt>
                <c:pt idx="7">
                  <c:v>2.5</c:v>
                </c:pt>
                <c:pt idx="8">
                  <c:v>2.5</c:v>
                </c:pt>
                <c:pt idx="9">
                  <c:v>2.5</c:v>
                </c:pt>
                <c:pt idx="10">
                  <c:v>2.5</c:v>
                </c:pt>
                <c:pt idx="11">
                  <c:v>2.5</c:v>
                </c:pt>
              </c:numCache>
            </c:numRef>
          </c:val>
          <c:smooth val="0"/>
          <c:extLst>
            <c:ext xmlns:c16="http://schemas.microsoft.com/office/drawing/2014/chart" uri="{C3380CC4-5D6E-409C-BE32-E72D297353CC}">
              <c16:uniqueId val="{0000000D-498E-4D79-9C8A-9310499D8B95}"/>
            </c:ext>
          </c:extLst>
        </c:ser>
        <c:dLbls>
          <c:showLegendKey val="0"/>
          <c:showVal val="0"/>
          <c:showCatName val="0"/>
          <c:showSerName val="0"/>
          <c:showPercent val="0"/>
          <c:showBubbleSize val="0"/>
        </c:dLbls>
        <c:marker val="1"/>
        <c:smooth val="0"/>
        <c:axId val="794800920"/>
        <c:axId val="794801312"/>
      </c:lineChart>
      <c:catAx>
        <c:axId val="79480092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94801312"/>
        <c:crosses val="autoZero"/>
        <c:auto val="0"/>
        <c:lblAlgn val="ctr"/>
        <c:lblOffset val="100"/>
        <c:noMultiLvlLbl val="0"/>
      </c:catAx>
      <c:valAx>
        <c:axId val="794801312"/>
        <c:scaling>
          <c:orientation val="minMax"/>
          <c:max val="6"/>
          <c:min val="-5"/>
        </c:scaling>
        <c:delete val="0"/>
        <c:axPos val="l"/>
        <c:majorGridlines>
          <c:spPr>
            <a:ln w="9525" cap="flat" cmpd="sng" algn="ctr">
              <a:solidFill>
                <a:schemeClr val="tx1">
                  <a:lumMod val="15000"/>
                  <a:lumOff val="85000"/>
                </a:schemeClr>
              </a:solidFill>
              <a:prstDash val="sysDot"/>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94800920"/>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5"/>
        <c:delete val="1"/>
      </c:legendEntry>
      <c:layout>
        <c:manualLayout>
          <c:xMode val="edge"/>
          <c:yMode val="edge"/>
          <c:x val="7.589685031877437E-3"/>
          <c:y val="0.83364930578476015"/>
          <c:w val="0.97791498443511005"/>
          <c:h val="0.1663506942152397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700" b="0">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2"/>
          <c:tx>
            <c:strRef>
              <c:f>'Graf 29+30'!$B$35</c:f>
              <c:strCache>
                <c:ptCount val="1"/>
                <c:pt idx="0">
                  <c:v>Vysoké riziko/ High risk</c:v>
                </c:pt>
              </c:strCache>
            </c:strRef>
          </c:tx>
          <c:spPr>
            <a:solidFill>
              <a:schemeClr val="accent6"/>
            </a:solidFill>
            <a:ln>
              <a:noFill/>
            </a:ln>
            <a:effectLst/>
          </c:spPr>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29+30'!$C$35:$N$35</c:f>
              <c:numCache>
                <c:formatCode>0.0</c:formatCode>
                <c:ptCount val="12"/>
                <c:pt idx="0">
                  <c:v>14</c:v>
                </c:pt>
                <c:pt idx="1">
                  <c:v>14</c:v>
                </c:pt>
                <c:pt idx="2">
                  <c:v>14</c:v>
                </c:pt>
                <c:pt idx="3">
                  <c:v>14</c:v>
                </c:pt>
                <c:pt idx="4">
                  <c:v>14</c:v>
                </c:pt>
                <c:pt idx="5">
                  <c:v>14</c:v>
                </c:pt>
                <c:pt idx="6">
                  <c:v>14</c:v>
                </c:pt>
                <c:pt idx="7">
                  <c:v>14</c:v>
                </c:pt>
                <c:pt idx="8">
                  <c:v>14</c:v>
                </c:pt>
                <c:pt idx="9">
                  <c:v>14</c:v>
                </c:pt>
                <c:pt idx="10">
                  <c:v>14</c:v>
                </c:pt>
                <c:pt idx="11">
                  <c:v>14</c:v>
                </c:pt>
              </c:numCache>
            </c:numRef>
          </c:val>
          <c:extLst>
            <c:ext xmlns:c16="http://schemas.microsoft.com/office/drawing/2014/chart" uri="{C3380CC4-5D6E-409C-BE32-E72D297353CC}">
              <c16:uniqueId val="{00000000-1104-4129-BD11-38AD28F682BE}"/>
            </c:ext>
          </c:extLst>
        </c:ser>
        <c:ser>
          <c:idx val="2"/>
          <c:order val="3"/>
          <c:tx>
            <c:strRef>
              <c:f>'Graf 29+30'!$B$34</c:f>
              <c:strCache>
                <c:ptCount val="1"/>
                <c:pt idx="0">
                  <c:v>Stredné riziko/ Medium risk</c:v>
                </c:pt>
              </c:strCache>
            </c:strRef>
          </c:tx>
          <c:spPr>
            <a:solidFill>
              <a:srgbClr val="FFFFAF"/>
            </a:solidFill>
            <a:ln>
              <a:noFill/>
            </a:ln>
            <a:effectLst/>
          </c:spPr>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29+30'!$C$34:$N$34</c:f>
              <c:numCache>
                <c:formatCode>0.0</c:formatCode>
                <c:ptCount val="12"/>
                <c:pt idx="0">
                  <c:v>6</c:v>
                </c:pt>
                <c:pt idx="1">
                  <c:v>6</c:v>
                </c:pt>
                <c:pt idx="2">
                  <c:v>6</c:v>
                </c:pt>
                <c:pt idx="3">
                  <c:v>6</c:v>
                </c:pt>
                <c:pt idx="4">
                  <c:v>6</c:v>
                </c:pt>
                <c:pt idx="5">
                  <c:v>6</c:v>
                </c:pt>
                <c:pt idx="6">
                  <c:v>6</c:v>
                </c:pt>
                <c:pt idx="7">
                  <c:v>6</c:v>
                </c:pt>
                <c:pt idx="8">
                  <c:v>6</c:v>
                </c:pt>
                <c:pt idx="9">
                  <c:v>6</c:v>
                </c:pt>
                <c:pt idx="10">
                  <c:v>6</c:v>
                </c:pt>
                <c:pt idx="11">
                  <c:v>6</c:v>
                </c:pt>
              </c:numCache>
            </c:numRef>
          </c:val>
          <c:extLst>
            <c:ext xmlns:c16="http://schemas.microsoft.com/office/drawing/2014/chart" uri="{C3380CC4-5D6E-409C-BE32-E72D297353CC}">
              <c16:uniqueId val="{00000001-1104-4129-BD11-38AD28F682BE}"/>
            </c:ext>
          </c:extLst>
        </c:ser>
        <c:ser>
          <c:idx val="1"/>
          <c:order val="4"/>
          <c:tx>
            <c:strRef>
              <c:f>'Graf 29+30'!$B$33</c:f>
              <c:strCache>
                <c:ptCount val="1"/>
                <c:pt idx="0">
                  <c:v>Nízke riziko/ Low risk</c:v>
                </c:pt>
              </c:strCache>
            </c:strRef>
          </c:tx>
          <c:spPr>
            <a:solidFill>
              <a:schemeClr val="accent3"/>
            </a:solidFill>
            <a:ln>
              <a:noFill/>
            </a:ln>
            <a:effectLst/>
          </c:spPr>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29+30'!$C$33:$N$33</c:f>
              <c:numCache>
                <c:formatCode>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extLst>
            <c:ext xmlns:c16="http://schemas.microsoft.com/office/drawing/2014/chart" uri="{C3380CC4-5D6E-409C-BE32-E72D297353CC}">
              <c16:uniqueId val="{00000002-1104-4129-BD11-38AD28F682BE}"/>
            </c:ext>
          </c:extLst>
        </c:ser>
        <c:dLbls>
          <c:showLegendKey val="0"/>
          <c:showVal val="0"/>
          <c:showCatName val="0"/>
          <c:showSerName val="0"/>
          <c:showPercent val="0"/>
          <c:showBubbleSize val="0"/>
        </c:dLbls>
        <c:axId val="794802096"/>
        <c:axId val="794802488"/>
      </c:areaChart>
      <c:barChart>
        <c:barDir val="col"/>
        <c:grouping val="clustered"/>
        <c:varyColors val="0"/>
        <c:ser>
          <c:idx val="0"/>
          <c:order val="0"/>
          <c:tx>
            <c:strRef>
              <c:f>'Graf 29+30'!$O$30</c:f>
              <c:strCache>
                <c:ptCount val="1"/>
                <c:pt idx="0">
                  <c:v>EC</c:v>
                </c:pt>
              </c:strCache>
            </c:strRef>
          </c:tx>
          <c:spPr>
            <a:solidFill>
              <a:schemeClr val="tx1"/>
            </a:solidFill>
            <a:ln>
              <a:noFill/>
            </a:ln>
            <a:effectLst/>
          </c:spPr>
          <c:invertIfNegative val="0"/>
          <c:dLbls>
            <c:dLbl>
              <c:idx val="7"/>
              <c:layout>
                <c:manualLayout>
                  <c:x val="-1.7494433217956882E-3"/>
                  <c:y val="5.001173607024847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D62-4179-ACD4-330482BC54FE}"/>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29+30'!$C$30:$N$30</c:f>
              <c:numCache>
                <c:formatCode>0.0</c:formatCode>
                <c:ptCount val="12"/>
                <c:pt idx="1">
                  <c:v>3</c:v>
                </c:pt>
                <c:pt idx="2">
                  <c:v>7.4</c:v>
                </c:pt>
                <c:pt idx="3">
                  <c:v>6.9</c:v>
                </c:pt>
                <c:pt idx="4">
                  <c:v>3.5</c:v>
                </c:pt>
                <c:pt idx="5">
                  <c:v>2.4</c:v>
                </c:pt>
                <c:pt idx="6">
                  <c:v>2.4</c:v>
                </c:pt>
                <c:pt idx="7">
                  <c:v>2.5</c:v>
                </c:pt>
              </c:numCache>
            </c:numRef>
          </c:val>
          <c:extLst>
            <c:ext xmlns:c16="http://schemas.microsoft.com/office/drawing/2014/chart" uri="{C3380CC4-5D6E-409C-BE32-E72D297353CC}">
              <c16:uniqueId val="{00000003-1104-4129-BD11-38AD28F682BE}"/>
            </c:ext>
          </c:extLst>
        </c:ser>
        <c:ser>
          <c:idx val="5"/>
          <c:order val="1"/>
          <c:tx>
            <c:strRef>
              <c:f>'Graf 29+30'!$O$31</c:f>
              <c:strCache>
                <c:ptCount val="1"/>
                <c:pt idx="0">
                  <c:v>Stability Programme 21 - 24</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1104-4129-BD11-38AD28F682BE}"/>
                </c:ext>
              </c:extLst>
            </c:dLbl>
            <c:dLbl>
              <c:idx val="2"/>
              <c:delete val="1"/>
              <c:extLst>
                <c:ext xmlns:c15="http://schemas.microsoft.com/office/drawing/2012/chart" uri="{CE6537A1-D6FC-4f65-9D91-7224C49458BB}"/>
                <c:ext xmlns:c16="http://schemas.microsoft.com/office/drawing/2014/chart" uri="{C3380CC4-5D6E-409C-BE32-E72D297353CC}">
                  <c16:uniqueId val="{00000005-1104-4129-BD11-38AD28F682BE}"/>
                </c:ext>
              </c:extLst>
            </c:dLbl>
            <c:dLbl>
              <c:idx val="3"/>
              <c:delete val="1"/>
              <c:extLst>
                <c:ext xmlns:c15="http://schemas.microsoft.com/office/drawing/2012/chart" uri="{CE6537A1-D6FC-4f65-9D91-7224C49458BB}"/>
                <c:ext xmlns:c16="http://schemas.microsoft.com/office/drawing/2014/chart" uri="{C3380CC4-5D6E-409C-BE32-E72D297353CC}">
                  <c16:uniqueId val="{00000006-1104-4129-BD11-38AD28F682BE}"/>
                </c:ext>
              </c:extLst>
            </c:dLbl>
            <c:dLbl>
              <c:idx val="4"/>
              <c:delete val="1"/>
              <c:extLst>
                <c:ext xmlns:c15="http://schemas.microsoft.com/office/drawing/2012/chart" uri="{CE6537A1-D6FC-4f65-9D91-7224C49458BB}"/>
                <c:ext xmlns:c16="http://schemas.microsoft.com/office/drawing/2014/chart" uri="{C3380CC4-5D6E-409C-BE32-E72D297353CC}">
                  <c16:uniqueId val="{00000007-1104-4129-BD11-38AD28F682BE}"/>
                </c:ext>
              </c:extLst>
            </c:dLbl>
            <c:dLbl>
              <c:idx val="5"/>
              <c:delete val="1"/>
              <c:extLst>
                <c:ext xmlns:c15="http://schemas.microsoft.com/office/drawing/2012/chart" uri="{CE6537A1-D6FC-4f65-9D91-7224C49458BB}"/>
                <c:ext xmlns:c16="http://schemas.microsoft.com/office/drawing/2014/chart" uri="{C3380CC4-5D6E-409C-BE32-E72D297353CC}">
                  <c16:uniqueId val="{00000008-1104-4129-BD11-38AD28F682BE}"/>
                </c:ext>
              </c:extLst>
            </c:dLbl>
            <c:dLbl>
              <c:idx val="6"/>
              <c:layout>
                <c:manualLayout>
                  <c:x val="2.6512138772109228E-2"/>
                  <c:y val="2.23226840654703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04-4129-BD11-38AD28F682BE}"/>
                </c:ext>
              </c:extLst>
            </c:dLbl>
            <c:dLbl>
              <c:idx val="7"/>
              <c:layout>
                <c:manualLayout>
                  <c:x val="1.4036171867906481E-3"/>
                  <c:y val="-5.2497589485319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04-4129-BD11-38AD28F682BE}"/>
                </c:ext>
              </c:extLst>
            </c:dLbl>
            <c:dLbl>
              <c:idx val="8"/>
              <c:layout>
                <c:manualLayout>
                  <c:x val="5.7791986617742189E-3"/>
                  <c:y val="2.21336006793446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D62-4179-ACD4-330482BC54FE}"/>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29+30'!$C$31:$N$31</c:f>
              <c:numCache>
                <c:formatCode>0.0</c:formatCode>
                <c:ptCount val="12"/>
                <c:pt idx="8">
                  <c:v>12.769926353911094</c:v>
                </c:pt>
                <c:pt idx="9">
                  <c:v>9.9551049474015336</c:v>
                </c:pt>
              </c:numCache>
            </c:numRef>
          </c:val>
          <c:extLst>
            <c:ext xmlns:c16="http://schemas.microsoft.com/office/drawing/2014/chart" uri="{C3380CC4-5D6E-409C-BE32-E72D297353CC}">
              <c16:uniqueId val="{0000000B-1104-4129-BD11-38AD28F682BE}"/>
            </c:ext>
          </c:extLst>
        </c:ser>
        <c:dLbls>
          <c:showLegendKey val="0"/>
          <c:showVal val="0"/>
          <c:showCatName val="0"/>
          <c:showSerName val="0"/>
          <c:showPercent val="0"/>
          <c:showBubbleSize val="0"/>
        </c:dLbls>
        <c:gapWidth val="150"/>
        <c:axId val="794802096"/>
        <c:axId val="794802488"/>
      </c:barChart>
      <c:lineChart>
        <c:grouping val="standard"/>
        <c:varyColors val="0"/>
        <c:ser>
          <c:idx val="4"/>
          <c:order val="5"/>
          <c:tx>
            <c:strRef>
              <c:f>'Graf 29+30'!$B$36</c:f>
              <c:strCache>
                <c:ptCount val="1"/>
                <c:pt idx="0">
                  <c:v>Borders / Threshold</c:v>
                </c:pt>
              </c:strCache>
            </c:strRef>
          </c:tx>
          <c:spPr>
            <a:ln w="28575" cap="rnd">
              <a:solidFill>
                <a:srgbClr val="FF0000"/>
              </a:solidFill>
              <a:prstDash val="sysDot"/>
              <a:round/>
            </a:ln>
            <a:effectLst/>
          </c:spPr>
          <c:marker>
            <c:symbol val="none"/>
          </c:marker>
          <c:cat>
            <c:numRef>
              <c:f>'Graf 29+30'!$C$29:$N$29</c:f>
              <c:numCache>
                <c:formatCode>General</c:formatCode>
                <c:ptCount val="12"/>
                <c:pt idx="1">
                  <c:v>2005</c:v>
                </c:pt>
                <c:pt idx="2">
                  <c:v>2009</c:v>
                </c:pt>
                <c:pt idx="3">
                  <c:v>2014</c:v>
                </c:pt>
                <c:pt idx="4">
                  <c:v>2016</c:v>
                </c:pt>
                <c:pt idx="5">
                  <c:v>2017</c:v>
                </c:pt>
                <c:pt idx="6" formatCode="0">
                  <c:v>2019</c:v>
                </c:pt>
                <c:pt idx="7" formatCode="0">
                  <c:v>2020</c:v>
                </c:pt>
                <c:pt idx="8" formatCode="0">
                  <c:v>2021</c:v>
                </c:pt>
                <c:pt idx="9" formatCode="0">
                  <c:v>2024</c:v>
                </c:pt>
              </c:numCache>
            </c:numRef>
          </c:cat>
          <c:val>
            <c:numRef>
              <c:f>'Graf 29+30'!$C$36:$N$36</c:f>
              <c:numCache>
                <c:formatCode>0.0</c:formatCode>
                <c:ptCount val="12"/>
                <c:pt idx="0">
                  <c:v>6</c:v>
                </c:pt>
                <c:pt idx="1">
                  <c:v>6</c:v>
                </c:pt>
                <c:pt idx="2">
                  <c:v>6</c:v>
                </c:pt>
                <c:pt idx="3">
                  <c:v>6</c:v>
                </c:pt>
                <c:pt idx="4">
                  <c:v>6</c:v>
                </c:pt>
                <c:pt idx="5">
                  <c:v>6</c:v>
                </c:pt>
                <c:pt idx="6">
                  <c:v>6</c:v>
                </c:pt>
                <c:pt idx="7">
                  <c:v>6</c:v>
                </c:pt>
                <c:pt idx="8">
                  <c:v>6</c:v>
                </c:pt>
                <c:pt idx="9">
                  <c:v>6</c:v>
                </c:pt>
                <c:pt idx="10">
                  <c:v>6</c:v>
                </c:pt>
                <c:pt idx="11">
                  <c:v>6</c:v>
                </c:pt>
              </c:numCache>
            </c:numRef>
          </c:val>
          <c:smooth val="0"/>
          <c:extLst>
            <c:ext xmlns:c16="http://schemas.microsoft.com/office/drawing/2014/chart" uri="{C3380CC4-5D6E-409C-BE32-E72D297353CC}">
              <c16:uniqueId val="{0000000C-1104-4129-BD11-38AD28F682BE}"/>
            </c:ext>
          </c:extLst>
        </c:ser>
        <c:dLbls>
          <c:showLegendKey val="0"/>
          <c:showVal val="0"/>
          <c:showCatName val="0"/>
          <c:showSerName val="0"/>
          <c:showPercent val="0"/>
          <c:showBubbleSize val="0"/>
        </c:dLbls>
        <c:marker val="1"/>
        <c:smooth val="0"/>
        <c:axId val="794802096"/>
        <c:axId val="794802488"/>
      </c:lineChart>
      <c:catAx>
        <c:axId val="79480209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94802488"/>
        <c:crosses val="autoZero"/>
        <c:auto val="1"/>
        <c:lblAlgn val="ctr"/>
        <c:lblOffset val="100"/>
        <c:noMultiLvlLbl val="0"/>
      </c:catAx>
      <c:valAx>
        <c:axId val="794802488"/>
        <c:scaling>
          <c:orientation val="minMax"/>
        </c:scaling>
        <c:delete val="0"/>
        <c:axPos val="l"/>
        <c:majorGridlines>
          <c:spPr>
            <a:ln w="9525" cap="flat" cmpd="sng" algn="ctr">
              <a:solidFill>
                <a:schemeClr val="tx1">
                  <a:lumMod val="15000"/>
                  <a:lumOff val="85000"/>
                </a:schemeClr>
              </a:solidFill>
              <a:prstDash val="sysDot"/>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94802096"/>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5"/>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b="0">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07851447218386"/>
          <c:y val="7.1136986201140173E-2"/>
          <c:w val="0.67153464250703598"/>
          <c:h val="0.88057796029608404"/>
        </c:manualLayout>
      </c:layout>
      <c:barChart>
        <c:barDir val="bar"/>
        <c:grouping val="stacked"/>
        <c:varyColors val="0"/>
        <c:ser>
          <c:idx val="0"/>
          <c:order val="0"/>
          <c:spPr>
            <a:solidFill>
              <a:srgbClr val="C5E0B4"/>
            </a:solidFill>
            <a:ln>
              <a:noFill/>
            </a:ln>
          </c:spPr>
          <c:invertIfNegative val="0"/>
          <c:dPt>
            <c:idx val="3"/>
            <c:invertIfNegative val="0"/>
            <c:bubble3D val="0"/>
            <c:spPr>
              <a:solidFill>
                <a:schemeClr val="accent3"/>
              </a:solidFill>
              <a:ln>
                <a:noFill/>
              </a:ln>
            </c:spPr>
            <c:extLst>
              <c:ext xmlns:c16="http://schemas.microsoft.com/office/drawing/2014/chart" uri="{C3380CC4-5D6E-409C-BE32-E72D297353CC}">
                <c16:uniqueId val="{00000000-D05B-4886-B819-22133CC773CA}"/>
              </c:ext>
            </c:extLst>
          </c:dPt>
          <c:dPt>
            <c:idx val="4"/>
            <c:invertIfNegative val="0"/>
            <c:bubble3D val="0"/>
            <c:spPr>
              <a:solidFill>
                <a:schemeClr val="accent6">
                  <a:lumMod val="20000"/>
                  <a:lumOff val="80000"/>
                </a:schemeClr>
              </a:solidFill>
              <a:ln>
                <a:noFill/>
              </a:ln>
            </c:spPr>
            <c:extLst>
              <c:ext xmlns:c16="http://schemas.microsoft.com/office/drawing/2014/chart" uri="{C3380CC4-5D6E-409C-BE32-E72D297353CC}">
                <c16:uniqueId val="{00000003-FB84-426C-8129-0A5E6EFDA1F4}"/>
              </c:ext>
            </c:extLst>
          </c:dPt>
          <c:cat>
            <c:strRef>
              <c:f>'Tab 13+Graf 31'!$A$23:$A$30</c:f>
              <c:strCache>
                <c:ptCount val="8"/>
                <c:pt idx="0">
                  <c:v>Ex-post simulácia predkrízovej hodnoty S2</c:v>
                </c:pt>
                <c:pt idx="1">
                  <c:v>Vplyv nekrytých titulov v rozpočte na rok 2020 </c:v>
                </c:pt>
                <c:pt idx="2">
                  <c:v>Vplyv pandémie</c:v>
                </c:pt>
                <c:pt idx="3">
                  <c:v>Vplyv nových politík z roku 2020</c:v>
                </c:pt>
                <c:pt idx="4">
                  <c:v>Aktualizácia makroekonomických predpokladov</c:v>
                </c:pt>
                <c:pt idx="5">
                  <c:v>Dôchodkové opatrenia prijaté po voľbách 2020</c:v>
                </c:pt>
                <c:pt idx="6">
                  <c:v>Ostatné</c:v>
                </c:pt>
                <c:pt idx="7">
                  <c:v>Program stability 2021 - 2024</c:v>
                </c:pt>
              </c:strCache>
            </c:strRef>
          </c:cat>
          <c:val>
            <c:numRef>
              <c:f>'Tab 13+Graf 31'!$D$23:$D$30</c:f>
              <c:numCache>
                <c:formatCode>#,##0</c:formatCode>
                <c:ptCount val="8"/>
                <c:pt idx="1">
                  <c:v>0</c:v>
                </c:pt>
                <c:pt idx="2">
                  <c:v>0</c:v>
                </c:pt>
                <c:pt idx="3">
                  <c:v>0</c:v>
                </c:pt>
                <c:pt idx="4">
                  <c:v>0</c:v>
                </c:pt>
                <c:pt idx="5">
                  <c:v>0</c:v>
                </c:pt>
                <c:pt idx="6">
                  <c:v>0</c:v>
                </c:pt>
              </c:numCache>
            </c:numRef>
          </c:val>
          <c:extLst>
            <c:ext xmlns:c16="http://schemas.microsoft.com/office/drawing/2014/chart" uri="{C3380CC4-5D6E-409C-BE32-E72D297353CC}">
              <c16:uniqueId val="{00000006-D05B-4886-B819-22133CC773CA}"/>
            </c:ext>
          </c:extLst>
        </c:ser>
        <c:ser>
          <c:idx val="1"/>
          <c:order val="1"/>
          <c:spPr>
            <a:noFill/>
          </c:spPr>
          <c:invertIfNegative val="0"/>
          <c:cat>
            <c:strRef>
              <c:f>'Tab 13+Graf 31'!$A$23:$A$30</c:f>
              <c:strCache>
                <c:ptCount val="8"/>
                <c:pt idx="0">
                  <c:v>Ex-post simulácia predkrízovej hodnoty S2</c:v>
                </c:pt>
                <c:pt idx="1">
                  <c:v>Vplyv nekrytých titulov v rozpočte na rok 2020 </c:v>
                </c:pt>
                <c:pt idx="2">
                  <c:v>Vplyv pandémie</c:v>
                </c:pt>
                <c:pt idx="3">
                  <c:v>Vplyv nových politík z roku 2020</c:v>
                </c:pt>
                <c:pt idx="4">
                  <c:v>Aktualizácia makroekonomických predpokladov</c:v>
                </c:pt>
                <c:pt idx="5">
                  <c:v>Dôchodkové opatrenia prijaté po voľbách 2020</c:v>
                </c:pt>
                <c:pt idx="6">
                  <c:v>Ostatné</c:v>
                </c:pt>
                <c:pt idx="7">
                  <c:v>Program stability 2021 - 2024</c:v>
                </c:pt>
              </c:strCache>
            </c:strRef>
          </c:cat>
          <c:val>
            <c:numRef>
              <c:f>'Tab 13+Graf 31'!$E$23:$E$30</c:f>
              <c:numCache>
                <c:formatCode>#,##0</c:formatCode>
                <c:ptCount val="8"/>
                <c:pt idx="1">
                  <c:v>7.2230029532132844</c:v>
                </c:pt>
                <c:pt idx="2">
                  <c:v>9.0915745252996274</c:v>
                </c:pt>
                <c:pt idx="3">
                  <c:v>11.053869317133792</c:v>
                </c:pt>
                <c:pt idx="4">
                  <c:v>11.328776435415151</c:v>
                </c:pt>
                <c:pt idx="5">
                  <c:v>13.170958828799542</c:v>
                </c:pt>
                <c:pt idx="6">
                  <c:v>12.763560613493498</c:v>
                </c:pt>
              </c:numCache>
            </c:numRef>
          </c:val>
          <c:extLst>
            <c:ext xmlns:c16="http://schemas.microsoft.com/office/drawing/2014/chart" uri="{C3380CC4-5D6E-409C-BE32-E72D297353CC}">
              <c16:uniqueId val="{00000007-D05B-4886-B819-22133CC773CA}"/>
            </c:ext>
          </c:extLst>
        </c:ser>
        <c:ser>
          <c:idx val="2"/>
          <c:order val="2"/>
          <c:spPr>
            <a:solidFill>
              <a:schemeClr val="accent6"/>
            </a:solidFill>
          </c:spPr>
          <c:invertIfNegative val="0"/>
          <c:dPt>
            <c:idx val="0"/>
            <c:invertIfNegative val="0"/>
            <c:bubble3D val="0"/>
            <c:spPr>
              <a:solidFill>
                <a:srgbClr val="FF0000"/>
              </a:solidFill>
              <a:ln>
                <a:noFill/>
              </a:ln>
            </c:spPr>
            <c:extLst>
              <c:ext xmlns:c16="http://schemas.microsoft.com/office/drawing/2014/chart" uri="{C3380CC4-5D6E-409C-BE32-E72D297353CC}">
                <c16:uniqueId val="{00000009-D05B-4886-B819-22133CC773CA}"/>
              </c:ext>
            </c:extLst>
          </c:dPt>
          <c:dPt>
            <c:idx val="1"/>
            <c:invertIfNegative val="0"/>
            <c:bubble3D val="0"/>
            <c:extLst>
              <c:ext xmlns:c16="http://schemas.microsoft.com/office/drawing/2014/chart" uri="{C3380CC4-5D6E-409C-BE32-E72D297353CC}">
                <c16:uniqueId val="{0000000A-D05B-4886-B819-22133CC773CA}"/>
              </c:ext>
            </c:extLst>
          </c:dPt>
          <c:dPt>
            <c:idx val="2"/>
            <c:invertIfNegative val="0"/>
            <c:bubble3D val="0"/>
            <c:extLst>
              <c:ext xmlns:c16="http://schemas.microsoft.com/office/drawing/2014/chart" uri="{C3380CC4-5D6E-409C-BE32-E72D297353CC}">
                <c16:uniqueId val="{0000000B-D05B-4886-B819-22133CC773CA}"/>
              </c:ext>
            </c:extLst>
          </c:dPt>
          <c:dPt>
            <c:idx val="3"/>
            <c:invertIfNegative val="0"/>
            <c:bubble3D val="0"/>
            <c:extLst>
              <c:ext xmlns:c16="http://schemas.microsoft.com/office/drawing/2014/chart" uri="{C3380CC4-5D6E-409C-BE32-E72D297353CC}">
                <c16:uniqueId val="{0000000D-D05B-4886-B819-22133CC773CA}"/>
              </c:ext>
            </c:extLst>
          </c:dPt>
          <c:dPt>
            <c:idx val="4"/>
            <c:invertIfNegative val="0"/>
            <c:bubble3D val="0"/>
            <c:spPr>
              <a:solidFill>
                <a:schemeClr val="accent6"/>
              </a:solidFill>
              <a:ln>
                <a:noFill/>
              </a:ln>
            </c:spPr>
            <c:extLst>
              <c:ext xmlns:c16="http://schemas.microsoft.com/office/drawing/2014/chart" uri="{C3380CC4-5D6E-409C-BE32-E72D297353CC}">
                <c16:uniqueId val="{0000000E-D05B-4886-B819-22133CC773CA}"/>
              </c:ext>
            </c:extLst>
          </c:dPt>
          <c:dPt>
            <c:idx val="5"/>
            <c:invertIfNegative val="0"/>
            <c:bubble3D val="0"/>
            <c:spPr>
              <a:solidFill>
                <a:schemeClr val="accent3"/>
              </a:solidFill>
            </c:spPr>
            <c:extLst>
              <c:ext xmlns:c16="http://schemas.microsoft.com/office/drawing/2014/chart" uri="{C3380CC4-5D6E-409C-BE32-E72D297353CC}">
                <c16:uniqueId val="{0000000F-D05B-4886-B819-22133CC773CA}"/>
              </c:ext>
            </c:extLst>
          </c:dPt>
          <c:dPt>
            <c:idx val="6"/>
            <c:invertIfNegative val="0"/>
            <c:bubble3D val="0"/>
            <c:spPr>
              <a:solidFill>
                <a:schemeClr val="accent3"/>
              </a:solidFill>
            </c:spPr>
            <c:extLst>
              <c:ext xmlns:c16="http://schemas.microsoft.com/office/drawing/2014/chart" uri="{C3380CC4-5D6E-409C-BE32-E72D297353CC}">
                <c16:uniqueId val="{00000011-D05B-4886-B819-22133CC773CA}"/>
              </c:ext>
            </c:extLst>
          </c:dPt>
          <c:dPt>
            <c:idx val="7"/>
            <c:invertIfNegative val="0"/>
            <c:bubble3D val="0"/>
            <c:spPr>
              <a:solidFill>
                <a:srgbClr val="FF0000"/>
              </a:solidFill>
            </c:spPr>
            <c:extLst>
              <c:ext xmlns:c16="http://schemas.microsoft.com/office/drawing/2014/chart" uri="{C3380CC4-5D6E-409C-BE32-E72D297353CC}">
                <c16:uniqueId val="{00000010-0896-4374-81D4-A2CDD7B01120}"/>
              </c:ext>
            </c:extLst>
          </c:dPt>
          <c:dLbls>
            <c:dLbl>
              <c:idx val="5"/>
              <c:layout/>
              <c:tx>
                <c:rich>
                  <a:bodyPr/>
                  <a:lstStyle/>
                  <a:p>
                    <a:r>
                      <a:rPr lang="en-US"/>
                      <a:t>-</a:t>
                    </a:r>
                    <a:fld id="{D415D7A4-E277-4ADA-9A7D-8CDB3417F101}" type="VALUE">
                      <a:rPr lang="en-US"/>
                      <a:pPr/>
                      <a:t>[HODNOTA]</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F-D05B-4886-B819-22133CC773CA}"/>
                </c:ext>
              </c:extLst>
            </c:dLbl>
            <c:dLbl>
              <c:idx val="6"/>
              <c:layout/>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D05B-4886-B819-22133CC773CA}"/>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'Tab 13+Graf 31'!$A$23:$A$30</c:f>
              <c:strCache>
                <c:ptCount val="8"/>
                <c:pt idx="0">
                  <c:v>Ex-post simulácia predkrízovej hodnoty S2</c:v>
                </c:pt>
                <c:pt idx="1">
                  <c:v>Vplyv nekrytých titulov v rozpočte na rok 2020 </c:v>
                </c:pt>
                <c:pt idx="2">
                  <c:v>Vplyv pandémie</c:v>
                </c:pt>
                <c:pt idx="3">
                  <c:v>Vplyv nových politík z roku 2020</c:v>
                </c:pt>
                <c:pt idx="4">
                  <c:v>Aktualizácia makroekonomických predpokladov</c:v>
                </c:pt>
                <c:pt idx="5">
                  <c:v>Dôchodkové opatrenia prijaté po voľbách 2020</c:v>
                </c:pt>
                <c:pt idx="6">
                  <c:v>Ostatné</c:v>
                </c:pt>
                <c:pt idx="7">
                  <c:v>Program stability 2021 - 2024</c:v>
                </c:pt>
              </c:strCache>
            </c:strRef>
          </c:cat>
          <c:val>
            <c:numRef>
              <c:f>'Tab 13+Graf 31'!$F$23:$F$30</c:f>
              <c:numCache>
                <c:formatCode>#\ ##0.0</c:formatCode>
                <c:ptCount val="8"/>
                <c:pt idx="0">
                  <c:v>7.2230029532132844</c:v>
                </c:pt>
                <c:pt idx="1">
                  <c:v>1.8685715720863423</c:v>
                </c:pt>
                <c:pt idx="2">
                  <c:v>1.9622947918341647</c:v>
                </c:pt>
                <c:pt idx="3">
                  <c:v>0.27490711828135916</c:v>
                </c:pt>
                <c:pt idx="4">
                  <c:v>2.4212181787240041</c:v>
                </c:pt>
                <c:pt idx="5">
                  <c:v>0.57903578533961308</c:v>
                </c:pt>
                <c:pt idx="6">
                  <c:v>0.40739821530604381</c:v>
                </c:pt>
                <c:pt idx="7">
                  <c:v>12.763560613493498</c:v>
                </c:pt>
              </c:numCache>
            </c:numRef>
          </c:val>
          <c:extLst>
            <c:ext xmlns:c16="http://schemas.microsoft.com/office/drawing/2014/chart" uri="{C3380CC4-5D6E-409C-BE32-E72D297353CC}">
              <c16:uniqueId val="{00000024-D05B-4886-B819-22133CC773CA}"/>
            </c:ext>
          </c:extLst>
        </c:ser>
        <c:dLbls>
          <c:showLegendKey val="0"/>
          <c:showVal val="0"/>
          <c:showCatName val="0"/>
          <c:showSerName val="0"/>
          <c:showPercent val="0"/>
          <c:showBubbleSize val="0"/>
        </c:dLbls>
        <c:gapWidth val="60"/>
        <c:overlap val="100"/>
        <c:axId val="794803272"/>
        <c:axId val="794803664"/>
      </c:barChart>
      <c:catAx>
        <c:axId val="794803272"/>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a:pPr>
            <a:endParaRPr lang="sk-SK"/>
          </a:p>
        </c:txPr>
        <c:crossAx val="794803664"/>
        <c:crosses val="autoZero"/>
        <c:auto val="1"/>
        <c:lblAlgn val="ctr"/>
        <c:lblOffset val="100"/>
        <c:noMultiLvlLbl val="0"/>
      </c:catAx>
      <c:valAx>
        <c:axId val="794803664"/>
        <c:scaling>
          <c:orientation val="minMax"/>
        </c:scaling>
        <c:delete val="0"/>
        <c:axPos val="t"/>
        <c:numFmt formatCode="#,##0" sourceLinked="1"/>
        <c:majorTickMark val="out"/>
        <c:minorTickMark val="none"/>
        <c:tickLblPos val="low"/>
        <c:spPr>
          <a:ln>
            <a:solidFill>
              <a:schemeClr val="tx1"/>
            </a:solidFill>
          </a:ln>
        </c:spPr>
        <c:crossAx val="794803272"/>
        <c:crosses val="autoZero"/>
        <c:crossBetween val="between"/>
      </c:valAx>
    </c:plotArea>
    <c:plotVisOnly val="1"/>
    <c:dispBlanksAs val="gap"/>
    <c:showDLblsOverMax val="0"/>
  </c:chart>
  <c:spPr>
    <a:noFill/>
    <a:ln>
      <a:solidFill>
        <a:schemeClr val="bg1"/>
      </a:solidFill>
    </a:ln>
  </c:spPr>
  <c:txPr>
    <a:bodyPr/>
    <a:lstStyle/>
    <a:p>
      <a:pPr>
        <a:defRPr sz="90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07851447218386"/>
          <c:y val="7.1136986201140173E-2"/>
          <c:w val="0.67153464250703598"/>
          <c:h val="0.88057796029608404"/>
        </c:manualLayout>
      </c:layout>
      <c:barChart>
        <c:barDir val="bar"/>
        <c:grouping val="stacked"/>
        <c:varyColors val="0"/>
        <c:ser>
          <c:idx val="0"/>
          <c:order val="0"/>
          <c:spPr>
            <a:solidFill>
              <a:srgbClr val="C5E0B4"/>
            </a:solidFill>
            <a:ln>
              <a:noFill/>
            </a:ln>
          </c:spPr>
          <c:invertIfNegative val="0"/>
          <c:dPt>
            <c:idx val="3"/>
            <c:invertIfNegative val="0"/>
            <c:bubble3D val="0"/>
            <c:spPr>
              <a:solidFill>
                <a:schemeClr val="accent3"/>
              </a:solidFill>
              <a:ln>
                <a:noFill/>
              </a:ln>
            </c:spPr>
            <c:extLst>
              <c:ext xmlns:c16="http://schemas.microsoft.com/office/drawing/2014/chart" uri="{C3380CC4-5D6E-409C-BE32-E72D297353CC}">
                <c16:uniqueId val="{00000000-D05B-4886-B819-22133CC773CA}"/>
              </c:ext>
            </c:extLst>
          </c:dPt>
          <c:dPt>
            <c:idx val="4"/>
            <c:invertIfNegative val="0"/>
            <c:bubble3D val="0"/>
            <c:spPr>
              <a:solidFill>
                <a:schemeClr val="accent6">
                  <a:lumMod val="20000"/>
                  <a:lumOff val="80000"/>
                </a:schemeClr>
              </a:solidFill>
              <a:ln>
                <a:noFill/>
              </a:ln>
            </c:spPr>
            <c:extLst>
              <c:ext xmlns:c16="http://schemas.microsoft.com/office/drawing/2014/chart" uri="{C3380CC4-5D6E-409C-BE32-E72D297353CC}">
                <c16:uniqueId val="{00000003-FB84-426C-8129-0A5E6EFDA1F4}"/>
              </c:ext>
            </c:extLst>
          </c:dPt>
          <c:cat>
            <c:strRef>
              <c:f>'Tab 13+Graf 31'!$G$23:$G$30</c:f>
              <c:strCache>
                <c:ptCount val="8"/>
                <c:pt idx="0">
                  <c:v>Ex-post simulation of pre-crisis S2</c:v>
                </c:pt>
                <c:pt idx="1">
                  <c:v>Items not included in Budget for 2020</c:v>
                </c:pt>
                <c:pt idx="2">
                  <c:v>Pandemic</c:v>
                </c:pt>
                <c:pt idx="3">
                  <c:v>New policies adopted in 2020</c:v>
                </c:pt>
                <c:pt idx="4">
                  <c:v>Macroeconomic assumptions</c:v>
                </c:pt>
                <c:pt idx="5">
                  <c:v>Pension legislation adopted by new government</c:v>
                </c:pt>
                <c:pt idx="6">
                  <c:v>Other</c:v>
                </c:pt>
                <c:pt idx="7">
                  <c:v>Stability Programme 2021-2024</c:v>
                </c:pt>
              </c:strCache>
            </c:strRef>
          </c:cat>
          <c:val>
            <c:numRef>
              <c:f>'Tab 13+Graf 31'!$D$23:$D$30</c:f>
              <c:numCache>
                <c:formatCode>#,##0</c:formatCode>
                <c:ptCount val="8"/>
                <c:pt idx="1">
                  <c:v>0</c:v>
                </c:pt>
                <c:pt idx="2">
                  <c:v>0</c:v>
                </c:pt>
                <c:pt idx="3">
                  <c:v>0</c:v>
                </c:pt>
                <c:pt idx="4">
                  <c:v>0</c:v>
                </c:pt>
                <c:pt idx="5">
                  <c:v>0</c:v>
                </c:pt>
                <c:pt idx="6">
                  <c:v>0</c:v>
                </c:pt>
              </c:numCache>
            </c:numRef>
          </c:val>
          <c:extLst>
            <c:ext xmlns:c16="http://schemas.microsoft.com/office/drawing/2014/chart" uri="{C3380CC4-5D6E-409C-BE32-E72D297353CC}">
              <c16:uniqueId val="{00000006-D05B-4886-B819-22133CC773CA}"/>
            </c:ext>
          </c:extLst>
        </c:ser>
        <c:ser>
          <c:idx val="1"/>
          <c:order val="1"/>
          <c:spPr>
            <a:noFill/>
          </c:spPr>
          <c:invertIfNegative val="0"/>
          <c:cat>
            <c:strRef>
              <c:f>'Tab 13+Graf 31'!$G$23:$G$30</c:f>
              <c:strCache>
                <c:ptCount val="8"/>
                <c:pt idx="0">
                  <c:v>Ex-post simulation of pre-crisis S2</c:v>
                </c:pt>
                <c:pt idx="1">
                  <c:v>Items not included in Budget for 2020</c:v>
                </c:pt>
                <c:pt idx="2">
                  <c:v>Pandemic</c:v>
                </c:pt>
                <c:pt idx="3">
                  <c:v>New policies adopted in 2020</c:v>
                </c:pt>
                <c:pt idx="4">
                  <c:v>Macroeconomic assumptions</c:v>
                </c:pt>
                <c:pt idx="5">
                  <c:v>Pension legislation adopted by new government</c:v>
                </c:pt>
                <c:pt idx="6">
                  <c:v>Other</c:v>
                </c:pt>
                <c:pt idx="7">
                  <c:v>Stability Programme 2021-2024</c:v>
                </c:pt>
              </c:strCache>
            </c:strRef>
          </c:cat>
          <c:val>
            <c:numRef>
              <c:f>'Tab 13+Graf 31'!$E$23:$E$30</c:f>
              <c:numCache>
                <c:formatCode>#,##0</c:formatCode>
                <c:ptCount val="8"/>
                <c:pt idx="1">
                  <c:v>7.2230029532132844</c:v>
                </c:pt>
                <c:pt idx="2">
                  <c:v>9.0915745252996274</c:v>
                </c:pt>
                <c:pt idx="3">
                  <c:v>11.053869317133792</c:v>
                </c:pt>
                <c:pt idx="4">
                  <c:v>11.328776435415151</c:v>
                </c:pt>
                <c:pt idx="5">
                  <c:v>13.170958828799542</c:v>
                </c:pt>
                <c:pt idx="6">
                  <c:v>12.763560613493498</c:v>
                </c:pt>
              </c:numCache>
            </c:numRef>
          </c:val>
          <c:extLst>
            <c:ext xmlns:c16="http://schemas.microsoft.com/office/drawing/2014/chart" uri="{C3380CC4-5D6E-409C-BE32-E72D297353CC}">
              <c16:uniqueId val="{00000007-D05B-4886-B819-22133CC773CA}"/>
            </c:ext>
          </c:extLst>
        </c:ser>
        <c:ser>
          <c:idx val="2"/>
          <c:order val="2"/>
          <c:spPr>
            <a:solidFill>
              <a:schemeClr val="accent6"/>
            </a:solidFill>
          </c:spPr>
          <c:invertIfNegative val="0"/>
          <c:dPt>
            <c:idx val="0"/>
            <c:invertIfNegative val="0"/>
            <c:bubble3D val="0"/>
            <c:spPr>
              <a:solidFill>
                <a:srgbClr val="FF0000"/>
              </a:solidFill>
              <a:ln>
                <a:noFill/>
              </a:ln>
            </c:spPr>
            <c:extLst>
              <c:ext xmlns:c16="http://schemas.microsoft.com/office/drawing/2014/chart" uri="{C3380CC4-5D6E-409C-BE32-E72D297353CC}">
                <c16:uniqueId val="{00000009-D05B-4886-B819-22133CC773CA}"/>
              </c:ext>
            </c:extLst>
          </c:dPt>
          <c:dPt>
            <c:idx val="1"/>
            <c:invertIfNegative val="0"/>
            <c:bubble3D val="0"/>
            <c:extLst>
              <c:ext xmlns:c16="http://schemas.microsoft.com/office/drawing/2014/chart" uri="{C3380CC4-5D6E-409C-BE32-E72D297353CC}">
                <c16:uniqueId val="{0000000A-D05B-4886-B819-22133CC773CA}"/>
              </c:ext>
            </c:extLst>
          </c:dPt>
          <c:dPt>
            <c:idx val="2"/>
            <c:invertIfNegative val="0"/>
            <c:bubble3D val="0"/>
            <c:extLst>
              <c:ext xmlns:c16="http://schemas.microsoft.com/office/drawing/2014/chart" uri="{C3380CC4-5D6E-409C-BE32-E72D297353CC}">
                <c16:uniqueId val="{0000000B-D05B-4886-B819-22133CC773CA}"/>
              </c:ext>
            </c:extLst>
          </c:dPt>
          <c:dPt>
            <c:idx val="3"/>
            <c:invertIfNegative val="0"/>
            <c:bubble3D val="0"/>
            <c:extLst>
              <c:ext xmlns:c16="http://schemas.microsoft.com/office/drawing/2014/chart" uri="{C3380CC4-5D6E-409C-BE32-E72D297353CC}">
                <c16:uniqueId val="{0000000D-D05B-4886-B819-22133CC773CA}"/>
              </c:ext>
            </c:extLst>
          </c:dPt>
          <c:dPt>
            <c:idx val="4"/>
            <c:invertIfNegative val="0"/>
            <c:bubble3D val="0"/>
            <c:spPr>
              <a:solidFill>
                <a:schemeClr val="accent6"/>
              </a:solidFill>
              <a:ln>
                <a:noFill/>
              </a:ln>
            </c:spPr>
            <c:extLst>
              <c:ext xmlns:c16="http://schemas.microsoft.com/office/drawing/2014/chart" uri="{C3380CC4-5D6E-409C-BE32-E72D297353CC}">
                <c16:uniqueId val="{0000000E-D05B-4886-B819-22133CC773CA}"/>
              </c:ext>
            </c:extLst>
          </c:dPt>
          <c:dPt>
            <c:idx val="5"/>
            <c:invertIfNegative val="0"/>
            <c:bubble3D val="0"/>
            <c:spPr>
              <a:solidFill>
                <a:schemeClr val="accent3"/>
              </a:solidFill>
            </c:spPr>
            <c:extLst>
              <c:ext xmlns:c16="http://schemas.microsoft.com/office/drawing/2014/chart" uri="{C3380CC4-5D6E-409C-BE32-E72D297353CC}">
                <c16:uniqueId val="{0000000F-D05B-4886-B819-22133CC773CA}"/>
              </c:ext>
            </c:extLst>
          </c:dPt>
          <c:dPt>
            <c:idx val="6"/>
            <c:invertIfNegative val="0"/>
            <c:bubble3D val="0"/>
            <c:spPr>
              <a:solidFill>
                <a:schemeClr val="accent3"/>
              </a:solidFill>
            </c:spPr>
            <c:extLst>
              <c:ext xmlns:c16="http://schemas.microsoft.com/office/drawing/2014/chart" uri="{C3380CC4-5D6E-409C-BE32-E72D297353CC}">
                <c16:uniqueId val="{00000011-D05B-4886-B819-22133CC773CA}"/>
              </c:ext>
            </c:extLst>
          </c:dPt>
          <c:dPt>
            <c:idx val="7"/>
            <c:invertIfNegative val="0"/>
            <c:bubble3D val="0"/>
            <c:spPr>
              <a:solidFill>
                <a:srgbClr val="FF0000"/>
              </a:solidFill>
            </c:spPr>
            <c:extLst>
              <c:ext xmlns:c16="http://schemas.microsoft.com/office/drawing/2014/chart" uri="{C3380CC4-5D6E-409C-BE32-E72D297353CC}">
                <c16:uniqueId val="{00000010-DCDC-4DB8-B588-475F6B5C577A}"/>
              </c:ext>
            </c:extLst>
          </c:dPt>
          <c:dLbls>
            <c:dLbl>
              <c:idx val="5"/>
              <c:layout/>
              <c:tx>
                <c:rich>
                  <a:bodyPr/>
                  <a:lstStyle/>
                  <a:p>
                    <a:r>
                      <a:rPr lang="en-US"/>
                      <a:t>-</a:t>
                    </a:r>
                    <a:fld id="{D415D7A4-E277-4ADA-9A7D-8CDB3417F101}" type="VALUE">
                      <a:rPr lang="en-US"/>
                      <a:pPr/>
                      <a:t>[HODNOTA]</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F-D05B-4886-B819-22133CC773CA}"/>
                </c:ext>
              </c:extLst>
            </c:dLbl>
            <c:dLbl>
              <c:idx val="6"/>
              <c:layout/>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D05B-4886-B819-22133CC773CA}"/>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'Tab 13+Graf 31'!$G$23:$G$30</c:f>
              <c:strCache>
                <c:ptCount val="8"/>
                <c:pt idx="0">
                  <c:v>Ex-post simulation of pre-crisis S2</c:v>
                </c:pt>
                <c:pt idx="1">
                  <c:v>Items not included in Budget for 2020</c:v>
                </c:pt>
                <c:pt idx="2">
                  <c:v>Pandemic</c:v>
                </c:pt>
                <c:pt idx="3">
                  <c:v>New policies adopted in 2020</c:v>
                </c:pt>
                <c:pt idx="4">
                  <c:v>Macroeconomic assumptions</c:v>
                </c:pt>
                <c:pt idx="5">
                  <c:v>Pension legislation adopted by new government</c:v>
                </c:pt>
                <c:pt idx="6">
                  <c:v>Other</c:v>
                </c:pt>
                <c:pt idx="7">
                  <c:v>Stability Programme 2021-2024</c:v>
                </c:pt>
              </c:strCache>
            </c:strRef>
          </c:cat>
          <c:val>
            <c:numRef>
              <c:f>'Tab 13+Graf 31'!$F$23:$F$30</c:f>
              <c:numCache>
                <c:formatCode>#\ ##0.0</c:formatCode>
                <c:ptCount val="8"/>
                <c:pt idx="0">
                  <c:v>7.2230029532132844</c:v>
                </c:pt>
                <c:pt idx="1">
                  <c:v>1.8685715720863423</c:v>
                </c:pt>
                <c:pt idx="2">
                  <c:v>1.9622947918341647</c:v>
                </c:pt>
                <c:pt idx="3">
                  <c:v>0.27490711828135916</c:v>
                </c:pt>
                <c:pt idx="4">
                  <c:v>2.4212181787240041</c:v>
                </c:pt>
                <c:pt idx="5">
                  <c:v>0.57903578533961308</c:v>
                </c:pt>
                <c:pt idx="6">
                  <c:v>0.40739821530604381</c:v>
                </c:pt>
                <c:pt idx="7">
                  <c:v>12.763560613493498</c:v>
                </c:pt>
              </c:numCache>
            </c:numRef>
          </c:val>
          <c:extLst>
            <c:ext xmlns:c16="http://schemas.microsoft.com/office/drawing/2014/chart" uri="{C3380CC4-5D6E-409C-BE32-E72D297353CC}">
              <c16:uniqueId val="{00000024-D05B-4886-B819-22133CC773CA}"/>
            </c:ext>
          </c:extLst>
        </c:ser>
        <c:dLbls>
          <c:showLegendKey val="0"/>
          <c:showVal val="0"/>
          <c:showCatName val="0"/>
          <c:showSerName val="0"/>
          <c:showPercent val="0"/>
          <c:showBubbleSize val="0"/>
        </c:dLbls>
        <c:gapWidth val="60"/>
        <c:overlap val="100"/>
        <c:axId val="794804448"/>
        <c:axId val="794804840"/>
      </c:barChart>
      <c:catAx>
        <c:axId val="794804448"/>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a:pPr>
            <a:endParaRPr lang="sk-SK"/>
          </a:p>
        </c:txPr>
        <c:crossAx val="794804840"/>
        <c:crosses val="autoZero"/>
        <c:auto val="1"/>
        <c:lblAlgn val="ctr"/>
        <c:lblOffset val="100"/>
        <c:noMultiLvlLbl val="0"/>
      </c:catAx>
      <c:valAx>
        <c:axId val="794804840"/>
        <c:scaling>
          <c:orientation val="minMax"/>
        </c:scaling>
        <c:delete val="0"/>
        <c:axPos val="t"/>
        <c:numFmt formatCode="#,##0" sourceLinked="1"/>
        <c:majorTickMark val="out"/>
        <c:minorTickMark val="none"/>
        <c:tickLblPos val="low"/>
        <c:spPr>
          <a:ln>
            <a:solidFill>
              <a:schemeClr val="tx1"/>
            </a:solidFill>
          </a:ln>
        </c:spPr>
        <c:crossAx val="794804448"/>
        <c:crosses val="autoZero"/>
        <c:crossBetween val="between"/>
      </c:valAx>
    </c:plotArea>
    <c:plotVisOnly val="1"/>
    <c:dispBlanksAs val="gap"/>
    <c:showDLblsOverMax val="0"/>
  </c:chart>
  <c:spPr>
    <a:noFill/>
    <a:ln>
      <a:solidFill>
        <a:schemeClr val="bg1"/>
      </a:solidFill>
    </a:ln>
  </c:spPr>
  <c:txPr>
    <a:bodyPr/>
    <a:lstStyle/>
    <a:p>
      <a:pPr>
        <a:defRPr sz="90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992811128332434E-2"/>
          <c:y val="9.1465151761351768E-2"/>
          <c:w val="0.86238815748435171"/>
          <c:h val="0.65684609037518815"/>
        </c:manualLayout>
      </c:layout>
      <c:areaChart>
        <c:grouping val="stacked"/>
        <c:varyColors val="0"/>
        <c:ser>
          <c:idx val="4"/>
          <c:order val="2"/>
          <c:tx>
            <c:strRef>
              <c:f>'Graf 32'!$A$25</c:f>
              <c:strCache>
                <c:ptCount val="1"/>
                <c:pt idx="0">
                  <c:v>Nízke rizikko</c:v>
                </c:pt>
              </c:strCache>
            </c:strRef>
          </c:tx>
          <c:spPr>
            <a:solidFill>
              <a:schemeClr val="accent3"/>
            </a:solidFill>
            <a:ln>
              <a:noFill/>
            </a:ln>
            <a:effectLst/>
          </c:spPr>
          <c:cat>
            <c:numRef>
              <c:f>[75]Hárok1!$B$11:$F$11</c:f>
              <c:numCache>
                <c:formatCode>General</c:formatCode>
                <c:ptCount val="5"/>
                <c:pt idx="0">
                  <c:v>2021</c:v>
                </c:pt>
                <c:pt idx="1">
                  <c:v>2022</c:v>
                </c:pt>
                <c:pt idx="2">
                  <c:v>2024</c:v>
                </c:pt>
                <c:pt idx="3">
                  <c:v>2026</c:v>
                </c:pt>
                <c:pt idx="4">
                  <c:v>2028</c:v>
                </c:pt>
              </c:numCache>
            </c:numRef>
          </c:cat>
          <c:val>
            <c:numRef>
              <c:f>'Graf 32'!$B$25:$F$25</c:f>
              <c:numCache>
                <c:formatCode>0</c:formatCode>
                <c:ptCount val="5"/>
                <c:pt idx="0">
                  <c:v>2</c:v>
                </c:pt>
                <c:pt idx="1">
                  <c:v>2</c:v>
                </c:pt>
                <c:pt idx="2">
                  <c:v>2</c:v>
                </c:pt>
                <c:pt idx="3">
                  <c:v>2</c:v>
                </c:pt>
                <c:pt idx="4">
                  <c:v>2</c:v>
                </c:pt>
              </c:numCache>
            </c:numRef>
          </c:val>
          <c:extLst>
            <c:ext xmlns:c16="http://schemas.microsoft.com/office/drawing/2014/chart" uri="{C3380CC4-5D6E-409C-BE32-E72D297353CC}">
              <c16:uniqueId val="{00000000-780D-47C8-89A9-B177118D5F1C}"/>
            </c:ext>
          </c:extLst>
        </c:ser>
        <c:ser>
          <c:idx val="3"/>
          <c:order val="3"/>
          <c:tx>
            <c:strRef>
              <c:f>'Graf 32'!$A$24</c:f>
              <c:strCache>
                <c:ptCount val="1"/>
                <c:pt idx="0">
                  <c:v>Stredné riziko</c:v>
                </c:pt>
              </c:strCache>
            </c:strRef>
          </c:tx>
          <c:spPr>
            <a:solidFill>
              <a:srgbClr val="FFFF99"/>
            </a:solidFill>
            <a:ln>
              <a:noFill/>
            </a:ln>
            <a:effectLst/>
          </c:spPr>
          <c:cat>
            <c:numRef>
              <c:f>[75]Hárok1!$B$11:$F$11</c:f>
              <c:numCache>
                <c:formatCode>General</c:formatCode>
                <c:ptCount val="5"/>
                <c:pt idx="0">
                  <c:v>2021</c:v>
                </c:pt>
                <c:pt idx="1">
                  <c:v>2022</c:v>
                </c:pt>
                <c:pt idx="2">
                  <c:v>2024</c:v>
                </c:pt>
                <c:pt idx="3">
                  <c:v>2026</c:v>
                </c:pt>
                <c:pt idx="4">
                  <c:v>2028</c:v>
                </c:pt>
              </c:numCache>
            </c:numRef>
          </c:cat>
          <c:val>
            <c:numRef>
              <c:f>'Graf 32'!$B$24:$F$24</c:f>
              <c:numCache>
                <c:formatCode>0</c:formatCode>
                <c:ptCount val="5"/>
                <c:pt idx="0">
                  <c:v>4</c:v>
                </c:pt>
                <c:pt idx="1">
                  <c:v>4</c:v>
                </c:pt>
                <c:pt idx="2">
                  <c:v>4</c:v>
                </c:pt>
                <c:pt idx="3">
                  <c:v>4</c:v>
                </c:pt>
                <c:pt idx="4">
                  <c:v>4</c:v>
                </c:pt>
              </c:numCache>
            </c:numRef>
          </c:val>
          <c:extLst>
            <c:ext xmlns:c16="http://schemas.microsoft.com/office/drawing/2014/chart" uri="{C3380CC4-5D6E-409C-BE32-E72D297353CC}">
              <c16:uniqueId val="{00000001-780D-47C8-89A9-B177118D5F1C}"/>
            </c:ext>
          </c:extLst>
        </c:ser>
        <c:ser>
          <c:idx val="2"/>
          <c:order val="4"/>
          <c:tx>
            <c:strRef>
              <c:f>'Graf 32'!$A$23</c:f>
              <c:strCache>
                <c:ptCount val="1"/>
                <c:pt idx="0">
                  <c:v>Vysoké riziko</c:v>
                </c:pt>
              </c:strCache>
            </c:strRef>
          </c:tx>
          <c:spPr>
            <a:solidFill>
              <a:schemeClr val="accent6"/>
            </a:solidFill>
            <a:ln>
              <a:noFill/>
              <a:prstDash val="solid"/>
            </a:ln>
            <a:effectLst/>
          </c:spPr>
          <c:cat>
            <c:numRef>
              <c:f>[75]Hárok1!$B$11:$F$11</c:f>
              <c:numCache>
                <c:formatCode>General</c:formatCode>
                <c:ptCount val="5"/>
                <c:pt idx="0">
                  <c:v>2021</c:v>
                </c:pt>
                <c:pt idx="1">
                  <c:v>2022</c:v>
                </c:pt>
                <c:pt idx="2">
                  <c:v>2024</c:v>
                </c:pt>
                <c:pt idx="3">
                  <c:v>2026</c:v>
                </c:pt>
                <c:pt idx="4">
                  <c:v>2028</c:v>
                </c:pt>
              </c:numCache>
            </c:numRef>
          </c:cat>
          <c:val>
            <c:numRef>
              <c:f>'Graf 32'!$B$23:$F$23</c:f>
              <c:numCache>
                <c:formatCode>0</c:formatCode>
                <c:ptCount val="5"/>
                <c:pt idx="0">
                  <c:v>8</c:v>
                </c:pt>
                <c:pt idx="1">
                  <c:v>8</c:v>
                </c:pt>
                <c:pt idx="2">
                  <c:v>8</c:v>
                </c:pt>
                <c:pt idx="3">
                  <c:v>8</c:v>
                </c:pt>
                <c:pt idx="4">
                  <c:v>8</c:v>
                </c:pt>
              </c:numCache>
            </c:numRef>
          </c:val>
          <c:extLst>
            <c:ext xmlns:c16="http://schemas.microsoft.com/office/drawing/2014/chart" uri="{C3380CC4-5D6E-409C-BE32-E72D297353CC}">
              <c16:uniqueId val="{00000002-780D-47C8-89A9-B177118D5F1C}"/>
            </c:ext>
          </c:extLst>
        </c:ser>
        <c:dLbls>
          <c:showLegendKey val="0"/>
          <c:showVal val="0"/>
          <c:showCatName val="0"/>
          <c:showSerName val="0"/>
          <c:showPercent val="0"/>
          <c:showBubbleSize val="0"/>
        </c:dLbls>
        <c:axId val="779978720"/>
        <c:axId val="779979112"/>
      </c:areaChart>
      <c:lineChart>
        <c:grouping val="standard"/>
        <c:varyColors val="0"/>
        <c:ser>
          <c:idx val="1"/>
          <c:order val="0"/>
          <c:tx>
            <c:strRef>
              <c:f>'Graf 32'!$A$22</c:f>
              <c:strCache>
                <c:ptCount val="1"/>
                <c:pt idx="0">
                  <c:v>Indikátor S2 (po reforme dôchodkov)</c:v>
                </c:pt>
              </c:strCache>
            </c:strRef>
          </c:tx>
          <c:spPr>
            <a:ln w="28575" cap="rnd">
              <a:solidFill>
                <a:schemeClr val="bg1">
                  <a:lumMod val="50000"/>
                </a:schemeClr>
              </a:solidFill>
              <a:prstDash val="sysDot"/>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780D-47C8-89A9-B177118D5F1C}"/>
                </c:ext>
              </c:extLst>
            </c:dLbl>
            <c:dLbl>
              <c:idx val="1"/>
              <c:delete val="1"/>
              <c:extLst>
                <c:ext xmlns:c15="http://schemas.microsoft.com/office/drawing/2012/chart" uri="{CE6537A1-D6FC-4f65-9D91-7224C49458BB}"/>
                <c:ext xmlns:c16="http://schemas.microsoft.com/office/drawing/2014/chart" uri="{C3380CC4-5D6E-409C-BE32-E72D297353CC}">
                  <c16:uniqueId val="{00000004-780D-47C8-89A9-B177118D5F1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32'!$B$20:$F$20</c:f>
              <c:numCache>
                <c:formatCode>General</c:formatCode>
                <c:ptCount val="5"/>
                <c:pt idx="0">
                  <c:v>2021</c:v>
                </c:pt>
                <c:pt idx="1">
                  <c:v>2022</c:v>
                </c:pt>
                <c:pt idx="2">
                  <c:v>2024</c:v>
                </c:pt>
                <c:pt idx="3">
                  <c:v>2026</c:v>
                </c:pt>
                <c:pt idx="4">
                  <c:v>2028</c:v>
                </c:pt>
              </c:numCache>
            </c:numRef>
          </c:cat>
          <c:val>
            <c:numRef>
              <c:f>'Graf 32'!$B$22:$F$22</c:f>
              <c:numCache>
                <c:formatCode>0.0</c:formatCode>
                <c:ptCount val="5"/>
                <c:pt idx="0">
                  <c:v>12.767627176566045</c:v>
                </c:pt>
                <c:pt idx="1">
                  <c:v>12.545452018659123</c:v>
                </c:pt>
                <c:pt idx="2">
                  <c:v>8</c:v>
                </c:pt>
                <c:pt idx="3">
                  <c:v>5.9383556358962508</c:v>
                </c:pt>
                <c:pt idx="4">
                  <c:v>3.5866188886142809</c:v>
                </c:pt>
              </c:numCache>
            </c:numRef>
          </c:val>
          <c:smooth val="0"/>
          <c:extLst>
            <c:ext xmlns:c16="http://schemas.microsoft.com/office/drawing/2014/chart" uri="{C3380CC4-5D6E-409C-BE32-E72D297353CC}">
              <c16:uniqueId val="{00000005-780D-47C8-89A9-B177118D5F1C}"/>
            </c:ext>
          </c:extLst>
        </c:ser>
        <c:ser>
          <c:idx val="0"/>
          <c:order val="1"/>
          <c:tx>
            <c:strRef>
              <c:f>'Graf 32'!$A$21</c:f>
              <c:strCache>
                <c:ptCount val="1"/>
                <c:pt idx="0">
                  <c:v>Indikátor S2</c:v>
                </c:pt>
              </c:strCache>
            </c:strRef>
          </c:tx>
          <c:spPr>
            <a:ln w="28575" cap="rnd">
              <a:solidFill>
                <a:schemeClr val="accent1"/>
              </a:solidFill>
              <a:prstDash val="sysDot"/>
              <a:round/>
            </a:ln>
            <a:effectLst/>
          </c:spPr>
          <c:marker>
            <c:symbol val="none"/>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32'!$B$20:$F$20</c:f>
              <c:numCache>
                <c:formatCode>General</c:formatCode>
                <c:ptCount val="5"/>
                <c:pt idx="0">
                  <c:v>2021</c:v>
                </c:pt>
                <c:pt idx="1">
                  <c:v>2022</c:v>
                </c:pt>
                <c:pt idx="2">
                  <c:v>2024</c:v>
                </c:pt>
                <c:pt idx="3">
                  <c:v>2026</c:v>
                </c:pt>
                <c:pt idx="4">
                  <c:v>2028</c:v>
                </c:pt>
              </c:numCache>
            </c:numRef>
          </c:cat>
          <c:val>
            <c:numRef>
              <c:f>'Graf 32'!$B$21:$F$21</c:f>
              <c:numCache>
                <c:formatCode>0.0</c:formatCode>
                <c:ptCount val="5"/>
                <c:pt idx="0">
                  <c:v>12.767627176566045</c:v>
                </c:pt>
                <c:pt idx="1">
                  <c:v>12.545452018659123</c:v>
                </c:pt>
                <c:pt idx="2">
                  <c:v>10</c:v>
                </c:pt>
                <c:pt idx="3">
                  <c:v>7.9443744649295631</c:v>
                </c:pt>
                <c:pt idx="4">
                  <c:v>5.6047762651025614</c:v>
                </c:pt>
              </c:numCache>
            </c:numRef>
          </c:val>
          <c:smooth val="0"/>
          <c:extLst>
            <c:ext xmlns:c16="http://schemas.microsoft.com/office/drawing/2014/chart" uri="{C3380CC4-5D6E-409C-BE32-E72D297353CC}">
              <c16:uniqueId val="{00000006-780D-47C8-89A9-B177118D5F1C}"/>
            </c:ext>
          </c:extLst>
        </c:ser>
        <c:dLbls>
          <c:showLegendKey val="0"/>
          <c:showVal val="0"/>
          <c:showCatName val="0"/>
          <c:showSerName val="0"/>
          <c:showPercent val="0"/>
          <c:showBubbleSize val="0"/>
        </c:dLbls>
        <c:marker val="1"/>
        <c:smooth val="0"/>
        <c:axId val="779978720"/>
        <c:axId val="779979112"/>
      </c:lineChart>
      <c:catAx>
        <c:axId val="77997872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79979112"/>
        <c:crosses val="autoZero"/>
        <c:auto val="1"/>
        <c:lblAlgn val="ctr"/>
        <c:lblOffset val="100"/>
        <c:noMultiLvlLbl val="1"/>
      </c:catAx>
      <c:valAx>
        <c:axId val="779979112"/>
        <c:scaling>
          <c:orientation val="minMax"/>
          <c:max val="14"/>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79978720"/>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ayout>
        <c:manualLayout>
          <c:xMode val="edge"/>
          <c:yMode val="edge"/>
          <c:x val="1.410272260788358E-2"/>
          <c:y val="0.79220600573322186"/>
          <c:w val="0.96937452044363071"/>
          <c:h val="0.2077939942667781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992811128332434E-2"/>
          <c:y val="9.1465151761351768E-2"/>
          <c:w val="0.86238815748435171"/>
          <c:h val="0.65684609037518815"/>
        </c:manualLayout>
      </c:layout>
      <c:areaChart>
        <c:grouping val="stacked"/>
        <c:varyColors val="0"/>
        <c:ser>
          <c:idx val="4"/>
          <c:order val="2"/>
          <c:tx>
            <c:strRef>
              <c:f>'Graf 32'!$G$25</c:f>
              <c:strCache>
                <c:ptCount val="1"/>
                <c:pt idx="0">
                  <c:v>Low risk</c:v>
                </c:pt>
              </c:strCache>
            </c:strRef>
          </c:tx>
          <c:spPr>
            <a:solidFill>
              <a:schemeClr val="accent3"/>
            </a:solidFill>
            <a:ln>
              <a:noFill/>
            </a:ln>
            <a:effectLst/>
          </c:spPr>
          <c:cat>
            <c:numRef>
              <c:f>[75]Hárok1!$B$11:$F$11</c:f>
              <c:numCache>
                <c:formatCode>General</c:formatCode>
                <c:ptCount val="5"/>
                <c:pt idx="0">
                  <c:v>2021</c:v>
                </c:pt>
                <c:pt idx="1">
                  <c:v>2022</c:v>
                </c:pt>
                <c:pt idx="2">
                  <c:v>2024</c:v>
                </c:pt>
                <c:pt idx="3">
                  <c:v>2026</c:v>
                </c:pt>
                <c:pt idx="4">
                  <c:v>2028</c:v>
                </c:pt>
              </c:numCache>
            </c:numRef>
          </c:cat>
          <c:val>
            <c:numRef>
              <c:f>'Graf 32'!$B$25:$F$25</c:f>
              <c:numCache>
                <c:formatCode>0</c:formatCode>
                <c:ptCount val="5"/>
                <c:pt idx="0">
                  <c:v>2</c:v>
                </c:pt>
                <c:pt idx="1">
                  <c:v>2</c:v>
                </c:pt>
                <c:pt idx="2">
                  <c:v>2</c:v>
                </c:pt>
                <c:pt idx="3">
                  <c:v>2</c:v>
                </c:pt>
                <c:pt idx="4">
                  <c:v>2</c:v>
                </c:pt>
              </c:numCache>
            </c:numRef>
          </c:val>
          <c:extLst>
            <c:ext xmlns:c16="http://schemas.microsoft.com/office/drawing/2014/chart" uri="{C3380CC4-5D6E-409C-BE32-E72D297353CC}">
              <c16:uniqueId val="{00000000-A43A-49B9-8181-B80BECFA3657}"/>
            </c:ext>
          </c:extLst>
        </c:ser>
        <c:ser>
          <c:idx val="3"/>
          <c:order val="3"/>
          <c:tx>
            <c:strRef>
              <c:f>'Graf 32'!$G$24</c:f>
              <c:strCache>
                <c:ptCount val="1"/>
                <c:pt idx="0">
                  <c:v>Medium risk</c:v>
                </c:pt>
              </c:strCache>
            </c:strRef>
          </c:tx>
          <c:spPr>
            <a:solidFill>
              <a:srgbClr val="FFFF99"/>
            </a:solidFill>
            <a:ln>
              <a:noFill/>
            </a:ln>
            <a:effectLst/>
          </c:spPr>
          <c:cat>
            <c:numRef>
              <c:f>[75]Hárok1!$B$11:$F$11</c:f>
              <c:numCache>
                <c:formatCode>General</c:formatCode>
                <c:ptCount val="5"/>
                <c:pt idx="0">
                  <c:v>2021</c:v>
                </c:pt>
                <c:pt idx="1">
                  <c:v>2022</c:v>
                </c:pt>
                <c:pt idx="2">
                  <c:v>2024</c:v>
                </c:pt>
                <c:pt idx="3">
                  <c:v>2026</c:v>
                </c:pt>
                <c:pt idx="4">
                  <c:v>2028</c:v>
                </c:pt>
              </c:numCache>
            </c:numRef>
          </c:cat>
          <c:val>
            <c:numRef>
              <c:f>'Graf 32'!$B$24:$F$24</c:f>
              <c:numCache>
                <c:formatCode>0</c:formatCode>
                <c:ptCount val="5"/>
                <c:pt idx="0">
                  <c:v>4</c:v>
                </c:pt>
                <c:pt idx="1">
                  <c:v>4</c:v>
                </c:pt>
                <c:pt idx="2">
                  <c:v>4</c:v>
                </c:pt>
                <c:pt idx="3">
                  <c:v>4</c:v>
                </c:pt>
                <c:pt idx="4">
                  <c:v>4</c:v>
                </c:pt>
              </c:numCache>
            </c:numRef>
          </c:val>
          <c:extLst>
            <c:ext xmlns:c16="http://schemas.microsoft.com/office/drawing/2014/chart" uri="{C3380CC4-5D6E-409C-BE32-E72D297353CC}">
              <c16:uniqueId val="{00000001-A43A-49B9-8181-B80BECFA3657}"/>
            </c:ext>
          </c:extLst>
        </c:ser>
        <c:ser>
          <c:idx val="2"/>
          <c:order val="4"/>
          <c:tx>
            <c:strRef>
              <c:f>'Graf 32'!$G$23</c:f>
              <c:strCache>
                <c:ptCount val="1"/>
                <c:pt idx="0">
                  <c:v>High risk</c:v>
                </c:pt>
              </c:strCache>
            </c:strRef>
          </c:tx>
          <c:spPr>
            <a:solidFill>
              <a:schemeClr val="accent6"/>
            </a:solidFill>
            <a:ln>
              <a:noFill/>
              <a:prstDash val="solid"/>
            </a:ln>
            <a:effectLst/>
          </c:spPr>
          <c:cat>
            <c:numRef>
              <c:f>[75]Hárok1!$B$11:$F$11</c:f>
              <c:numCache>
                <c:formatCode>General</c:formatCode>
                <c:ptCount val="5"/>
                <c:pt idx="0">
                  <c:v>2021</c:v>
                </c:pt>
                <c:pt idx="1">
                  <c:v>2022</c:v>
                </c:pt>
                <c:pt idx="2">
                  <c:v>2024</c:v>
                </c:pt>
                <c:pt idx="3">
                  <c:v>2026</c:v>
                </c:pt>
                <c:pt idx="4">
                  <c:v>2028</c:v>
                </c:pt>
              </c:numCache>
            </c:numRef>
          </c:cat>
          <c:val>
            <c:numRef>
              <c:f>'Graf 32'!$B$23:$F$23</c:f>
              <c:numCache>
                <c:formatCode>0</c:formatCode>
                <c:ptCount val="5"/>
                <c:pt idx="0">
                  <c:v>8</c:v>
                </c:pt>
                <c:pt idx="1">
                  <c:v>8</c:v>
                </c:pt>
                <c:pt idx="2">
                  <c:v>8</c:v>
                </c:pt>
                <c:pt idx="3">
                  <c:v>8</c:v>
                </c:pt>
                <c:pt idx="4">
                  <c:v>8</c:v>
                </c:pt>
              </c:numCache>
            </c:numRef>
          </c:val>
          <c:extLst>
            <c:ext xmlns:c16="http://schemas.microsoft.com/office/drawing/2014/chart" uri="{C3380CC4-5D6E-409C-BE32-E72D297353CC}">
              <c16:uniqueId val="{00000002-A43A-49B9-8181-B80BECFA3657}"/>
            </c:ext>
          </c:extLst>
        </c:ser>
        <c:dLbls>
          <c:showLegendKey val="0"/>
          <c:showVal val="0"/>
          <c:showCatName val="0"/>
          <c:showSerName val="0"/>
          <c:showPercent val="0"/>
          <c:showBubbleSize val="0"/>
        </c:dLbls>
        <c:axId val="779979896"/>
        <c:axId val="779980288"/>
      </c:areaChart>
      <c:lineChart>
        <c:grouping val="standard"/>
        <c:varyColors val="0"/>
        <c:ser>
          <c:idx val="1"/>
          <c:order val="0"/>
          <c:tx>
            <c:strRef>
              <c:f>'Graf 32'!$G$22</c:f>
              <c:strCache>
                <c:ptCount val="1"/>
                <c:pt idx="0">
                  <c:v>S2 sustainability (adopted reform)</c:v>
                </c:pt>
              </c:strCache>
            </c:strRef>
          </c:tx>
          <c:spPr>
            <a:ln w="28575" cap="rnd">
              <a:solidFill>
                <a:schemeClr val="bg1">
                  <a:lumMod val="50000"/>
                </a:schemeClr>
              </a:solidFill>
              <a:prstDash val="sysDot"/>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A43A-49B9-8181-B80BECFA3657}"/>
                </c:ext>
              </c:extLst>
            </c:dLbl>
            <c:dLbl>
              <c:idx val="1"/>
              <c:delete val="1"/>
              <c:extLst>
                <c:ext xmlns:c15="http://schemas.microsoft.com/office/drawing/2012/chart" uri="{CE6537A1-D6FC-4f65-9D91-7224C49458BB}"/>
                <c:ext xmlns:c16="http://schemas.microsoft.com/office/drawing/2014/chart" uri="{C3380CC4-5D6E-409C-BE32-E72D297353CC}">
                  <c16:uniqueId val="{00000004-A43A-49B9-8181-B80BECFA365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32'!$B$20:$F$20</c:f>
              <c:numCache>
                <c:formatCode>General</c:formatCode>
                <c:ptCount val="5"/>
                <c:pt idx="0">
                  <c:v>2021</c:v>
                </c:pt>
                <c:pt idx="1">
                  <c:v>2022</c:v>
                </c:pt>
                <c:pt idx="2">
                  <c:v>2024</c:v>
                </c:pt>
                <c:pt idx="3">
                  <c:v>2026</c:v>
                </c:pt>
                <c:pt idx="4">
                  <c:v>2028</c:v>
                </c:pt>
              </c:numCache>
            </c:numRef>
          </c:cat>
          <c:val>
            <c:numRef>
              <c:f>'Graf 32'!$B$22:$F$22</c:f>
              <c:numCache>
                <c:formatCode>0.0</c:formatCode>
                <c:ptCount val="5"/>
                <c:pt idx="0">
                  <c:v>12.767627176566045</c:v>
                </c:pt>
                <c:pt idx="1">
                  <c:v>12.545452018659123</c:v>
                </c:pt>
                <c:pt idx="2">
                  <c:v>8</c:v>
                </c:pt>
                <c:pt idx="3">
                  <c:v>5.9383556358962508</c:v>
                </c:pt>
                <c:pt idx="4">
                  <c:v>3.5866188886142809</c:v>
                </c:pt>
              </c:numCache>
            </c:numRef>
          </c:val>
          <c:smooth val="0"/>
          <c:extLst>
            <c:ext xmlns:c16="http://schemas.microsoft.com/office/drawing/2014/chart" uri="{C3380CC4-5D6E-409C-BE32-E72D297353CC}">
              <c16:uniqueId val="{00000005-A43A-49B9-8181-B80BECFA3657}"/>
            </c:ext>
          </c:extLst>
        </c:ser>
        <c:ser>
          <c:idx val="0"/>
          <c:order val="1"/>
          <c:tx>
            <c:strRef>
              <c:f>'Graf 32'!$G$21</c:f>
              <c:strCache>
                <c:ptCount val="1"/>
                <c:pt idx="0">
                  <c:v>S2 sustainability</c:v>
                </c:pt>
              </c:strCache>
            </c:strRef>
          </c:tx>
          <c:spPr>
            <a:ln w="28575" cap="rnd">
              <a:solidFill>
                <a:schemeClr val="accent1"/>
              </a:solidFill>
              <a:prstDash val="sysDot"/>
              <a:round/>
            </a:ln>
            <a:effectLst/>
          </c:spPr>
          <c:marker>
            <c:symbol val="none"/>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 32'!$B$20:$F$20</c:f>
              <c:numCache>
                <c:formatCode>General</c:formatCode>
                <c:ptCount val="5"/>
                <c:pt idx="0">
                  <c:v>2021</c:v>
                </c:pt>
                <c:pt idx="1">
                  <c:v>2022</c:v>
                </c:pt>
                <c:pt idx="2">
                  <c:v>2024</c:v>
                </c:pt>
                <c:pt idx="3">
                  <c:v>2026</c:v>
                </c:pt>
                <c:pt idx="4">
                  <c:v>2028</c:v>
                </c:pt>
              </c:numCache>
            </c:numRef>
          </c:cat>
          <c:val>
            <c:numRef>
              <c:f>'Graf 32'!$B$21:$F$21</c:f>
              <c:numCache>
                <c:formatCode>0.0</c:formatCode>
                <c:ptCount val="5"/>
                <c:pt idx="0">
                  <c:v>12.767627176566045</c:v>
                </c:pt>
                <c:pt idx="1">
                  <c:v>12.545452018659123</c:v>
                </c:pt>
                <c:pt idx="2">
                  <c:v>10</c:v>
                </c:pt>
                <c:pt idx="3">
                  <c:v>7.9443744649295631</c:v>
                </c:pt>
                <c:pt idx="4">
                  <c:v>5.6047762651025614</c:v>
                </c:pt>
              </c:numCache>
            </c:numRef>
          </c:val>
          <c:smooth val="0"/>
          <c:extLst>
            <c:ext xmlns:c16="http://schemas.microsoft.com/office/drawing/2014/chart" uri="{C3380CC4-5D6E-409C-BE32-E72D297353CC}">
              <c16:uniqueId val="{00000006-A43A-49B9-8181-B80BECFA3657}"/>
            </c:ext>
          </c:extLst>
        </c:ser>
        <c:dLbls>
          <c:showLegendKey val="0"/>
          <c:showVal val="0"/>
          <c:showCatName val="0"/>
          <c:showSerName val="0"/>
          <c:showPercent val="0"/>
          <c:showBubbleSize val="0"/>
        </c:dLbls>
        <c:marker val="1"/>
        <c:smooth val="0"/>
        <c:axId val="779979896"/>
        <c:axId val="779980288"/>
      </c:lineChart>
      <c:catAx>
        <c:axId val="779979896"/>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79980288"/>
        <c:crosses val="autoZero"/>
        <c:auto val="1"/>
        <c:lblAlgn val="ctr"/>
        <c:lblOffset val="100"/>
        <c:noMultiLvlLbl val="1"/>
      </c:catAx>
      <c:valAx>
        <c:axId val="779980288"/>
        <c:scaling>
          <c:orientation val="minMax"/>
          <c:max val="14"/>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79979896"/>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ayout>
        <c:manualLayout>
          <c:xMode val="edge"/>
          <c:yMode val="edge"/>
          <c:x val="1.410272260788358E-2"/>
          <c:y val="0.79220600573322186"/>
          <c:w val="0.96937452044363071"/>
          <c:h val="0.2077939942667781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82106259115597957"/>
        </c:manualLayout>
      </c:layout>
      <c:barChart>
        <c:barDir val="col"/>
        <c:grouping val="stacked"/>
        <c:varyColors val="0"/>
        <c:ser>
          <c:idx val="5"/>
          <c:order val="0"/>
          <c:tx>
            <c:strRef>
              <c:f>'Graf 2+3'!$I$4</c:f>
              <c:strCache>
                <c:ptCount val="1"/>
                <c:pt idx="0">
                  <c:v>Spotreba</c:v>
                </c:pt>
              </c:strCache>
            </c:strRef>
          </c:tx>
          <c:spPr>
            <a:solidFill>
              <a:srgbClr val="2C9ADC"/>
            </a:solidFill>
          </c:spPr>
          <c:invertIfNegative val="0"/>
          <c:cat>
            <c:strRef>
              <c:f>'Graf 2+3'!$J$3:$O$3</c:f>
              <c:strCache>
                <c:ptCount val="6"/>
                <c:pt idx="0">
                  <c:v>2019</c:v>
                </c:pt>
                <c:pt idx="1">
                  <c:v>2020</c:v>
                </c:pt>
                <c:pt idx="2">
                  <c:v>2021F</c:v>
                </c:pt>
                <c:pt idx="3">
                  <c:v>2022F</c:v>
                </c:pt>
                <c:pt idx="4">
                  <c:v>2023F</c:v>
                </c:pt>
                <c:pt idx="5">
                  <c:v>2024F</c:v>
                </c:pt>
              </c:strCache>
            </c:strRef>
          </c:cat>
          <c:val>
            <c:numRef>
              <c:f>'Graf 2+3'!$J$4:$O$4</c:f>
              <c:numCache>
                <c:formatCode>0.0</c:formatCode>
                <c:ptCount val="6"/>
                <c:pt idx="0">
                  <c:v>2.1141037747041671</c:v>
                </c:pt>
                <c:pt idx="1">
                  <c:v>-1.0052181186427913</c:v>
                </c:pt>
                <c:pt idx="2">
                  <c:v>-1.2786405033870178</c:v>
                </c:pt>
                <c:pt idx="3">
                  <c:v>3.8607682906448066</c:v>
                </c:pt>
                <c:pt idx="4">
                  <c:v>2.1372699125128269</c:v>
                </c:pt>
                <c:pt idx="5">
                  <c:v>1.1967354469050369</c:v>
                </c:pt>
              </c:numCache>
            </c:numRef>
          </c:val>
          <c:extLst>
            <c:ext xmlns:c16="http://schemas.microsoft.com/office/drawing/2014/chart" uri="{C3380CC4-5D6E-409C-BE32-E72D297353CC}">
              <c16:uniqueId val="{00000000-14E7-4408-9F07-E957EA5AF99D}"/>
            </c:ext>
          </c:extLst>
        </c:ser>
        <c:ser>
          <c:idx val="8"/>
          <c:order val="1"/>
          <c:tx>
            <c:strRef>
              <c:f>'Graf 2+3'!$I$5</c:f>
              <c:strCache>
                <c:ptCount val="1"/>
                <c:pt idx="0">
                  <c:v>Investície</c:v>
                </c:pt>
              </c:strCache>
            </c:strRef>
          </c:tx>
          <c:spPr>
            <a:solidFill>
              <a:schemeClr val="tx2">
                <a:lumMod val="20000"/>
                <a:lumOff val="80000"/>
              </a:schemeClr>
            </a:solidFill>
            <a:ln>
              <a:noFill/>
            </a:ln>
          </c:spPr>
          <c:invertIfNegative val="0"/>
          <c:cat>
            <c:strRef>
              <c:f>'Graf 2+3'!$J$3:$O$3</c:f>
              <c:strCache>
                <c:ptCount val="6"/>
                <c:pt idx="0">
                  <c:v>2019</c:v>
                </c:pt>
                <c:pt idx="1">
                  <c:v>2020</c:v>
                </c:pt>
                <c:pt idx="2">
                  <c:v>2021F</c:v>
                </c:pt>
                <c:pt idx="3">
                  <c:v>2022F</c:v>
                </c:pt>
                <c:pt idx="4">
                  <c:v>2023F</c:v>
                </c:pt>
                <c:pt idx="5">
                  <c:v>2024F</c:v>
                </c:pt>
              </c:strCache>
            </c:strRef>
          </c:cat>
          <c:val>
            <c:numRef>
              <c:f>'Graf 2+3'!$J$5:$O$5</c:f>
              <c:numCache>
                <c:formatCode>0.0</c:formatCode>
                <c:ptCount val="6"/>
                <c:pt idx="0">
                  <c:v>1.2089647044056901</c:v>
                </c:pt>
                <c:pt idx="1">
                  <c:v>-2.5652481367484294</c:v>
                </c:pt>
                <c:pt idx="2">
                  <c:v>0.15443295264945117</c:v>
                </c:pt>
                <c:pt idx="3">
                  <c:v>2.3397115199940566</c:v>
                </c:pt>
                <c:pt idx="4">
                  <c:v>1.7308365988353478</c:v>
                </c:pt>
                <c:pt idx="5">
                  <c:v>-2.360909645149412</c:v>
                </c:pt>
              </c:numCache>
            </c:numRef>
          </c:val>
          <c:extLst>
            <c:ext xmlns:c16="http://schemas.microsoft.com/office/drawing/2014/chart" uri="{C3380CC4-5D6E-409C-BE32-E72D297353CC}">
              <c16:uniqueId val="{00000001-14E7-4408-9F07-E957EA5AF99D}"/>
            </c:ext>
          </c:extLst>
        </c:ser>
        <c:ser>
          <c:idx val="0"/>
          <c:order val="2"/>
          <c:tx>
            <c:strRef>
              <c:f>'Graf 2+3'!$I$6</c:f>
              <c:strCache>
                <c:ptCount val="1"/>
                <c:pt idx="0">
                  <c:v>Zásoby a diskrepancia</c:v>
                </c:pt>
              </c:strCache>
            </c:strRef>
          </c:tx>
          <c:invertIfNegative val="0"/>
          <c:cat>
            <c:strRef>
              <c:f>'Graf 2+3'!$J$3:$O$3</c:f>
              <c:strCache>
                <c:ptCount val="6"/>
                <c:pt idx="0">
                  <c:v>2019</c:v>
                </c:pt>
                <c:pt idx="1">
                  <c:v>2020</c:v>
                </c:pt>
                <c:pt idx="2">
                  <c:v>2021F</c:v>
                </c:pt>
                <c:pt idx="3">
                  <c:v>2022F</c:v>
                </c:pt>
                <c:pt idx="4">
                  <c:v>2023F</c:v>
                </c:pt>
                <c:pt idx="5">
                  <c:v>2024F</c:v>
                </c:pt>
              </c:strCache>
            </c:strRef>
          </c:cat>
          <c:val>
            <c:numRef>
              <c:f>'Graf 2+3'!$J$6:$O$6</c:f>
              <c:numCache>
                <c:formatCode>0.0</c:formatCode>
                <c:ptCount val="6"/>
                <c:pt idx="0">
                  <c:v>0.19793413308484115</c:v>
                </c:pt>
                <c:pt idx="1">
                  <c:v>-2.6474054677399472</c:v>
                </c:pt>
                <c:pt idx="2">
                  <c:v>2.443429999667774</c:v>
                </c:pt>
                <c:pt idx="3">
                  <c:v>0.32415356382214328</c:v>
                </c:pt>
                <c:pt idx="4">
                  <c:v>-1.4221445166655169</c:v>
                </c:pt>
                <c:pt idx="5">
                  <c:v>-0.25943346971260062</c:v>
                </c:pt>
              </c:numCache>
            </c:numRef>
          </c:val>
          <c:extLst>
            <c:ext xmlns:c16="http://schemas.microsoft.com/office/drawing/2014/chart" uri="{C3380CC4-5D6E-409C-BE32-E72D297353CC}">
              <c16:uniqueId val="{00000002-14E7-4408-9F07-E957EA5AF99D}"/>
            </c:ext>
          </c:extLst>
        </c:ser>
        <c:ser>
          <c:idx val="1"/>
          <c:order val="3"/>
          <c:tx>
            <c:strRef>
              <c:f>'Graf 2+3'!$I$7</c:f>
              <c:strCache>
                <c:ptCount val="1"/>
                <c:pt idx="0">
                  <c:v>Čistý export</c:v>
                </c:pt>
              </c:strCache>
            </c:strRef>
          </c:tx>
          <c:invertIfNegative val="0"/>
          <c:cat>
            <c:strRef>
              <c:f>'Graf 2+3'!$J$3:$O$3</c:f>
              <c:strCache>
                <c:ptCount val="6"/>
                <c:pt idx="0">
                  <c:v>2019</c:v>
                </c:pt>
                <c:pt idx="1">
                  <c:v>2020</c:v>
                </c:pt>
                <c:pt idx="2">
                  <c:v>2021F</c:v>
                </c:pt>
                <c:pt idx="3">
                  <c:v>2022F</c:v>
                </c:pt>
                <c:pt idx="4">
                  <c:v>2023F</c:v>
                </c:pt>
                <c:pt idx="5">
                  <c:v>2024F</c:v>
                </c:pt>
              </c:strCache>
            </c:strRef>
          </c:cat>
          <c:val>
            <c:numRef>
              <c:f>'Graf 2+3'!$J$7:$O$7</c:f>
              <c:numCache>
                <c:formatCode>0.0</c:formatCode>
                <c:ptCount val="6"/>
                <c:pt idx="0">
                  <c:v>-1.2039791574981218</c:v>
                </c:pt>
                <c:pt idx="1">
                  <c:v>1.0298304251685284</c:v>
                </c:pt>
                <c:pt idx="2">
                  <c:v>1.9836034271439769</c:v>
                </c:pt>
                <c:pt idx="3">
                  <c:v>-0.2638449625983329</c:v>
                </c:pt>
                <c:pt idx="4">
                  <c:v>0.34034484984974755</c:v>
                </c:pt>
                <c:pt idx="5">
                  <c:v>1.6963404633980081</c:v>
                </c:pt>
              </c:numCache>
            </c:numRef>
          </c:val>
          <c:extLst>
            <c:ext xmlns:c16="http://schemas.microsoft.com/office/drawing/2014/chart" uri="{C3380CC4-5D6E-409C-BE32-E72D297353CC}">
              <c16:uniqueId val="{00000003-14E7-4408-9F07-E957EA5AF99D}"/>
            </c:ext>
          </c:extLst>
        </c:ser>
        <c:dLbls>
          <c:showLegendKey val="0"/>
          <c:showVal val="0"/>
          <c:showCatName val="0"/>
          <c:showSerName val="0"/>
          <c:showPercent val="0"/>
          <c:showBubbleSize val="0"/>
        </c:dLbls>
        <c:gapWidth val="150"/>
        <c:overlap val="100"/>
        <c:axId val="784511456"/>
        <c:axId val="784511848"/>
      </c:barChart>
      <c:lineChart>
        <c:grouping val="standard"/>
        <c:varyColors val="0"/>
        <c:ser>
          <c:idx val="2"/>
          <c:order val="4"/>
          <c:tx>
            <c:strRef>
              <c:f>'Graf 2+3'!$I$8</c:f>
              <c:strCache>
                <c:ptCount val="1"/>
                <c:pt idx="0">
                  <c:v>HDP</c:v>
                </c:pt>
              </c:strCache>
            </c:strRef>
          </c:tx>
          <c:spPr>
            <a:ln w="19050">
              <a:solidFill>
                <a:sysClr val="windowText" lastClr="000000"/>
              </a:solidFill>
            </a:ln>
          </c:spPr>
          <c:marker>
            <c:symbol val="none"/>
          </c:marker>
          <c:cat>
            <c:strRef>
              <c:f>'Graf 2+3'!$J$3:$O$3</c:f>
              <c:strCache>
                <c:ptCount val="6"/>
                <c:pt idx="0">
                  <c:v>2019</c:v>
                </c:pt>
                <c:pt idx="1">
                  <c:v>2020</c:v>
                </c:pt>
                <c:pt idx="2">
                  <c:v>2021F</c:v>
                </c:pt>
                <c:pt idx="3">
                  <c:v>2022F</c:v>
                </c:pt>
                <c:pt idx="4">
                  <c:v>2023F</c:v>
                </c:pt>
                <c:pt idx="5">
                  <c:v>2024F</c:v>
                </c:pt>
              </c:strCache>
            </c:strRef>
          </c:cat>
          <c:val>
            <c:numRef>
              <c:f>'Graf 2+3'!$J$8:$O$8</c:f>
              <c:numCache>
                <c:formatCode>0.0</c:formatCode>
                <c:ptCount val="6"/>
                <c:pt idx="0">
                  <c:v>2.3170234546965762</c:v>
                </c:pt>
                <c:pt idx="1">
                  <c:v>-5.1880412979626422</c:v>
                </c:pt>
                <c:pt idx="2">
                  <c:v>3.302825876074178</c:v>
                </c:pt>
                <c:pt idx="3">
                  <c:v>6.2607884118626833</c:v>
                </c:pt>
                <c:pt idx="4">
                  <c:v>2.7863068445324046</c:v>
                </c:pt>
                <c:pt idx="5">
                  <c:v>0.27273279544104412</c:v>
                </c:pt>
              </c:numCache>
            </c:numRef>
          </c:val>
          <c:smooth val="0"/>
          <c:extLst>
            <c:ext xmlns:c16="http://schemas.microsoft.com/office/drawing/2014/chart" uri="{C3380CC4-5D6E-409C-BE32-E72D297353CC}">
              <c16:uniqueId val="{00000004-14E7-4408-9F07-E957EA5AF99D}"/>
            </c:ext>
          </c:extLst>
        </c:ser>
        <c:dLbls>
          <c:showLegendKey val="0"/>
          <c:showVal val="0"/>
          <c:showCatName val="0"/>
          <c:showSerName val="0"/>
          <c:showPercent val="0"/>
          <c:showBubbleSize val="0"/>
        </c:dLbls>
        <c:marker val="1"/>
        <c:smooth val="0"/>
        <c:axId val="784511456"/>
        <c:axId val="784511848"/>
      </c:lineChart>
      <c:catAx>
        <c:axId val="784511456"/>
        <c:scaling>
          <c:orientation val="minMax"/>
        </c:scaling>
        <c:delete val="0"/>
        <c:axPos val="b"/>
        <c:numFmt formatCode="General" sourceLinked="1"/>
        <c:majorTickMark val="out"/>
        <c:minorTickMark val="none"/>
        <c:tickLblPos val="low"/>
        <c:crossAx val="784511848"/>
        <c:crosses val="autoZero"/>
        <c:auto val="1"/>
        <c:lblAlgn val="ctr"/>
        <c:lblOffset val="100"/>
        <c:noMultiLvlLbl val="0"/>
      </c:catAx>
      <c:valAx>
        <c:axId val="784511848"/>
        <c:scaling>
          <c:orientation val="minMax"/>
          <c:max val="8"/>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784511456"/>
        <c:crosses val="autoZero"/>
        <c:crossBetween val="between"/>
      </c:valAx>
    </c:plotArea>
    <c:legend>
      <c:legendPos val="r"/>
      <c:layout>
        <c:manualLayout>
          <c:xMode val="edge"/>
          <c:yMode val="edge"/>
          <c:x val="0.53147765918841272"/>
          <c:y val="0.58390050658646064"/>
          <c:w val="0.45338199625059344"/>
          <c:h val="0.3057177129566494"/>
        </c:manualLayout>
      </c:layout>
      <c:overlay val="0"/>
    </c:legend>
    <c:plotVisOnly val="1"/>
    <c:dispBlanksAs val="gap"/>
    <c:showDLblsOverMax val="0"/>
  </c:chart>
  <c:spPr>
    <a:ln>
      <a:noFill/>
    </a:ln>
  </c:spPr>
  <c:txPr>
    <a:bodyPr/>
    <a:lstStyle/>
    <a:p>
      <a:pPr>
        <a:defRPr sz="800">
          <a:latin typeface="Arial Narrow" pitchFamily="34" charset="0"/>
        </a:defRPr>
      </a:pPr>
      <a:endParaRPr lang="sk-SK"/>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7126567512394284"/>
        </c:manualLayout>
      </c:layout>
      <c:lineChart>
        <c:grouping val="standard"/>
        <c:varyColors val="0"/>
        <c:ser>
          <c:idx val="3"/>
          <c:order val="0"/>
          <c:tx>
            <c:strRef>
              <c:f>'Graf XX'!$A$3</c:f>
              <c:strCache>
                <c:ptCount val="1"/>
                <c:pt idx="0">
                  <c:v>Metodologická zmena</c:v>
                </c:pt>
              </c:strCache>
            </c:strRef>
          </c:tx>
          <c:spPr>
            <a:ln w="19050">
              <a:solidFill>
                <a:srgbClr val="2C9ADC"/>
              </a:solidFill>
              <a:prstDash val="solid"/>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XX'!$B$3:$BD$3</c:f>
              <c:numCache>
                <c:formatCode>0.0%</c:formatCode>
                <c:ptCount val="55"/>
                <c:pt idx="0">
                  <c:v>8.5661178091161305E-2</c:v>
                </c:pt>
                <c:pt idx="1">
                  <c:v>8.6890541246745848E-2</c:v>
                </c:pt>
                <c:pt idx="2">
                  <c:v>8.5860344001902456E-2</c:v>
                </c:pt>
                <c:pt idx="3">
                  <c:v>8.4952860073244582E-2</c:v>
                </c:pt>
                <c:pt idx="4">
                  <c:v>8.4154280346291493E-2</c:v>
                </c:pt>
                <c:pt idx="5">
                  <c:v>8.34736900412619E-2</c:v>
                </c:pt>
                <c:pt idx="6">
                  <c:v>8.2427592738855929E-2</c:v>
                </c:pt>
                <c:pt idx="7">
                  <c:v>8.1052999756632077E-2</c:v>
                </c:pt>
                <c:pt idx="8">
                  <c:v>8.0610998831382966E-2</c:v>
                </c:pt>
                <c:pt idx="9">
                  <c:v>8.0271476985257481E-2</c:v>
                </c:pt>
                <c:pt idx="10">
                  <c:v>8.0118934679381332E-2</c:v>
                </c:pt>
                <c:pt idx="11">
                  <c:v>8.0063968640810723E-2</c:v>
                </c:pt>
                <c:pt idx="12">
                  <c:v>8.0290326384493196E-2</c:v>
                </c:pt>
                <c:pt idx="13">
                  <c:v>8.0538437373467608E-2</c:v>
                </c:pt>
                <c:pt idx="14">
                  <c:v>8.0307724867782967E-2</c:v>
                </c:pt>
                <c:pt idx="15">
                  <c:v>8.019678760543543E-2</c:v>
                </c:pt>
                <c:pt idx="16">
                  <c:v>8.0349538278954732E-2</c:v>
                </c:pt>
                <c:pt idx="17">
                  <c:v>8.0560023677813883E-2</c:v>
                </c:pt>
                <c:pt idx="18">
                  <c:v>8.0709066869897275E-2</c:v>
                </c:pt>
                <c:pt idx="19">
                  <c:v>8.127476027163813E-2</c:v>
                </c:pt>
                <c:pt idx="20">
                  <c:v>8.2003563008569438E-2</c:v>
                </c:pt>
                <c:pt idx="21">
                  <c:v>8.2792518175484955E-2</c:v>
                </c:pt>
                <c:pt idx="22">
                  <c:v>8.2975472831497213E-2</c:v>
                </c:pt>
                <c:pt idx="23">
                  <c:v>8.3884808269749159E-2</c:v>
                </c:pt>
                <c:pt idx="24">
                  <c:v>8.4980482790699557E-2</c:v>
                </c:pt>
                <c:pt idx="25">
                  <c:v>8.6135489875054025E-2</c:v>
                </c:pt>
                <c:pt idx="26">
                  <c:v>8.7059630163263263E-2</c:v>
                </c:pt>
                <c:pt idx="27">
                  <c:v>8.8411817541516571E-2</c:v>
                </c:pt>
                <c:pt idx="28">
                  <c:v>8.9879998490873983E-2</c:v>
                </c:pt>
                <c:pt idx="29">
                  <c:v>9.1351678349381293E-2</c:v>
                </c:pt>
                <c:pt idx="30">
                  <c:v>9.218782557923072E-2</c:v>
                </c:pt>
                <c:pt idx="31">
                  <c:v>9.3337336760416723E-2</c:v>
                </c:pt>
                <c:pt idx="32">
                  <c:v>9.4320520525975907E-2</c:v>
                </c:pt>
                <c:pt idx="33">
                  <c:v>9.5462293625258987E-2</c:v>
                </c:pt>
                <c:pt idx="34">
                  <c:v>9.6624133000199106E-2</c:v>
                </c:pt>
                <c:pt idx="35">
                  <c:v>9.8094457616699354E-2</c:v>
                </c:pt>
                <c:pt idx="36">
                  <c:v>9.9650406278333145E-2</c:v>
                </c:pt>
                <c:pt idx="37">
                  <c:v>0.1010455701359087</c:v>
                </c:pt>
                <c:pt idx="38">
                  <c:v>0.10225647792316872</c:v>
                </c:pt>
                <c:pt idx="39">
                  <c:v>0.10323526380129902</c:v>
                </c:pt>
                <c:pt idx="40">
                  <c:v>0.10462593357493712</c:v>
                </c:pt>
                <c:pt idx="41">
                  <c:v>0.10601233331407428</c:v>
                </c:pt>
                <c:pt idx="42">
                  <c:v>0.10731079387885484</c:v>
                </c:pt>
                <c:pt idx="43">
                  <c:v>0.10844459723966922</c:v>
                </c:pt>
                <c:pt idx="44">
                  <c:v>0.10962668710709902</c:v>
                </c:pt>
                <c:pt idx="45">
                  <c:v>0.11062277905398259</c:v>
                </c:pt>
                <c:pt idx="46">
                  <c:v>0.11129681697010115</c:v>
                </c:pt>
                <c:pt idx="47">
                  <c:v>0.11152787808802447</c:v>
                </c:pt>
                <c:pt idx="48">
                  <c:v>0.11146409185531816</c:v>
                </c:pt>
                <c:pt idx="49">
                  <c:v>0.11116392900979324</c:v>
                </c:pt>
                <c:pt idx="50">
                  <c:v>0.11097040949762166</c:v>
                </c:pt>
                <c:pt idx="51">
                  <c:v>0.11053897476867817</c:v>
                </c:pt>
                <c:pt idx="52">
                  <c:v>0.11016576686579012</c:v>
                </c:pt>
                <c:pt idx="53">
                  <c:v>0.10947683035731821</c:v>
                </c:pt>
                <c:pt idx="54">
                  <c:v>0.10862007838873265</c:v>
                </c:pt>
              </c:numCache>
            </c:numRef>
          </c:val>
          <c:smooth val="0"/>
          <c:extLst>
            <c:ext xmlns:c16="http://schemas.microsoft.com/office/drawing/2014/chart" uri="{C3380CC4-5D6E-409C-BE32-E72D297353CC}">
              <c16:uniqueId val="{00000007-94F0-47D0-9DC4-8D86B04AFAA8}"/>
            </c:ext>
          </c:extLst>
        </c:ser>
        <c:ser>
          <c:idx val="5"/>
          <c:order val="1"/>
          <c:tx>
            <c:strRef>
              <c:f>'Graf XX'!$A$4</c:f>
              <c:strCache>
                <c:ptCount val="1"/>
                <c:pt idx="0">
                  <c:v>(1)</c:v>
                </c:pt>
              </c:strCache>
            </c:strRef>
          </c:tx>
          <c:spPr>
            <a:ln w="19050">
              <a:solidFill>
                <a:sysClr val="windowText" lastClr="000000">
                  <a:lumMod val="85000"/>
                  <a:lumOff val="15000"/>
                </a:sysClr>
              </a:solidFill>
              <a:prstDash val="dash"/>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XX'!$B$4:$BD$4</c:f>
              <c:numCache>
                <c:formatCode>0.0%</c:formatCode>
                <c:ptCount val="55"/>
                <c:pt idx="0">
                  <c:v>8.5661178091161305E-2</c:v>
                </c:pt>
                <c:pt idx="1">
                  <c:v>8.6890541246745848E-2</c:v>
                </c:pt>
                <c:pt idx="2">
                  <c:v>8.5860344001902456E-2</c:v>
                </c:pt>
                <c:pt idx="3">
                  <c:v>8.5135416982476939E-2</c:v>
                </c:pt>
                <c:pt idx="4">
                  <c:v>8.5202518211664191E-2</c:v>
                </c:pt>
                <c:pt idx="5">
                  <c:v>8.5020122526452385E-2</c:v>
                </c:pt>
                <c:pt idx="6">
                  <c:v>8.4316270914044963E-2</c:v>
                </c:pt>
                <c:pt idx="7">
                  <c:v>8.3429010630431871E-2</c:v>
                </c:pt>
                <c:pt idx="8">
                  <c:v>8.324783228110659E-2</c:v>
                </c:pt>
                <c:pt idx="9">
                  <c:v>8.3201367999688733E-2</c:v>
                </c:pt>
                <c:pt idx="10">
                  <c:v>8.31717395820461E-2</c:v>
                </c:pt>
                <c:pt idx="11">
                  <c:v>8.2964947963205263E-2</c:v>
                </c:pt>
                <c:pt idx="12">
                  <c:v>8.297677719579355E-2</c:v>
                </c:pt>
                <c:pt idx="13">
                  <c:v>8.3140888612768832E-2</c:v>
                </c:pt>
                <c:pt idx="14">
                  <c:v>8.3107642835030318E-2</c:v>
                </c:pt>
                <c:pt idx="15">
                  <c:v>8.3453637403270553E-2</c:v>
                </c:pt>
                <c:pt idx="16">
                  <c:v>8.3948444531750335E-2</c:v>
                </c:pt>
                <c:pt idx="17">
                  <c:v>8.4688354782839981E-2</c:v>
                </c:pt>
                <c:pt idx="18">
                  <c:v>8.5637524875689111E-2</c:v>
                </c:pt>
                <c:pt idx="19">
                  <c:v>8.6770337943121334E-2</c:v>
                </c:pt>
                <c:pt idx="20">
                  <c:v>8.8166693555311593E-2</c:v>
                </c:pt>
                <c:pt idx="21">
                  <c:v>8.9753155110685975E-2</c:v>
                </c:pt>
                <c:pt idx="22">
                  <c:v>9.1478089467772292E-2</c:v>
                </c:pt>
                <c:pt idx="23">
                  <c:v>9.3264628223215448E-2</c:v>
                </c:pt>
                <c:pt idx="24">
                  <c:v>9.5070417366042964E-2</c:v>
                </c:pt>
                <c:pt idx="25">
                  <c:v>9.6967727719437444E-2</c:v>
                </c:pt>
                <c:pt idx="26">
                  <c:v>9.8890811919299534E-2</c:v>
                </c:pt>
                <c:pt idx="27">
                  <c:v>0.10078202794561085</c:v>
                </c:pt>
                <c:pt idx="28">
                  <c:v>0.10262968343256459</c:v>
                </c:pt>
                <c:pt idx="29">
                  <c:v>0.10449402485002177</c:v>
                </c:pt>
                <c:pt idx="30">
                  <c:v>0.10633645797370382</c:v>
                </c:pt>
                <c:pt idx="31">
                  <c:v>0.10831286711704004</c:v>
                </c:pt>
                <c:pt idx="32">
                  <c:v>0.1103792798395434</c:v>
                </c:pt>
                <c:pt idx="33">
                  <c:v>0.11250948455988632</c:v>
                </c:pt>
                <c:pt idx="34">
                  <c:v>0.11467952030542558</c:v>
                </c:pt>
                <c:pt idx="35">
                  <c:v>0.11684157853298693</c:v>
                </c:pt>
                <c:pt idx="36">
                  <c:v>0.11898749054751696</c:v>
                </c:pt>
                <c:pt idx="37">
                  <c:v>0.12118900396246271</c:v>
                </c:pt>
                <c:pt idx="38">
                  <c:v>0.12338670199507561</c:v>
                </c:pt>
                <c:pt idx="39">
                  <c:v>0.12547008717364569</c:v>
                </c:pt>
                <c:pt idx="40">
                  <c:v>0.1273256636965826</c:v>
                </c:pt>
                <c:pt idx="41">
                  <c:v>0.12865344008386889</c:v>
                </c:pt>
                <c:pt idx="42">
                  <c:v>0.12986564481867649</c:v>
                </c:pt>
                <c:pt idx="43">
                  <c:v>0.13075808541059908</c:v>
                </c:pt>
                <c:pt idx="44">
                  <c:v>0.13156414049263362</c:v>
                </c:pt>
                <c:pt idx="45">
                  <c:v>0.13199032945840133</c:v>
                </c:pt>
                <c:pt idx="46">
                  <c:v>0.13226737634859928</c:v>
                </c:pt>
                <c:pt idx="47">
                  <c:v>0.13233380955788251</c:v>
                </c:pt>
                <c:pt idx="48">
                  <c:v>0.13208490461435579</c:v>
                </c:pt>
                <c:pt idx="49">
                  <c:v>0.13199201022581319</c:v>
                </c:pt>
                <c:pt idx="50">
                  <c:v>0.13171039079453364</c:v>
                </c:pt>
                <c:pt idx="51">
                  <c:v>0.13147077584624856</c:v>
                </c:pt>
                <c:pt idx="52">
                  <c:v>0.13130704938086224</c:v>
                </c:pt>
                <c:pt idx="53">
                  <c:v>0.13121402385154962</c:v>
                </c:pt>
                <c:pt idx="54">
                  <c:v>0.13111155317757281</c:v>
                </c:pt>
              </c:numCache>
            </c:numRef>
          </c:val>
          <c:smooth val="0"/>
          <c:extLst>
            <c:ext xmlns:c16="http://schemas.microsoft.com/office/drawing/2014/chart" uri="{C3380CC4-5D6E-409C-BE32-E72D297353CC}">
              <c16:uniqueId val="{00000009-94F0-47D0-9DC4-8D86B04AFAA8}"/>
            </c:ext>
          </c:extLst>
        </c:ser>
        <c:ser>
          <c:idx val="0"/>
          <c:order val="2"/>
          <c:tx>
            <c:strRef>
              <c:f>'Graf XX'!$A$5</c:f>
              <c:strCache>
                <c:ptCount val="1"/>
                <c:pt idx="0">
                  <c:v>(1)+(2)</c:v>
                </c:pt>
              </c:strCache>
            </c:strRef>
          </c:tx>
          <c:spPr>
            <a:ln w="19050">
              <a:solidFill>
                <a:srgbClr val="0070C0"/>
              </a:solidFill>
              <a:prstDash val="dash"/>
            </a:ln>
          </c:spPr>
          <c:marker>
            <c:symbol val="none"/>
          </c:marker>
          <c:dPt>
            <c:idx val="2"/>
            <c:bubble3D val="0"/>
            <c:extLst>
              <c:ext xmlns:c16="http://schemas.microsoft.com/office/drawing/2014/chart" uri="{C3380CC4-5D6E-409C-BE32-E72D297353CC}">
                <c16:uniqueId val="{0000000B-94F0-47D0-9DC4-8D86B04AFAA8}"/>
              </c:ext>
            </c:extLst>
          </c:dPt>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XX'!$B$5:$BD$5</c:f>
              <c:numCache>
                <c:formatCode>0.0%</c:formatCode>
                <c:ptCount val="55"/>
                <c:pt idx="0">
                  <c:v>8.5661178091161305E-2</c:v>
                </c:pt>
                <c:pt idx="1">
                  <c:v>8.6890541246745848E-2</c:v>
                </c:pt>
                <c:pt idx="2">
                  <c:v>8.5860344001902456E-2</c:v>
                </c:pt>
                <c:pt idx="3">
                  <c:v>8.5135416982476939E-2</c:v>
                </c:pt>
                <c:pt idx="4">
                  <c:v>8.5314277748593195E-2</c:v>
                </c:pt>
                <c:pt idx="5">
                  <c:v>8.5096823787667211E-2</c:v>
                </c:pt>
                <c:pt idx="6">
                  <c:v>8.4384761978291548E-2</c:v>
                </c:pt>
                <c:pt idx="7">
                  <c:v>8.3508893798396946E-2</c:v>
                </c:pt>
                <c:pt idx="8">
                  <c:v>8.3332393798842497E-2</c:v>
                </c:pt>
                <c:pt idx="9">
                  <c:v>8.3286626602203193E-2</c:v>
                </c:pt>
                <c:pt idx="10">
                  <c:v>8.3254725334359944E-2</c:v>
                </c:pt>
                <c:pt idx="11">
                  <c:v>8.3051520515347269E-2</c:v>
                </c:pt>
                <c:pt idx="12">
                  <c:v>8.3084756726456668E-2</c:v>
                </c:pt>
                <c:pt idx="13">
                  <c:v>8.3288514836070138E-2</c:v>
                </c:pt>
                <c:pt idx="14">
                  <c:v>8.3305741364471261E-2</c:v>
                </c:pt>
                <c:pt idx="15">
                  <c:v>8.37095708497885E-2</c:v>
                </c:pt>
                <c:pt idx="16">
                  <c:v>8.4273493056051876E-2</c:v>
                </c:pt>
                <c:pt idx="17">
                  <c:v>8.509453544197787E-2</c:v>
                </c:pt>
                <c:pt idx="18">
                  <c:v>8.6129978271781843E-2</c:v>
                </c:pt>
                <c:pt idx="19">
                  <c:v>8.73511730866873E-2</c:v>
                </c:pt>
                <c:pt idx="20">
                  <c:v>8.883973652877579E-2</c:v>
                </c:pt>
                <c:pt idx="21">
                  <c:v>9.0483338833215229E-2</c:v>
                </c:pt>
                <c:pt idx="22">
                  <c:v>9.2227184589278116E-2</c:v>
                </c:pt>
                <c:pt idx="23">
                  <c:v>9.4040712300765619E-2</c:v>
                </c:pt>
                <c:pt idx="24">
                  <c:v>9.5907159988431329E-2</c:v>
                </c:pt>
                <c:pt idx="25">
                  <c:v>9.7869500361068992E-2</c:v>
                </c:pt>
                <c:pt idx="26">
                  <c:v>9.9857338399057749E-2</c:v>
                </c:pt>
                <c:pt idx="27">
                  <c:v>0.10183873309922101</c:v>
                </c:pt>
                <c:pt idx="28">
                  <c:v>0.10377829332383277</c:v>
                </c:pt>
                <c:pt idx="29">
                  <c:v>0.10573556050051534</c:v>
                </c:pt>
                <c:pt idx="30">
                  <c:v>0.10764001331131311</c:v>
                </c:pt>
                <c:pt idx="31">
                  <c:v>0.10964939490824606</c:v>
                </c:pt>
                <c:pt idx="32">
                  <c:v>0.11175099618860124</c:v>
                </c:pt>
                <c:pt idx="33">
                  <c:v>0.11391667052403651</c:v>
                </c:pt>
                <c:pt idx="34">
                  <c:v>0.11612147679393658</c:v>
                </c:pt>
                <c:pt idx="35">
                  <c:v>0.11834826275873225</c:v>
                </c:pt>
                <c:pt idx="36">
                  <c:v>0.12056210681143728</c:v>
                </c:pt>
                <c:pt idx="37">
                  <c:v>0.12280344112755136</c:v>
                </c:pt>
                <c:pt idx="38">
                  <c:v>0.12504057326625931</c:v>
                </c:pt>
                <c:pt idx="39">
                  <c:v>0.12716206800529747</c:v>
                </c:pt>
                <c:pt idx="40">
                  <c:v>0.12905107747736863</c:v>
                </c:pt>
                <c:pt idx="41">
                  <c:v>0.13040791205431351</c:v>
                </c:pt>
                <c:pt idx="42">
                  <c:v>0.13164686251679883</c:v>
                </c:pt>
                <c:pt idx="43">
                  <c:v>0.13256373216271</c:v>
                </c:pt>
                <c:pt idx="44">
                  <c:v>0.13339398041955114</c:v>
                </c:pt>
                <c:pt idx="45">
                  <c:v>0.13383808680253156</c:v>
                </c:pt>
                <c:pt idx="46">
                  <c:v>0.13412924417830513</c:v>
                </c:pt>
                <c:pt idx="47">
                  <c:v>0.1342087151013337</c:v>
                </c:pt>
                <c:pt idx="48">
                  <c:v>0.13396955950069403</c:v>
                </c:pt>
                <c:pt idx="49">
                  <c:v>0.13388590175401235</c:v>
                </c:pt>
                <c:pt idx="50">
                  <c:v>0.13360875209384629</c:v>
                </c:pt>
                <c:pt idx="51">
                  <c:v>0.1333733402497079</c:v>
                </c:pt>
                <c:pt idx="52">
                  <c:v>0.13321187737833207</c:v>
                </c:pt>
                <c:pt idx="53">
                  <c:v>0.13312170989082056</c:v>
                </c:pt>
                <c:pt idx="54">
                  <c:v>0.1330221757259164</c:v>
                </c:pt>
              </c:numCache>
            </c:numRef>
          </c:val>
          <c:smooth val="0"/>
          <c:extLst>
            <c:ext xmlns:c16="http://schemas.microsoft.com/office/drawing/2014/chart" uri="{C3380CC4-5D6E-409C-BE32-E72D297353CC}">
              <c16:uniqueId val="{0000000C-94F0-47D0-9DC4-8D86B04AFAA8}"/>
            </c:ext>
          </c:extLst>
        </c:ser>
        <c:ser>
          <c:idx val="1"/>
          <c:order val="3"/>
          <c:tx>
            <c:strRef>
              <c:f>'Graf XX'!$A$6</c:f>
              <c:strCache>
                <c:ptCount val="1"/>
                <c:pt idx="0">
                  <c:v>(1)+(2)+(3)</c:v>
                </c:pt>
              </c:strCache>
            </c:strRef>
          </c:tx>
          <c:spPr>
            <a:ln w="19050">
              <a:solidFill>
                <a:srgbClr val="EEECE1">
                  <a:lumMod val="50000"/>
                </a:srgbClr>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XX'!$B$6:$BD$6</c:f>
              <c:numCache>
                <c:formatCode>0.0%</c:formatCode>
                <c:ptCount val="55"/>
                <c:pt idx="0">
                  <c:v>8.5661178091161305E-2</c:v>
                </c:pt>
                <c:pt idx="1">
                  <c:v>8.6895768194130696E-2</c:v>
                </c:pt>
                <c:pt idx="2">
                  <c:v>8.5869719371022543E-2</c:v>
                </c:pt>
                <c:pt idx="3">
                  <c:v>8.5149851180338382E-2</c:v>
                </c:pt>
                <c:pt idx="4">
                  <c:v>8.5336234303269337E-2</c:v>
                </c:pt>
                <c:pt idx="5">
                  <c:v>8.5128246239713448E-2</c:v>
                </c:pt>
                <c:pt idx="6">
                  <c:v>8.4430036221010446E-2</c:v>
                </c:pt>
                <c:pt idx="7">
                  <c:v>8.357097376197227E-2</c:v>
                </c:pt>
                <c:pt idx="8">
                  <c:v>8.3420805010007232E-2</c:v>
                </c:pt>
                <c:pt idx="9">
                  <c:v>8.3407150804902574E-2</c:v>
                </c:pt>
                <c:pt idx="10">
                  <c:v>8.3414095924806531E-2</c:v>
                </c:pt>
                <c:pt idx="11">
                  <c:v>8.32522433997092E-2</c:v>
                </c:pt>
                <c:pt idx="12">
                  <c:v>8.3331941471738363E-2</c:v>
                </c:pt>
                <c:pt idx="13">
                  <c:v>8.3588833009668448E-2</c:v>
                </c:pt>
                <c:pt idx="14">
                  <c:v>8.3659994072176239E-2</c:v>
                </c:pt>
                <c:pt idx="15">
                  <c:v>8.4131194901107001E-2</c:v>
                </c:pt>
                <c:pt idx="16">
                  <c:v>8.4772353789378183E-2</c:v>
                </c:pt>
                <c:pt idx="17">
                  <c:v>8.5682434288303397E-2</c:v>
                </c:pt>
                <c:pt idx="18">
                  <c:v>8.681781240692886E-2</c:v>
                </c:pt>
                <c:pt idx="19">
                  <c:v>8.8153017290461502E-2</c:v>
                </c:pt>
                <c:pt idx="20">
                  <c:v>8.9770755734477833E-2</c:v>
                </c:pt>
                <c:pt idx="21">
                  <c:v>9.1557305676102971E-2</c:v>
                </c:pt>
                <c:pt idx="22">
                  <c:v>9.345567940610322E-2</c:v>
                </c:pt>
                <c:pt idx="23">
                  <c:v>9.5431420327815208E-2</c:v>
                </c:pt>
                <c:pt idx="24">
                  <c:v>9.7469300324923222E-2</c:v>
                </c:pt>
                <c:pt idx="25">
                  <c:v>9.9612251388400921E-2</c:v>
                </c:pt>
                <c:pt idx="26">
                  <c:v>0.10178432218067866</c:v>
                </c:pt>
                <c:pt idx="27">
                  <c:v>0.10395044253753184</c:v>
                </c:pt>
                <c:pt idx="28">
                  <c:v>0.10607372965983203</c:v>
                </c:pt>
                <c:pt idx="29">
                  <c:v>0.10821321415678382</c:v>
                </c:pt>
                <c:pt idx="30">
                  <c:v>0.11029860425033747</c:v>
                </c:pt>
                <c:pt idx="31">
                  <c:v>0.11246620078323777</c:v>
                </c:pt>
                <c:pt idx="32">
                  <c:v>0.11470252419599571</c:v>
                </c:pt>
                <c:pt idx="33">
                  <c:v>0.11698077855965201</c:v>
                </c:pt>
                <c:pt idx="34">
                  <c:v>0.11927445225460248</c:v>
                </c:pt>
                <c:pt idx="35">
                  <c:v>0.12156860115556467</c:v>
                </c:pt>
                <c:pt idx="36">
                  <c:v>0.12383046537748051</c:v>
                </c:pt>
                <c:pt idx="37">
                  <c:v>0.12608541279303148</c:v>
                </c:pt>
                <c:pt idx="38">
                  <c:v>0.12831529886413087</c:v>
                </c:pt>
                <c:pt idx="39">
                  <c:v>0.13041881015252443</c:v>
                </c:pt>
                <c:pt idx="40">
                  <c:v>0.13228974157141987</c:v>
                </c:pt>
                <c:pt idx="41">
                  <c:v>0.13361840820361701</c:v>
                </c:pt>
                <c:pt idx="42">
                  <c:v>0.1348171014685344</c:v>
                </c:pt>
                <c:pt idx="43">
                  <c:v>0.13568662768911594</c:v>
                </c:pt>
                <c:pt idx="44">
                  <c:v>0.13647665968408346</c:v>
                </c:pt>
                <c:pt idx="45">
                  <c:v>0.13688613331588456</c:v>
                </c:pt>
                <c:pt idx="46">
                  <c:v>0.13713997022069066</c:v>
                </c:pt>
                <c:pt idx="47">
                  <c:v>0.1371772780533598</c:v>
                </c:pt>
                <c:pt idx="48">
                  <c:v>0.13688631570287985</c:v>
                </c:pt>
                <c:pt idx="49">
                  <c:v>0.13675273084748568</c:v>
                </c:pt>
                <c:pt idx="50">
                  <c:v>0.13642137973875396</c:v>
                </c:pt>
                <c:pt idx="51">
                  <c:v>0.13613226444516943</c:v>
                </c:pt>
                <c:pt idx="52">
                  <c:v>0.13592096002223014</c:v>
                </c:pt>
                <c:pt idx="53">
                  <c:v>0.13578367380869794</c:v>
                </c:pt>
                <c:pt idx="54">
                  <c:v>0.1356398896973193</c:v>
                </c:pt>
              </c:numCache>
            </c:numRef>
          </c:val>
          <c:smooth val="0"/>
          <c:extLst>
            <c:ext xmlns:c16="http://schemas.microsoft.com/office/drawing/2014/chart" uri="{C3380CC4-5D6E-409C-BE32-E72D297353CC}">
              <c16:uniqueId val="{0000000E-94F0-47D0-9DC4-8D86B04AFAA8}"/>
            </c:ext>
          </c:extLst>
        </c:ser>
        <c:ser>
          <c:idx val="2"/>
          <c:order val="4"/>
          <c:tx>
            <c:strRef>
              <c:f>'Graf XX'!$A$7</c:f>
              <c:strCache>
                <c:ptCount val="1"/>
                <c:pt idx="0">
                  <c:v>(1)+(2)+(3)+(4)</c:v>
                </c:pt>
              </c:strCache>
            </c:strRef>
          </c:tx>
          <c:spPr>
            <a:ln w="19050">
              <a:solidFill>
                <a:sysClr val="window" lastClr="FFFFFF">
                  <a:lumMod val="50000"/>
                </a:sysClr>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XX'!$B$7:$BD$7</c:f>
              <c:numCache>
                <c:formatCode>0.0%</c:formatCode>
                <c:ptCount val="55"/>
                <c:pt idx="0">
                  <c:v>8.5661178091161305E-2</c:v>
                </c:pt>
                <c:pt idx="1">
                  <c:v>8.6895768194130696E-2</c:v>
                </c:pt>
                <c:pt idx="2">
                  <c:v>8.5869719371022543E-2</c:v>
                </c:pt>
                <c:pt idx="3">
                  <c:v>8.6079303371177349E-2</c:v>
                </c:pt>
                <c:pt idx="4">
                  <c:v>8.6290943039993379E-2</c:v>
                </c:pt>
                <c:pt idx="5">
                  <c:v>8.612088882413306E-2</c:v>
                </c:pt>
                <c:pt idx="6">
                  <c:v>8.5456756298259579E-2</c:v>
                </c:pt>
                <c:pt idx="7">
                  <c:v>8.4634509521504392E-2</c:v>
                </c:pt>
                <c:pt idx="8">
                  <c:v>8.4519171064669926E-2</c:v>
                </c:pt>
                <c:pt idx="9">
                  <c:v>8.45444640904435E-2</c:v>
                </c:pt>
                <c:pt idx="10">
                  <c:v>8.4587524895146732E-2</c:v>
                </c:pt>
                <c:pt idx="11">
                  <c:v>8.4459825437564154E-2</c:v>
                </c:pt>
                <c:pt idx="12">
                  <c:v>8.4574394276437509E-2</c:v>
                </c:pt>
                <c:pt idx="13">
                  <c:v>8.4864287601189498E-2</c:v>
                </c:pt>
                <c:pt idx="14">
                  <c:v>8.4961828258627678E-2</c:v>
                </c:pt>
                <c:pt idx="15">
                  <c:v>8.5463063967824007E-2</c:v>
                </c:pt>
                <c:pt idx="16">
                  <c:v>8.6131446633112119E-2</c:v>
                </c:pt>
                <c:pt idx="17">
                  <c:v>8.7070832596380418E-2</c:v>
                </c:pt>
                <c:pt idx="18">
                  <c:v>8.8235400018287419E-2</c:v>
                </c:pt>
                <c:pt idx="19">
                  <c:v>8.9600216605603258E-2</c:v>
                </c:pt>
                <c:pt idx="20">
                  <c:v>9.1248209781332634E-2</c:v>
                </c:pt>
                <c:pt idx="21">
                  <c:v>9.3067478613093932E-2</c:v>
                </c:pt>
                <c:pt idx="22">
                  <c:v>9.4998105289006568E-2</c:v>
                </c:pt>
                <c:pt idx="23">
                  <c:v>9.7009655737963801E-2</c:v>
                </c:pt>
                <c:pt idx="24">
                  <c:v>9.9082734504452263E-2</c:v>
                </c:pt>
                <c:pt idx="25">
                  <c:v>0.10126164588676058</c:v>
                </c:pt>
                <c:pt idx="26">
                  <c:v>0.10347044310550767</c:v>
                </c:pt>
                <c:pt idx="27">
                  <c:v>0.10567213575219751</c:v>
                </c:pt>
                <c:pt idx="28">
                  <c:v>0.10782943781403832</c:v>
                </c:pt>
                <c:pt idx="29">
                  <c:v>0.1100004844324599</c:v>
                </c:pt>
                <c:pt idx="30">
                  <c:v>0.11211583313437898</c:v>
                </c:pt>
                <c:pt idx="31">
                  <c:v>0.11431509882181706</c:v>
                </c:pt>
                <c:pt idx="32">
                  <c:v>0.11658287647449829</c:v>
                </c:pt>
                <c:pt idx="33">
                  <c:v>0.11889201702098863</c:v>
                </c:pt>
                <c:pt idx="34">
                  <c:v>0.12121452551994143</c:v>
                </c:pt>
                <c:pt idx="35">
                  <c:v>0.12353813347818221</c:v>
                </c:pt>
                <c:pt idx="36">
                  <c:v>0.12582664350770864</c:v>
                </c:pt>
                <c:pt idx="37">
                  <c:v>0.12810740911500201</c:v>
                </c:pt>
                <c:pt idx="38">
                  <c:v>0.13036141639119239</c:v>
                </c:pt>
                <c:pt idx="39">
                  <c:v>0.13248698529519209</c:v>
                </c:pt>
                <c:pt idx="40">
                  <c:v>0.13437550715660918</c:v>
                </c:pt>
                <c:pt idx="41">
                  <c:v>0.13571594266145581</c:v>
                </c:pt>
                <c:pt idx="42">
                  <c:v>0.13692693765672254</c:v>
                </c:pt>
                <c:pt idx="43">
                  <c:v>0.13780346341393132</c:v>
                </c:pt>
                <c:pt idx="44">
                  <c:v>0.13859805874113484</c:v>
                </c:pt>
                <c:pt idx="45">
                  <c:v>0.13901019485146779</c:v>
                </c:pt>
                <c:pt idx="46">
                  <c:v>0.13926390288852764</c:v>
                </c:pt>
                <c:pt idx="47">
                  <c:v>0.13929847927795375</c:v>
                </c:pt>
                <c:pt idx="48">
                  <c:v>0.1390008891378674</c:v>
                </c:pt>
                <c:pt idx="49">
                  <c:v>0.13886181159532901</c:v>
                </c:pt>
                <c:pt idx="50">
                  <c:v>0.13852098118801878</c:v>
                </c:pt>
                <c:pt idx="51">
                  <c:v>0.13822564665896056</c:v>
                </c:pt>
                <c:pt idx="52">
                  <c:v>0.13800590968916818</c:v>
                </c:pt>
                <c:pt idx="53">
                  <c:v>0.13786322943207235</c:v>
                </c:pt>
                <c:pt idx="54">
                  <c:v>0.1377116280925299</c:v>
                </c:pt>
              </c:numCache>
            </c:numRef>
          </c:val>
          <c:smooth val="0"/>
          <c:extLst>
            <c:ext xmlns:c16="http://schemas.microsoft.com/office/drawing/2014/chart" uri="{C3380CC4-5D6E-409C-BE32-E72D297353CC}">
              <c16:uniqueId val="{00000010-94F0-47D0-9DC4-8D86B04AFAA8}"/>
            </c:ext>
          </c:extLst>
        </c:ser>
        <c:ser>
          <c:idx val="4"/>
          <c:order val="5"/>
          <c:tx>
            <c:strRef>
              <c:f>'Graf XX'!$A$8</c:f>
              <c:strCache>
                <c:ptCount val="1"/>
                <c:pt idx="0">
                  <c:v>Pôvodá projekcia</c:v>
                </c:pt>
              </c:strCache>
            </c:strRef>
          </c:tx>
          <c:spPr>
            <a:ln w="19050">
              <a:solidFill>
                <a:sysClr val="windowText" lastClr="000000"/>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XX'!$B$8:$BD$8</c:f>
              <c:numCache>
                <c:formatCode>0.0%</c:formatCode>
                <c:ptCount val="55"/>
                <c:pt idx="0">
                  <c:v>8.5871481888352155E-2</c:v>
                </c:pt>
                <c:pt idx="1">
                  <c:v>8.6677305100869809E-2</c:v>
                </c:pt>
                <c:pt idx="2">
                  <c:v>8.520475475949027E-2</c:v>
                </c:pt>
                <c:pt idx="3">
                  <c:v>8.3954429560400681E-2</c:v>
                </c:pt>
                <c:pt idx="4">
                  <c:v>8.2606795942409814E-2</c:v>
                </c:pt>
                <c:pt idx="5">
                  <c:v>8.1502444224115178E-2</c:v>
                </c:pt>
                <c:pt idx="6">
                  <c:v>8.0407518364979169E-2</c:v>
                </c:pt>
                <c:pt idx="7">
                  <c:v>7.8927445356057738E-2</c:v>
                </c:pt>
                <c:pt idx="8">
                  <c:v>7.8341249817429764E-2</c:v>
                </c:pt>
                <c:pt idx="9">
                  <c:v>7.7810968570015668E-2</c:v>
                </c:pt>
                <c:pt idx="10">
                  <c:v>7.7432845938762332E-2</c:v>
                </c:pt>
                <c:pt idx="11">
                  <c:v>7.7106868563674644E-2</c:v>
                </c:pt>
                <c:pt idx="12">
                  <c:v>7.7021917462112691E-2</c:v>
                </c:pt>
                <c:pt idx="13">
                  <c:v>7.6944386737856349E-2</c:v>
                </c:pt>
                <c:pt idx="14">
                  <c:v>7.6419553865300083E-2</c:v>
                </c:pt>
                <c:pt idx="15">
                  <c:v>7.5973153306615748E-2</c:v>
                </c:pt>
                <c:pt idx="16">
                  <c:v>7.5797821707383736E-2</c:v>
                </c:pt>
                <c:pt idx="17">
                  <c:v>7.56906681855853E-2</c:v>
                </c:pt>
                <c:pt idx="18">
                  <c:v>7.554121961678939E-2</c:v>
                </c:pt>
                <c:pt idx="19">
                  <c:v>7.5826307151761391E-2</c:v>
                </c:pt>
                <c:pt idx="20">
                  <c:v>7.6293726726426703E-2</c:v>
                </c:pt>
                <c:pt idx="21">
                  <c:v>7.6805361532191141E-2</c:v>
                </c:pt>
                <c:pt idx="22">
                  <c:v>7.6811800544056591E-2</c:v>
                </c:pt>
                <c:pt idx="23">
                  <c:v>7.7433057791686299E-2</c:v>
                </c:pt>
                <c:pt idx="24">
                  <c:v>7.8242739038634643E-2</c:v>
                </c:pt>
                <c:pt idx="25">
                  <c:v>7.9120460652798041E-2</c:v>
                </c:pt>
                <c:pt idx="26">
                  <c:v>7.9805356711749403E-2</c:v>
                </c:pt>
                <c:pt idx="27">
                  <c:v>8.0929679398695664E-2</c:v>
                </c:pt>
                <c:pt idx="28">
                  <c:v>8.2183581607906328E-2</c:v>
                </c:pt>
                <c:pt idx="29">
                  <c:v>8.3462907845251774E-2</c:v>
                </c:pt>
                <c:pt idx="30">
                  <c:v>8.4225390894183128E-2</c:v>
                </c:pt>
                <c:pt idx="31">
                  <c:v>8.5174112043768777E-2</c:v>
                </c:pt>
                <c:pt idx="32">
                  <c:v>8.5969665287297256E-2</c:v>
                </c:pt>
                <c:pt idx="33">
                  <c:v>8.6926106244429535E-2</c:v>
                </c:pt>
                <c:pt idx="34">
                  <c:v>8.7870405674924101E-2</c:v>
                </c:pt>
                <c:pt idx="35">
                  <c:v>8.9120382885227112E-2</c:v>
                </c:pt>
                <c:pt idx="36">
                  <c:v>9.0447875294912092E-2</c:v>
                </c:pt>
                <c:pt idx="37">
                  <c:v>9.162017140967732E-2</c:v>
                </c:pt>
                <c:pt idx="38">
                  <c:v>9.2640334383228884E-2</c:v>
                </c:pt>
                <c:pt idx="39">
                  <c:v>9.3568436496964752E-2</c:v>
                </c:pt>
                <c:pt idx="40">
                  <c:v>9.4725683461378857E-2</c:v>
                </c:pt>
                <c:pt idx="41">
                  <c:v>9.588651921399019E-2</c:v>
                </c:pt>
                <c:pt idx="42">
                  <c:v>9.6973036140939245E-2</c:v>
                </c:pt>
                <c:pt idx="43">
                  <c:v>9.7920190841806698E-2</c:v>
                </c:pt>
                <c:pt idx="44">
                  <c:v>9.8952835873394832E-2</c:v>
                </c:pt>
                <c:pt idx="45">
                  <c:v>9.9814866231810476E-2</c:v>
                </c:pt>
                <c:pt idx="46">
                  <c:v>0.10040155857262703</c:v>
                </c:pt>
                <c:pt idx="47">
                  <c:v>0.10058755507054741</c:v>
                </c:pt>
                <c:pt idx="48">
                  <c:v>0.10049206864395245</c:v>
                </c:pt>
                <c:pt idx="49">
                  <c:v>0.10032403240608083</c:v>
                </c:pt>
                <c:pt idx="50">
                  <c:v>0.10011215439414586</c:v>
                </c:pt>
                <c:pt idx="51">
                  <c:v>9.9684662843596519E-2</c:v>
                </c:pt>
                <c:pt idx="52">
                  <c:v>9.9323052268488712E-2</c:v>
                </c:pt>
                <c:pt idx="53">
                  <c:v>9.8671409743270294E-2</c:v>
                </c:pt>
                <c:pt idx="54">
                  <c:v>9.787297698837169E-2</c:v>
                </c:pt>
              </c:numCache>
            </c:numRef>
          </c:val>
          <c:smooth val="0"/>
          <c:extLst>
            <c:ext xmlns:c16="http://schemas.microsoft.com/office/drawing/2014/chart" uri="{C3380CC4-5D6E-409C-BE32-E72D297353CC}">
              <c16:uniqueId val="{00000012-94F0-47D0-9DC4-8D86B04AFAA8}"/>
            </c:ext>
          </c:extLst>
        </c:ser>
        <c:dLbls>
          <c:showLegendKey val="0"/>
          <c:showVal val="0"/>
          <c:showCatName val="0"/>
          <c:showSerName val="0"/>
          <c:showPercent val="0"/>
          <c:showBubbleSize val="0"/>
        </c:dLbls>
        <c:smooth val="0"/>
        <c:axId val="779981072"/>
        <c:axId val="779981464"/>
      </c:lineChart>
      <c:catAx>
        <c:axId val="779981072"/>
        <c:scaling>
          <c:orientation val="minMax"/>
        </c:scaling>
        <c:delete val="0"/>
        <c:axPos val="b"/>
        <c:numFmt formatCode="General" sourceLinked="0"/>
        <c:majorTickMark val="out"/>
        <c:minorTickMark val="none"/>
        <c:tickLblPos val="low"/>
        <c:txPr>
          <a:bodyPr rot="-5400000" vert="horz"/>
          <a:lstStyle/>
          <a:p>
            <a:pPr>
              <a:defRPr/>
            </a:pPr>
            <a:endParaRPr lang="sk-SK"/>
          </a:p>
        </c:txPr>
        <c:crossAx val="779981464"/>
        <c:crosses val="autoZero"/>
        <c:auto val="1"/>
        <c:lblAlgn val="ctr"/>
        <c:lblOffset val="100"/>
        <c:noMultiLvlLbl val="0"/>
      </c:catAx>
      <c:valAx>
        <c:axId val="779981464"/>
        <c:scaling>
          <c:orientation val="minMax"/>
          <c:max val="0.15000000000000002"/>
          <c:min val="7.0000000000000007E-2"/>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sk-SK"/>
          </a:p>
        </c:txPr>
        <c:crossAx val="779981072"/>
        <c:crosses val="autoZero"/>
        <c:crossBetween val="between"/>
      </c:valAx>
    </c:plotArea>
    <c:legend>
      <c:legendPos val="l"/>
      <c:layout>
        <c:manualLayout>
          <c:xMode val="edge"/>
          <c:yMode val="edge"/>
          <c:x val="0.10555555555555556"/>
          <c:y val="9.526173811606882E-2"/>
          <c:w val="0.42908705161854765"/>
          <c:h val="0.26570277777777779"/>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83145069444444442"/>
        </c:manualLayout>
      </c:layout>
      <c:lineChart>
        <c:grouping val="standard"/>
        <c:varyColors val="0"/>
        <c:ser>
          <c:idx val="3"/>
          <c:order val="0"/>
          <c:tx>
            <c:strRef>
              <c:f>'Graf XX'!$A$11</c:f>
              <c:strCache>
                <c:ptCount val="1"/>
                <c:pt idx="0">
                  <c:v>Methodological change</c:v>
                </c:pt>
              </c:strCache>
            </c:strRef>
          </c:tx>
          <c:spPr>
            <a:ln w="19050">
              <a:solidFill>
                <a:srgbClr val="2C9ADC"/>
              </a:solidFill>
              <a:prstDash val="solid"/>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XX'!$B$11:$BD$11</c:f>
              <c:numCache>
                <c:formatCode>0.0%</c:formatCode>
                <c:ptCount val="55"/>
                <c:pt idx="0">
                  <c:v>8.5661178091161305E-2</c:v>
                </c:pt>
                <c:pt idx="1">
                  <c:v>8.6890541246745848E-2</c:v>
                </c:pt>
                <c:pt idx="2">
                  <c:v>8.5860344001902456E-2</c:v>
                </c:pt>
                <c:pt idx="3">
                  <c:v>8.4952860073244582E-2</c:v>
                </c:pt>
                <c:pt idx="4">
                  <c:v>8.4154280346291493E-2</c:v>
                </c:pt>
                <c:pt idx="5">
                  <c:v>8.34736900412619E-2</c:v>
                </c:pt>
                <c:pt idx="6">
                  <c:v>8.2427592738855929E-2</c:v>
                </c:pt>
                <c:pt idx="7">
                  <c:v>8.1052999756632077E-2</c:v>
                </c:pt>
                <c:pt idx="8">
                  <c:v>8.0610998831382966E-2</c:v>
                </c:pt>
                <c:pt idx="9">
                  <c:v>8.0271476985257481E-2</c:v>
                </c:pt>
                <c:pt idx="10">
                  <c:v>8.0118934679381332E-2</c:v>
                </c:pt>
                <c:pt idx="11">
                  <c:v>8.0063968640810723E-2</c:v>
                </c:pt>
                <c:pt idx="12">
                  <c:v>8.0290326384493196E-2</c:v>
                </c:pt>
                <c:pt idx="13">
                  <c:v>8.0538437373467608E-2</c:v>
                </c:pt>
                <c:pt idx="14">
                  <c:v>8.0307724867782967E-2</c:v>
                </c:pt>
                <c:pt idx="15">
                  <c:v>8.019678760543543E-2</c:v>
                </c:pt>
                <c:pt idx="16">
                  <c:v>8.0349538278954732E-2</c:v>
                </c:pt>
                <c:pt idx="17">
                  <c:v>8.0560023677813883E-2</c:v>
                </c:pt>
                <c:pt idx="18">
                  <c:v>8.0709066869897275E-2</c:v>
                </c:pt>
                <c:pt idx="19">
                  <c:v>8.127476027163813E-2</c:v>
                </c:pt>
                <c:pt idx="20">
                  <c:v>8.2003563008569438E-2</c:v>
                </c:pt>
                <c:pt idx="21">
                  <c:v>8.2792518175484955E-2</c:v>
                </c:pt>
                <c:pt idx="22">
                  <c:v>8.2975472831497213E-2</c:v>
                </c:pt>
                <c:pt idx="23">
                  <c:v>8.3884808269749159E-2</c:v>
                </c:pt>
                <c:pt idx="24">
                  <c:v>8.4980482790699557E-2</c:v>
                </c:pt>
                <c:pt idx="25">
                  <c:v>8.6135489875054025E-2</c:v>
                </c:pt>
                <c:pt idx="26">
                  <c:v>8.7059630163263263E-2</c:v>
                </c:pt>
                <c:pt idx="27">
                  <c:v>8.8411817541516571E-2</c:v>
                </c:pt>
                <c:pt idx="28">
                  <c:v>8.9879998490873983E-2</c:v>
                </c:pt>
                <c:pt idx="29">
                  <c:v>9.1351678349381293E-2</c:v>
                </c:pt>
                <c:pt idx="30">
                  <c:v>9.218782557923072E-2</c:v>
                </c:pt>
                <c:pt idx="31">
                  <c:v>9.3337336760416723E-2</c:v>
                </c:pt>
                <c:pt idx="32">
                  <c:v>9.4320520525975907E-2</c:v>
                </c:pt>
                <c:pt idx="33">
                  <c:v>9.5462293625258987E-2</c:v>
                </c:pt>
                <c:pt idx="34">
                  <c:v>9.6624133000199106E-2</c:v>
                </c:pt>
                <c:pt idx="35">
                  <c:v>9.8094457616699354E-2</c:v>
                </c:pt>
                <c:pt idx="36">
                  <c:v>9.9650406278333145E-2</c:v>
                </c:pt>
                <c:pt idx="37">
                  <c:v>0.1010455701359087</c:v>
                </c:pt>
                <c:pt idx="38">
                  <c:v>0.10225647792316872</c:v>
                </c:pt>
                <c:pt idx="39">
                  <c:v>0.10323526380129902</c:v>
                </c:pt>
                <c:pt idx="40">
                  <c:v>0.10462593357493712</c:v>
                </c:pt>
                <c:pt idx="41">
                  <c:v>0.10601233331407428</c:v>
                </c:pt>
                <c:pt idx="42">
                  <c:v>0.10731079387885484</c:v>
                </c:pt>
                <c:pt idx="43">
                  <c:v>0.10844459723966922</c:v>
                </c:pt>
                <c:pt idx="44">
                  <c:v>0.10962668710709902</c:v>
                </c:pt>
                <c:pt idx="45">
                  <c:v>0.11062277905398259</c:v>
                </c:pt>
                <c:pt idx="46">
                  <c:v>0.11129681697010115</c:v>
                </c:pt>
                <c:pt idx="47">
                  <c:v>0.11152787808802447</c:v>
                </c:pt>
                <c:pt idx="48">
                  <c:v>0.11146409185531816</c:v>
                </c:pt>
                <c:pt idx="49">
                  <c:v>0.11116392900979324</c:v>
                </c:pt>
                <c:pt idx="50">
                  <c:v>0.11097040949762166</c:v>
                </c:pt>
                <c:pt idx="51">
                  <c:v>0.11053897476867817</c:v>
                </c:pt>
                <c:pt idx="52">
                  <c:v>0.11016576686579012</c:v>
                </c:pt>
                <c:pt idx="53">
                  <c:v>0.10947683035731821</c:v>
                </c:pt>
                <c:pt idx="54">
                  <c:v>0.10862007838873265</c:v>
                </c:pt>
              </c:numCache>
            </c:numRef>
          </c:val>
          <c:smooth val="0"/>
          <c:extLst>
            <c:ext xmlns:c16="http://schemas.microsoft.com/office/drawing/2014/chart" uri="{C3380CC4-5D6E-409C-BE32-E72D297353CC}">
              <c16:uniqueId val="{00000007-40E7-4695-8D34-D4BFB6A3C560}"/>
            </c:ext>
          </c:extLst>
        </c:ser>
        <c:ser>
          <c:idx val="5"/>
          <c:order val="1"/>
          <c:tx>
            <c:strRef>
              <c:f>'Graf XX'!$A$12</c:f>
              <c:strCache>
                <c:ptCount val="1"/>
                <c:pt idx="0">
                  <c:v>(1)</c:v>
                </c:pt>
              </c:strCache>
            </c:strRef>
          </c:tx>
          <c:spPr>
            <a:ln w="19050">
              <a:solidFill>
                <a:sysClr val="windowText" lastClr="000000">
                  <a:lumMod val="85000"/>
                  <a:lumOff val="15000"/>
                </a:sysClr>
              </a:solidFill>
              <a:prstDash val="dash"/>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XX'!$B$12:$BD$12</c:f>
              <c:numCache>
                <c:formatCode>0.0%</c:formatCode>
                <c:ptCount val="55"/>
                <c:pt idx="0">
                  <c:v>8.5661178091161305E-2</c:v>
                </c:pt>
                <c:pt idx="1">
                  <c:v>8.6890541246745848E-2</c:v>
                </c:pt>
                <c:pt idx="2">
                  <c:v>8.5860344001902456E-2</c:v>
                </c:pt>
                <c:pt idx="3">
                  <c:v>8.5135416982476939E-2</c:v>
                </c:pt>
                <c:pt idx="4">
                  <c:v>8.5202518211664191E-2</c:v>
                </c:pt>
                <c:pt idx="5">
                  <c:v>8.5020122526452385E-2</c:v>
                </c:pt>
                <c:pt idx="6">
                  <c:v>8.4316270914044963E-2</c:v>
                </c:pt>
                <c:pt idx="7">
                  <c:v>8.3429010630431871E-2</c:v>
                </c:pt>
                <c:pt idx="8">
                  <c:v>8.324783228110659E-2</c:v>
                </c:pt>
                <c:pt idx="9">
                  <c:v>8.3201367999688733E-2</c:v>
                </c:pt>
                <c:pt idx="10">
                  <c:v>8.31717395820461E-2</c:v>
                </c:pt>
                <c:pt idx="11">
                  <c:v>8.2964947963205263E-2</c:v>
                </c:pt>
                <c:pt idx="12">
                  <c:v>8.297677719579355E-2</c:v>
                </c:pt>
                <c:pt idx="13">
                  <c:v>8.3140888612768832E-2</c:v>
                </c:pt>
                <c:pt idx="14">
                  <c:v>8.3107642835030318E-2</c:v>
                </c:pt>
                <c:pt idx="15">
                  <c:v>8.3453637403270553E-2</c:v>
                </c:pt>
                <c:pt idx="16">
                  <c:v>8.3948444531750335E-2</c:v>
                </c:pt>
                <c:pt idx="17">
                  <c:v>8.4688354782839981E-2</c:v>
                </c:pt>
                <c:pt idx="18">
                  <c:v>8.5637524875689111E-2</c:v>
                </c:pt>
                <c:pt idx="19">
                  <c:v>8.6770337943121334E-2</c:v>
                </c:pt>
                <c:pt idx="20">
                  <c:v>8.8166693555311593E-2</c:v>
                </c:pt>
                <c:pt idx="21">
                  <c:v>8.9753155110685975E-2</c:v>
                </c:pt>
                <c:pt idx="22">
                  <c:v>9.1478089467772292E-2</c:v>
                </c:pt>
                <c:pt idx="23">
                  <c:v>9.3264628223215448E-2</c:v>
                </c:pt>
                <c:pt idx="24">
                  <c:v>9.5070417366042964E-2</c:v>
                </c:pt>
                <c:pt idx="25">
                  <c:v>9.6967727719437444E-2</c:v>
                </c:pt>
                <c:pt idx="26">
                  <c:v>9.8890811919299534E-2</c:v>
                </c:pt>
                <c:pt idx="27">
                  <c:v>0.10078202794561085</c:v>
                </c:pt>
                <c:pt idx="28">
                  <c:v>0.10262968343256459</c:v>
                </c:pt>
                <c:pt idx="29">
                  <c:v>0.10449402485002177</c:v>
                </c:pt>
                <c:pt idx="30">
                  <c:v>0.10633645797370382</c:v>
                </c:pt>
                <c:pt idx="31">
                  <c:v>0.10831286711704004</c:v>
                </c:pt>
                <c:pt idx="32">
                  <c:v>0.1103792798395434</c:v>
                </c:pt>
                <c:pt idx="33">
                  <c:v>0.11250948455988632</c:v>
                </c:pt>
                <c:pt idx="34">
                  <c:v>0.11467952030542558</c:v>
                </c:pt>
                <c:pt idx="35">
                  <c:v>0.11684157853298693</c:v>
                </c:pt>
                <c:pt idx="36">
                  <c:v>0.11898749054751696</c:v>
                </c:pt>
                <c:pt idx="37">
                  <c:v>0.12118900396246271</c:v>
                </c:pt>
                <c:pt idx="38">
                  <c:v>0.12338670199507561</c:v>
                </c:pt>
                <c:pt idx="39">
                  <c:v>0.12547008717364569</c:v>
                </c:pt>
                <c:pt idx="40">
                  <c:v>0.1273256636965826</c:v>
                </c:pt>
                <c:pt idx="41">
                  <c:v>0.12865344008386889</c:v>
                </c:pt>
                <c:pt idx="42">
                  <c:v>0.12986564481867649</c:v>
                </c:pt>
                <c:pt idx="43">
                  <c:v>0.13075808541059908</c:v>
                </c:pt>
                <c:pt idx="44">
                  <c:v>0.13156414049263362</c:v>
                </c:pt>
                <c:pt idx="45">
                  <c:v>0.13199032945840133</c:v>
                </c:pt>
                <c:pt idx="46">
                  <c:v>0.13226737634859928</c:v>
                </c:pt>
                <c:pt idx="47">
                  <c:v>0.13233380955788251</c:v>
                </c:pt>
                <c:pt idx="48">
                  <c:v>0.13208490461435579</c:v>
                </c:pt>
                <c:pt idx="49">
                  <c:v>0.13199201022581319</c:v>
                </c:pt>
                <c:pt idx="50">
                  <c:v>0.13171039079453364</c:v>
                </c:pt>
                <c:pt idx="51">
                  <c:v>0.13147077584624856</c:v>
                </c:pt>
                <c:pt idx="52">
                  <c:v>0.13130704938086224</c:v>
                </c:pt>
                <c:pt idx="53">
                  <c:v>0.13121402385154962</c:v>
                </c:pt>
                <c:pt idx="54">
                  <c:v>0.13111155317757281</c:v>
                </c:pt>
              </c:numCache>
            </c:numRef>
          </c:val>
          <c:smooth val="0"/>
          <c:extLst>
            <c:ext xmlns:c16="http://schemas.microsoft.com/office/drawing/2014/chart" uri="{C3380CC4-5D6E-409C-BE32-E72D297353CC}">
              <c16:uniqueId val="{00000009-40E7-4695-8D34-D4BFB6A3C560}"/>
            </c:ext>
          </c:extLst>
        </c:ser>
        <c:ser>
          <c:idx val="0"/>
          <c:order val="2"/>
          <c:tx>
            <c:strRef>
              <c:f>'Graf XX'!$A$13</c:f>
              <c:strCache>
                <c:ptCount val="1"/>
                <c:pt idx="0">
                  <c:v>(1)+(2)</c:v>
                </c:pt>
              </c:strCache>
            </c:strRef>
          </c:tx>
          <c:spPr>
            <a:ln w="19050">
              <a:solidFill>
                <a:srgbClr val="0070C0"/>
              </a:solidFill>
              <a:prstDash val="dash"/>
            </a:ln>
          </c:spPr>
          <c:marker>
            <c:symbol val="none"/>
          </c:marker>
          <c:dPt>
            <c:idx val="2"/>
            <c:bubble3D val="0"/>
            <c:extLst>
              <c:ext xmlns:c16="http://schemas.microsoft.com/office/drawing/2014/chart" uri="{C3380CC4-5D6E-409C-BE32-E72D297353CC}">
                <c16:uniqueId val="{0000000B-40E7-4695-8D34-D4BFB6A3C560}"/>
              </c:ext>
            </c:extLst>
          </c:dPt>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XX'!$B$13:$BD$13</c:f>
              <c:numCache>
                <c:formatCode>0.0%</c:formatCode>
                <c:ptCount val="55"/>
                <c:pt idx="0">
                  <c:v>8.5661178091161305E-2</c:v>
                </c:pt>
                <c:pt idx="1">
                  <c:v>8.6890541246745848E-2</c:v>
                </c:pt>
                <c:pt idx="2">
                  <c:v>8.5860344001902456E-2</c:v>
                </c:pt>
                <c:pt idx="3">
                  <c:v>8.5135416982476939E-2</c:v>
                </c:pt>
                <c:pt idx="4">
                  <c:v>8.5314277748593195E-2</c:v>
                </c:pt>
                <c:pt idx="5">
                  <c:v>8.5096823787667211E-2</c:v>
                </c:pt>
                <c:pt idx="6">
                  <c:v>8.4384761978291548E-2</c:v>
                </c:pt>
                <c:pt idx="7">
                  <c:v>8.3508893798396946E-2</c:v>
                </c:pt>
                <c:pt idx="8">
                  <c:v>8.3332393798842497E-2</c:v>
                </c:pt>
                <c:pt idx="9">
                  <c:v>8.3286626602203193E-2</c:v>
                </c:pt>
                <c:pt idx="10">
                  <c:v>8.3254725334359944E-2</c:v>
                </c:pt>
                <c:pt idx="11">
                  <c:v>8.3051520515347269E-2</c:v>
                </c:pt>
                <c:pt idx="12">
                  <c:v>8.3084756726456668E-2</c:v>
                </c:pt>
                <c:pt idx="13">
                  <c:v>8.3288514836070138E-2</c:v>
                </c:pt>
                <c:pt idx="14">
                  <c:v>8.3305741364471261E-2</c:v>
                </c:pt>
                <c:pt idx="15">
                  <c:v>8.37095708497885E-2</c:v>
                </c:pt>
                <c:pt idx="16">
                  <c:v>8.4273493056051876E-2</c:v>
                </c:pt>
                <c:pt idx="17">
                  <c:v>8.509453544197787E-2</c:v>
                </c:pt>
                <c:pt idx="18">
                  <c:v>8.6129978271781843E-2</c:v>
                </c:pt>
                <c:pt idx="19">
                  <c:v>8.73511730866873E-2</c:v>
                </c:pt>
                <c:pt idx="20">
                  <c:v>8.883973652877579E-2</c:v>
                </c:pt>
                <c:pt idx="21">
                  <c:v>9.0483338833215229E-2</c:v>
                </c:pt>
                <c:pt idx="22">
                  <c:v>9.2227184589278116E-2</c:v>
                </c:pt>
                <c:pt idx="23">
                  <c:v>9.4040712300765619E-2</c:v>
                </c:pt>
                <c:pt idx="24">
                  <c:v>9.5907159988431329E-2</c:v>
                </c:pt>
                <c:pt idx="25">
                  <c:v>9.7869500361068992E-2</c:v>
                </c:pt>
                <c:pt idx="26">
                  <c:v>9.9857338399057749E-2</c:v>
                </c:pt>
                <c:pt idx="27">
                  <c:v>0.10183873309922101</c:v>
                </c:pt>
                <c:pt idx="28">
                  <c:v>0.10377829332383277</c:v>
                </c:pt>
                <c:pt idx="29">
                  <c:v>0.10573556050051534</c:v>
                </c:pt>
                <c:pt idx="30">
                  <c:v>0.10764001331131311</c:v>
                </c:pt>
                <c:pt idx="31">
                  <c:v>0.10964939490824606</c:v>
                </c:pt>
                <c:pt idx="32">
                  <c:v>0.11175099618860124</c:v>
                </c:pt>
                <c:pt idx="33">
                  <c:v>0.11391667052403651</c:v>
                </c:pt>
                <c:pt idx="34">
                  <c:v>0.11612147679393658</c:v>
                </c:pt>
                <c:pt idx="35">
                  <c:v>0.11834826275873225</c:v>
                </c:pt>
                <c:pt idx="36">
                  <c:v>0.12056210681143728</c:v>
                </c:pt>
                <c:pt idx="37">
                  <c:v>0.12280344112755136</c:v>
                </c:pt>
                <c:pt idx="38">
                  <c:v>0.12504057326625931</c:v>
                </c:pt>
                <c:pt idx="39">
                  <c:v>0.12716206800529747</c:v>
                </c:pt>
                <c:pt idx="40">
                  <c:v>0.12905107747736863</c:v>
                </c:pt>
                <c:pt idx="41">
                  <c:v>0.13040791205431351</c:v>
                </c:pt>
                <c:pt idx="42">
                  <c:v>0.13164686251679883</c:v>
                </c:pt>
                <c:pt idx="43">
                  <c:v>0.13256373216271</c:v>
                </c:pt>
                <c:pt idx="44">
                  <c:v>0.13339398041955114</c:v>
                </c:pt>
                <c:pt idx="45">
                  <c:v>0.13383808680253156</c:v>
                </c:pt>
                <c:pt idx="46">
                  <c:v>0.13412924417830513</c:v>
                </c:pt>
                <c:pt idx="47">
                  <c:v>0.1342087151013337</c:v>
                </c:pt>
                <c:pt idx="48">
                  <c:v>0.13396955950069403</c:v>
                </c:pt>
                <c:pt idx="49">
                  <c:v>0.13388590175401235</c:v>
                </c:pt>
                <c:pt idx="50">
                  <c:v>0.13360875209384629</c:v>
                </c:pt>
                <c:pt idx="51">
                  <c:v>0.1333733402497079</c:v>
                </c:pt>
                <c:pt idx="52">
                  <c:v>0.13321187737833207</c:v>
                </c:pt>
                <c:pt idx="53">
                  <c:v>0.13312170989082056</c:v>
                </c:pt>
                <c:pt idx="54">
                  <c:v>0.1330221757259164</c:v>
                </c:pt>
              </c:numCache>
            </c:numRef>
          </c:val>
          <c:smooth val="0"/>
          <c:extLst>
            <c:ext xmlns:c16="http://schemas.microsoft.com/office/drawing/2014/chart" uri="{C3380CC4-5D6E-409C-BE32-E72D297353CC}">
              <c16:uniqueId val="{0000000C-40E7-4695-8D34-D4BFB6A3C560}"/>
            </c:ext>
          </c:extLst>
        </c:ser>
        <c:ser>
          <c:idx val="1"/>
          <c:order val="3"/>
          <c:tx>
            <c:strRef>
              <c:f>'Graf XX'!$A$14</c:f>
              <c:strCache>
                <c:ptCount val="1"/>
                <c:pt idx="0">
                  <c:v>(1)+(2)+(3)</c:v>
                </c:pt>
              </c:strCache>
            </c:strRef>
          </c:tx>
          <c:spPr>
            <a:ln w="19050">
              <a:solidFill>
                <a:srgbClr val="EEECE1">
                  <a:lumMod val="50000"/>
                </a:srgbClr>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XX'!$B$14:$BD$14</c:f>
              <c:numCache>
                <c:formatCode>0.0%</c:formatCode>
                <c:ptCount val="55"/>
                <c:pt idx="0">
                  <c:v>8.5661178091161305E-2</c:v>
                </c:pt>
                <c:pt idx="1">
                  <c:v>8.6895768194130696E-2</c:v>
                </c:pt>
                <c:pt idx="2">
                  <c:v>8.5869719371022543E-2</c:v>
                </c:pt>
                <c:pt idx="3">
                  <c:v>8.5149851180338382E-2</c:v>
                </c:pt>
                <c:pt idx="4">
                  <c:v>8.5336234303269337E-2</c:v>
                </c:pt>
                <c:pt idx="5">
                  <c:v>8.5128246239713448E-2</c:v>
                </c:pt>
                <c:pt idx="6">
                  <c:v>8.4430036221010446E-2</c:v>
                </c:pt>
                <c:pt idx="7">
                  <c:v>8.357097376197227E-2</c:v>
                </c:pt>
                <c:pt idx="8">
                  <c:v>8.3420805010007232E-2</c:v>
                </c:pt>
                <c:pt idx="9">
                  <c:v>8.3407150804902574E-2</c:v>
                </c:pt>
                <c:pt idx="10">
                  <c:v>8.3414095924806531E-2</c:v>
                </c:pt>
                <c:pt idx="11">
                  <c:v>8.32522433997092E-2</c:v>
                </c:pt>
                <c:pt idx="12">
                  <c:v>8.3331941471738363E-2</c:v>
                </c:pt>
                <c:pt idx="13">
                  <c:v>8.3588833009668448E-2</c:v>
                </c:pt>
                <c:pt idx="14">
                  <c:v>8.3659994072176239E-2</c:v>
                </c:pt>
                <c:pt idx="15">
                  <c:v>8.4131194901107001E-2</c:v>
                </c:pt>
                <c:pt idx="16">
                  <c:v>8.4772353789378183E-2</c:v>
                </c:pt>
                <c:pt idx="17">
                  <c:v>8.5682434288303397E-2</c:v>
                </c:pt>
                <c:pt idx="18">
                  <c:v>8.681781240692886E-2</c:v>
                </c:pt>
                <c:pt idx="19">
                  <c:v>8.8153017290461502E-2</c:v>
                </c:pt>
                <c:pt idx="20">
                  <c:v>8.9770755734477833E-2</c:v>
                </c:pt>
                <c:pt idx="21">
                  <c:v>9.1557305676102971E-2</c:v>
                </c:pt>
                <c:pt idx="22">
                  <c:v>9.345567940610322E-2</c:v>
                </c:pt>
                <c:pt idx="23">
                  <c:v>9.5431420327815208E-2</c:v>
                </c:pt>
                <c:pt idx="24">
                  <c:v>9.7469300324923222E-2</c:v>
                </c:pt>
                <c:pt idx="25">
                  <c:v>9.9612251388400921E-2</c:v>
                </c:pt>
                <c:pt idx="26">
                  <c:v>0.10178432218067866</c:v>
                </c:pt>
                <c:pt idx="27">
                  <c:v>0.10395044253753184</c:v>
                </c:pt>
                <c:pt idx="28">
                  <c:v>0.10607372965983203</c:v>
                </c:pt>
                <c:pt idx="29">
                  <c:v>0.10821321415678382</c:v>
                </c:pt>
                <c:pt idx="30">
                  <c:v>0.11029860425033747</c:v>
                </c:pt>
                <c:pt idx="31">
                  <c:v>0.11246620078323777</c:v>
                </c:pt>
                <c:pt idx="32">
                  <c:v>0.11470252419599571</c:v>
                </c:pt>
                <c:pt idx="33">
                  <c:v>0.11698077855965201</c:v>
                </c:pt>
                <c:pt idx="34">
                  <c:v>0.11927445225460248</c:v>
                </c:pt>
                <c:pt idx="35">
                  <c:v>0.12156860115556467</c:v>
                </c:pt>
                <c:pt idx="36">
                  <c:v>0.12383046537748051</c:v>
                </c:pt>
                <c:pt idx="37">
                  <c:v>0.12608541279303148</c:v>
                </c:pt>
                <c:pt idx="38">
                  <c:v>0.12831529886413087</c:v>
                </c:pt>
                <c:pt idx="39">
                  <c:v>0.13041881015252443</c:v>
                </c:pt>
                <c:pt idx="40">
                  <c:v>0.13228974157141987</c:v>
                </c:pt>
                <c:pt idx="41">
                  <c:v>0.13361840820361701</c:v>
                </c:pt>
                <c:pt idx="42">
                  <c:v>0.1348171014685344</c:v>
                </c:pt>
                <c:pt idx="43">
                  <c:v>0.13568662768911594</c:v>
                </c:pt>
                <c:pt idx="44">
                  <c:v>0.13647665968408346</c:v>
                </c:pt>
                <c:pt idx="45">
                  <c:v>0.13688613331588456</c:v>
                </c:pt>
                <c:pt idx="46">
                  <c:v>0.13713997022069066</c:v>
                </c:pt>
                <c:pt idx="47">
                  <c:v>0.1371772780533598</c:v>
                </c:pt>
                <c:pt idx="48">
                  <c:v>0.13688631570287985</c:v>
                </c:pt>
                <c:pt idx="49">
                  <c:v>0.13675273084748568</c:v>
                </c:pt>
                <c:pt idx="50">
                  <c:v>0.13642137973875396</c:v>
                </c:pt>
                <c:pt idx="51">
                  <c:v>0.13613226444516943</c:v>
                </c:pt>
                <c:pt idx="52">
                  <c:v>0.13592096002223014</c:v>
                </c:pt>
                <c:pt idx="53">
                  <c:v>0.13578367380869794</c:v>
                </c:pt>
                <c:pt idx="54">
                  <c:v>0.1356398896973193</c:v>
                </c:pt>
              </c:numCache>
            </c:numRef>
          </c:val>
          <c:smooth val="0"/>
          <c:extLst>
            <c:ext xmlns:c16="http://schemas.microsoft.com/office/drawing/2014/chart" uri="{C3380CC4-5D6E-409C-BE32-E72D297353CC}">
              <c16:uniqueId val="{0000000E-40E7-4695-8D34-D4BFB6A3C560}"/>
            </c:ext>
          </c:extLst>
        </c:ser>
        <c:ser>
          <c:idx val="2"/>
          <c:order val="4"/>
          <c:tx>
            <c:strRef>
              <c:f>'Graf XX'!$A$15</c:f>
              <c:strCache>
                <c:ptCount val="1"/>
                <c:pt idx="0">
                  <c:v>(1)+(2)+(3)+(4)</c:v>
                </c:pt>
              </c:strCache>
            </c:strRef>
          </c:tx>
          <c:spPr>
            <a:ln w="19050">
              <a:solidFill>
                <a:sysClr val="window" lastClr="FFFFFF">
                  <a:lumMod val="50000"/>
                </a:sysClr>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XX'!$B$15:$BD$15</c:f>
              <c:numCache>
                <c:formatCode>0.0%</c:formatCode>
                <c:ptCount val="55"/>
                <c:pt idx="0">
                  <c:v>8.5661178091161305E-2</c:v>
                </c:pt>
                <c:pt idx="1">
                  <c:v>8.6895768194130696E-2</c:v>
                </c:pt>
                <c:pt idx="2">
                  <c:v>8.5869719371022543E-2</c:v>
                </c:pt>
                <c:pt idx="3">
                  <c:v>8.6079303371177349E-2</c:v>
                </c:pt>
                <c:pt idx="4">
                  <c:v>8.6290943039993379E-2</c:v>
                </c:pt>
                <c:pt idx="5">
                  <c:v>8.612088882413306E-2</c:v>
                </c:pt>
                <c:pt idx="6">
                  <c:v>8.5456756298259579E-2</c:v>
                </c:pt>
                <c:pt idx="7">
                  <c:v>8.4634509521504392E-2</c:v>
                </c:pt>
                <c:pt idx="8">
                  <c:v>8.4519171064669926E-2</c:v>
                </c:pt>
                <c:pt idx="9">
                  <c:v>8.45444640904435E-2</c:v>
                </c:pt>
                <c:pt idx="10">
                  <c:v>8.4587524895146732E-2</c:v>
                </c:pt>
                <c:pt idx="11">
                  <c:v>8.4459825437564154E-2</c:v>
                </c:pt>
                <c:pt idx="12">
                  <c:v>8.4574394276437509E-2</c:v>
                </c:pt>
                <c:pt idx="13">
                  <c:v>8.4864287601189498E-2</c:v>
                </c:pt>
                <c:pt idx="14">
                  <c:v>8.4961828258627678E-2</c:v>
                </c:pt>
                <c:pt idx="15">
                  <c:v>8.5463063967824007E-2</c:v>
                </c:pt>
                <c:pt idx="16">
                  <c:v>8.6131446633112119E-2</c:v>
                </c:pt>
                <c:pt idx="17">
                  <c:v>8.7070832596380418E-2</c:v>
                </c:pt>
                <c:pt idx="18">
                  <c:v>8.8235400018287419E-2</c:v>
                </c:pt>
                <c:pt idx="19">
                  <c:v>8.9600216605603258E-2</c:v>
                </c:pt>
                <c:pt idx="20">
                  <c:v>9.1248209781332634E-2</c:v>
                </c:pt>
                <c:pt idx="21">
                  <c:v>9.3067478613093932E-2</c:v>
                </c:pt>
                <c:pt idx="22">
                  <c:v>9.4998105289006568E-2</c:v>
                </c:pt>
                <c:pt idx="23">
                  <c:v>9.7009655737963801E-2</c:v>
                </c:pt>
                <c:pt idx="24">
                  <c:v>9.9082734504452263E-2</c:v>
                </c:pt>
                <c:pt idx="25">
                  <c:v>0.10126164588676058</c:v>
                </c:pt>
                <c:pt idx="26">
                  <c:v>0.10347044310550767</c:v>
                </c:pt>
                <c:pt idx="27">
                  <c:v>0.10567213575219751</c:v>
                </c:pt>
                <c:pt idx="28">
                  <c:v>0.10782943781403832</c:v>
                </c:pt>
                <c:pt idx="29">
                  <c:v>0.1100004844324599</c:v>
                </c:pt>
                <c:pt idx="30">
                  <c:v>0.11211583313437898</c:v>
                </c:pt>
                <c:pt idx="31">
                  <c:v>0.11431509882181706</c:v>
                </c:pt>
                <c:pt idx="32">
                  <c:v>0.11658287647449829</c:v>
                </c:pt>
                <c:pt idx="33">
                  <c:v>0.11889201702098863</c:v>
                </c:pt>
                <c:pt idx="34">
                  <c:v>0.12121452551994143</c:v>
                </c:pt>
                <c:pt idx="35">
                  <c:v>0.12353813347818221</c:v>
                </c:pt>
                <c:pt idx="36">
                  <c:v>0.12582664350770864</c:v>
                </c:pt>
                <c:pt idx="37">
                  <c:v>0.12810740911500201</c:v>
                </c:pt>
                <c:pt idx="38">
                  <c:v>0.13036141639119239</c:v>
                </c:pt>
                <c:pt idx="39">
                  <c:v>0.13248698529519209</c:v>
                </c:pt>
                <c:pt idx="40">
                  <c:v>0.13437550715660918</c:v>
                </c:pt>
                <c:pt idx="41">
                  <c:v>0.13571594266145581</c:v>
                </c:pt>
                <c:pt idx="42">
                  <c:v>0.13692693765672254</c:v>
                </c:pt>
                <c:pt idx="43">
                  <c:v>0.13780346341393132</c:v>
                </c:pt>
                <c:pt idx="44">
                  <c:v>0.13859805874113484</c:v>
                </c:pt>
                <c:pt idx="45">
                  <c:v>0.13901019485146779</c:v>
                </c:pt>
                <c:pt idx="46">
                  <c:v>0.13926390288852764</c:v>
                </c:pt>
                <c:pt idx="47">
                  <c:v>0.13929847927795375</c:v>
                </c:pt>
                <c:pt idx="48">
                  <c:v>0.1390008891378674</c:v>
                </c:pt>
                <c:pt idx="49">
                  <c:v>0.13886181159532901</c:v>
                </c:pt>
                <c:pt idx="50">
                  <c:v>0.13852098118801878</c:v>
                </c:pt>
                <c:pt idx="51">
                  <c:v>0.13822564665896056</c:v>
                </c:pt>
                <c:pt idx="52">
                  <c:v>0.13800590968916818</c:v>
                </c:pt>
                <c:pt idx="53">
                  <c:v>0.13786322943207235</c:v>
                </c:pt>
                <c:pt idx="54">
                  <c:v>0.1377116280925299</c:v>
                </c:pt>
              </c:numCache>
            </c:numRef>
          </c:val>
          <c:smooth val="0"/>
          <c:extLst>
            <c:ext xmlns:c16="http://schemas.microsoft.com/office/drawing/2014/chart" uri="{C3380CC4-5D6E-409C-BE32-E72D297353CC}">
              <c16:uniqueId val="{00000010-40E7-4695-8D34-D4BFB6A3C560}"/>
            </c:ext>
          </c:extLst>
        </c:ser>
        <c:ser>
          <c:idx val="4"/>
          <c:order val="5"/>
          <c:tx>
            <c:strRef>
              <c:f>'Graf XX'!$A$16</c:f>
              <c:strCache>
                <c:ptCount val="1"/>
                <c:pt idx="0">
                  <c:v>Former projection</c:v>
                </c:pt>
              </c:strCache>
            </c:strRef>
          </c:tx>
          <c:spPr>
            <a:ln w="19050">
              <a:solidFill>
                <a:sysClr val="windowText" lastClr="000000"/>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XX'!$B$16:$BD$16</c:f>
              <c:numCache>
                <c:formatCode>0.0%</c:formatCode>
                <c:ptCount val="55"/>
                <c:pt idx="0">
                  <c:v>8.5871481888352155E-2</c:v>
                </c:pt>
                <c:pt idx="1">
                  <c:v>8.6677305100869809E-2</c:v>
                </c:pt>
                <c:pt idx="2">
                  <c:v>8.520475475949027E-2</c:v>
                </c:pt>
                <c:pt idx="3">
                  <c:v>8.3954429560400681E-2</c:v>
                </c:pt>
                <c:pt idx="4">
                  <c:v>8.2606795942409814E-2</c:v>
                </c:pt>
                <c:pt idx="5">
                  <c:v>8.1502444224115178E-2</c:v>
                </c:pt>
                <c:pt idx="6">
                  <c:v>8.0407518364979169E-2</c:v>
                </c:pt>
                <c:pt idx="7">
                  <c:v>7.8927445356057738E-2</c:v>
                </c:pt>
                <c:pt idx="8">
                  <c:v>7.8341249817429764E-2</c:v>
                </c:pt>
                <c:pt idx="9">
                  <c:v>7.7810968570015668E-2</c:v>
                </c:pt>
                <c:pt idx="10">
                  <c:v>7.7432845938762332E-2</c:v>
                </c:pt>
                <c:pt idx="11">
                  <c:v>7.7106868563674644E-2</c:v>
                </c:pt>
                <c:pt idx="12">
                  <c:v>7.7021917462112691E-2</c:v>
                </c:pt>
                <c:pt idx="13">
                  <c:v>7.6944386737856349E-2</c:v>
                </c:pt>
                <c:pt idx="14">
                  <c:v>7.6419553865300083E-2</c:v>
                </c:pt>
                <c:pt idx="15">
                  <c:v>7.5973153306615748E-2</c:v>
                </c:pt>
                <c:pt idx="16">
                  <c:v>7.5797821707383736E-2</c:v>
                </c:pt>
                <c:pt idx="17">
                  <c:v>7.56906681855853E-2</c:v>
                </c:pt>
                <c:pt idx="18">
                  <c:v>7.554121961678939E-2</c:v>
                </c:pt>
                <c:pt idx="19">
                  <c:v>7.5826307151761391E-2</c:v>
                </c:pt>
                <c:pt idx="20">
                  <c:v>7.6293726726426703E-2</c:v>
                </c:pt>
                <c:pt idx="21">
                  <c:v>7.6805361532191141E-2</c:v>
                </c:pt>
                <c:pt idx="22">
                  <c:v>7.6811800544056591E-2</c:v>
                </c:pt>
                <c:pt idx="23">
                  <c:v>7.7433057791686299E-2</c:v>
                </c:pt>
                <c:pt idx="24">
                  <c:v>7.8242739038634643E-2</c:v>
                </c:pt>
                <c:pt idx="25">
                  <c:v>7.9120460652798041E-2</c:v>
                </c:pt>
                <c:pt idx="26">
                  <c:v>7.9805356711749403E-2</c:v>
                </c:pt>
                <c:pt idx="27">
                  <c:v>8.0929679398695664E-2</c:v>
                </c:pt>
                <c:pt idx="28">
                  <c:v>8.2183581607906328E-2</c:v>
                </c:pt>
                <c:pt idx="29">
                  <c:v>8.3462907845251774E-2</c:v>
                </c:pt>
                <c:pt idx="30">
                  <c:v>8.4225390894183128E-2</c:v>
                </c:pt>
                <c:pt idx="31">
                  <c:v>8.5174112043768777E-2</c:v>
                </c:pt>
                <c:pt idx="32">
                  <c:v>8.5969665287297256E-2</c:v>
                </c:pt>
                <c:pt idx="33">
                  <c:v>8.6926106244429535E-2</c:v>
                </c:pt>
                <c:pt idx="34">
                  <c:v>8.7870405674924101E-2</c:v>
                </c:pt>
                <c:pt idx="35">
                  <c:v>8.9120382885227112E-2</c:v>
                </c:pt>
                <c:pt idx="36">
                  <c:v>9.0447875294912092E-2</c:v>
                </c:pt>
                <c:pt idx="37">
                  <c:v>9.162017140967732E-2</c:v>
                </c:pt>
                <c:pt idx="38">
                  <c:v>9.2640334383228884E-2</c:v>
                </c:pt>
                <c:pt idx="39">
                  <c:v>9.3568436496964752E-2</c:v>
                </c:pt>
                <c:pt idx="40">
                  <c:v>9.4725683461378857E-2</c:v>
                </c:pt>
                <c:pt idx="41">
                  <c:v>9.588651921399019E-2</c:v>
                </c:pt>
                <c:pt idx="42">
                  <c:v>9.6973036140939245E-2</c:v>
                </c:pt>
                <c:pt idx="43">
                  <c:v>9.7920190841806698E-2</c:v>
                </c:pt>
                <c:pt idx="44">
                  <c:v>9.8952835873394832E-2</c:v>
                </c:pt>
                <c:pt idx="45">
                  <c:v>9.9814866231810476E-2</c:v>
                </c:pt>
                <c:pt idx="46">
                  <c:v>0.10040155857262703</c:v>
                </c:pt>
                <c:pt idx="47">
                  <c:v>0.10058755507054741</c:v>
                </c:pt>
                <c:pt idx="48">
                  <c:v>0.10049206864395245</c:v>
                </c:pt>
                <c:pt idx="49">
                  <c:v>0.10032403240608083</c:v>
                </c:pt>
                <c:pt idx="50">
                  <c:v>0.10011215439414586</c:v>
                </c:pt>
                <c:pt idx="51">
                  <c:v>9.9684662843596519E-2</c:v>
                </c:pt>
                <c:pt idx="52">
                  <c:v>9.9323052268488712E-2</c:v>
                </c:pt>
                <c:pt idx="53">
                  <c:v>9.8671409743270294E-2</c:v>
                </c:pt>
                <c:pt idx="54">
                  <c:v>9.787297698837169E-2</c:v>
                </c:pt>
              </c:numCache>
            </c:numRef>
          </c:val>
          <c:smooth val="0"/>
          <c:extLst>
            <c:ext xmlns:c16="http://schemas.microsoft.com/office/drawing/2014/chart" uri="{C3380CC4-5D6E-409C-BE32-E72D297353CC}">
              <c16:uniqueId val="{00000012-40E7-4695-8D34-D4BFB6A3C560}"/>
            </c:ext>
          </c:extLst>
        </c:ser>
        <c:dLbls>
          <c:showLegendKey val="0"/>
          <c:showVal val="0"/>
          <c:showCatName val="0"/>
          <c:showSerName val="0"/>
          <c:showPercent val="0"/>
          <c:showBubbleSize val="0"/>
        </c:dLbls>
        <c:smooth val="0"/>
        <c:axId val="779982248"/>
        <c:axId val="779982640"/>
      </c:lineChart>
      <c:catAx>
        <c:axId val="779982248"/>
        <c:scaling>
          <c:orientation val="minMax"/>
        </c:scaling>
        <c:delete val="0"/>
        <c:axPos val="b"/>
        <c:numFmt formatCode="General" sourceLinked="0"/>
        <c:majorTickMark val="out"/>
        <c:minorTickMark val="none"/>
        <c:tickLblPos val="low"/>
        <c:txPr>
          <a:bodyPr rot="-5400000" vert="horz"/>
          <a:lstStyle/>
          <a:p>
            <a:pPr>
              <a:defRPr/>
            </a:pPr>
            <a:endParaRPr lang="sk-SK"/>
          </a:p>
        </c:txPr>
        <c:crossAx val="779982640"/>
        <c:crosses val="autoZero"/>
        <c:auto val="1"/>
        <c:lblAlgn val="ctr"/>
        <c:lblOffset val="100"/>
        <c:noMultiLvlLbl val="0"/>
      </c:catAx>
      <c:valAx>
        <c:axId val="779982640"/>
        <c:scaling>
          <c:orientation val="minMax"/>
          <c:min val="7.0000000000000007E-2"/>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sk-SK"/>
          </a:p>
        </c:txPr>
        <c:crossAx val="779982248"/>
        <c:crosses val="autoZero"/>
        <c:crossBetween val="between"/>
      </c:valAx>
    </c:plotArea>
    <c:legend>
      <c:legendPos val="l"/>
      <c:layout>
        <c:manualLayout>
          <c:xMode val="edge"/>
          <c:yMode val="edge"/>
          <c:x val="8.3333333333333329E-2"/>
          <c:y val="0.10452099737532808"/>
          <c:w val="0.4068648293963254"/>
          <c:h val="0.27496208807232431"/>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38318406079E-2"/>
          <c:y val="4.882388164100173E-2"/>
          <c:w val="0.89093095636884034"/>
          <c:h val="0.8204443715368912"/>
        </c:manualLayout>
      </c:layout>
      <c:barChart>
        <c:barDir val="col"/>
        <c:grouping val="stacked"/>
        <c:varyColors val="0"/>
        <c:ser>
          <c:idx val="5"/>
          <c:order val="0"/>
          <c:tx>
            <c:strRef>
              <c:f>'Graf 33 + 34'!$A$9</c:f>
              <c:strCache>
                <c:ptCount val="1"/>
                <c:pt idx="0">
                  <c:v>Dôchodky</c:v>
                </c:pt>
              </c:strCache>
            </c:strRef>
          </c:tx>
          <c:spPr>
            <a:solidFill>
              <a:srgbClr val="2C9ADC"/>
            </a:solidFill>
          </c:spPr>
          <c:invertIfNegative val="0"/>
          <c:cat>
            <c:numRef>
              <c:f>'Graf 33 + 34'!$C$8:$BB$8</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+ 34'!$C$9:$BB$9</c:f>
              <c:numCache>
                <c:formatCode>0.0%</c:formatCode>
                <c:ptCount val="52"/>
                <c:pt idx="0">
                  <c:v>8.3344124689698443E-2</c:v>
                </c:pt>
                <c:pt idx="1">
                  <c:v>9.4921362921557589E-2</c:v>
                </c:pt>
                <c:pt idx="2">
                  <c:v>9.4969671223264829E-2</c:v>
                </c:pt>
                <c:pt idx="3">
                  <c:v>9.5303300032717086E-2</c:v>
                </c:pt>
                <c:pt idx="4">
                  <c:v>9.6125937691341645E-2</c:v>
                </c:pt>
                <c:pt idx="5">
                  <c:v>9.6741158600280819E-2</c:v>
                </c:pt>
                <c:pt idx="6">
                  <c:v>9.7468334461751377E-2</c:v>
                </c:pt>
                <c:pt idx="7">
                  <c:v>9.7812191921855224E-2</c:v>
                </c:pt>
                <c:pt idx="8">
                  <c:v>9.879591674615551E-2</c:v>
                </c:pt>
                <c:pt idx="9">
                  <c:v>9.9865258112659755E-2</c:v>
                </c:pt>
                <c:pt idx="10">
                  <c:v>0.10064489257145928</c:v>
                </c:pt>
                <c:pt idx="11">
                  <c:v>0.10161525637120004</c:v>
                </c:pt>
                <c:pt idx="12">
                  <c:v>0.10258818660102512</c:v>
                </c:pt>
                <c:pt idx="13">
                  <c:v>0.10355648343316708</c:v>
                </c:pt>
                <c:pt idx="14">
                  <c:v>0.10461436929600493</c:v>
                </c:pt>
                <c:pt idx="15">
                  <c:v>0.10561081561196202</c:v>
                </c:pt>
                <c:pt idx="16">
                  <c:v>0.1069121737554429</c:v>
                </c:pt>
                <c:pt idx="17">
                  <c:v>0.10844606055311942</c:v>
                </c:pt>
                <c:pt idx="18">
                  <c:v>0.11021768571221817</c:v>
                </c:pt>
                <c:pt idx="19">
                  <c:v>0.11213909866686027</c:v>
                </c:pt>
                <c:pt idx="20">
                  <c:v>0.11408984913274316</c:v>
                </c:pt>
                <c:pt idx="21">
                  <c:v>0.11579239020504321</c:v>
                </c:pt>
                <c:pt idx="22">
                  <c:v>0.11773569426819362</c:v>
                </c:pt>
                <c:pt idx="23">
                  <c:v>0.11965449251121585</c:v>
                </c:pt>
                <c:pt idx="24">
                  <c:v>0.1214954712932711</c:v>
                </c:pt>
                <c:pt idx="25">
                  <c:v>0.12325253527812303</c:v>
                </c:pt>
                <c:pt idx="26">
                  <c:v>0.12491910292605779</c:v>
                </c:pt>
                <c:pt idx="27">
                  <c:v>0.12661004278152055</c:v>
                </c:pt>
                <c:pt idx="28">
                  <c:v>0.12836199532277298</c:v>
                </c:pt>
                <c:pt idx="29">
                  <c:v>0.13016110811016254</c:v>
                </c:pt>
                <c:pt idx="30">
                  <c:v>0.13201720329567584</c:v>
                </c:pt>
                <c:pt idx="31">
                  <c:v>0.13381255353072655</c:v>
                </c:pt>
                <c:pt idx="32">
                  <c:v>0.13556606245262789</c:v>
                </c:pt>
                <c:pt idx="33">
                  <c:v>0.13727751394476567</c:v>
                </c:pt>
                <c:pt idx="34">
                  <c:v>0.13896344094846774</c:v>
                </c:pt>
                <c:pt idx="35">
                  <c:v>0.14054729234429481</c:v>
                </c:pt>
                <c:pt idx="36">
                  <c:v>0.14203341471145073</c:v>
                </c:pt>
                <c:pt idx="37">
                  <c:v>0.14328915913899129</c:v>
                </c:pt>
                <c:pt idx="38">
                  <c:v>0.14427232874334253</c:v>
                </c:pt>
                <c:pt idx="39">
                  <c:v>0.14491528856210631</c:v>
                </c:pt>
                <c:pt idx="40">
                  <c:v>0.14522019897036062</c:v>
                </c:pt>
                <c:pt idx="41">
                  <c:v>0.14532799151052558</c:v>
                </c:pt>
                <c:pt idx="42">
                  <c:v>0.14532667193098681</c:v>
                </c:pt>
                <c:pt idx="43">
                  <c:v>0.1451764982688214</c:v>
                </c:pt>
                <c:pt idx="44">
                  <c:v>0.14490673354856659</c:v>
                </c:pt>
                <c:pt idx="45">
                  <c:v>0.14448214431041562</c:v>
                </c:pt>
                <c:pt idx="46">
                  <c:v>0.14394370206144227</c:v>
                </c:pt>
                <c:pt idx="47">
                  <c:v>0.14337713423425233</c:v>
                </c:pt>
                <c:pt idx="48">
                  <c:v>0.14293990322731925</c:v>
                </c:pt>
                <c:pt idx="49">
                  <c:v>0.14258497594217157</c:v>
                </c:pt>
                <c:pt idx="50">
                  <c:v>0.14230027660527986</c:v>
                </c:pt>
                <c:pt idx="51">
                  <c:v>0.1420763590314354</c:v>
                </c:pt>
              </c:numCache>
            </c:numRef>
          </c:val>
          <c:extLst>
            <c:ext xmlns:c16="http://schemas.microsoft.com/office/drawing/2014/chart" uri="{C3380CC4-5D6E-409C-BE32-E72D297353CC}">
              <c16:uniqueId val="{00000000-CB71-40DB-88F4-534627798710}"/>
            </c:ext>
          </c:extLst>
        </c:ser>
        <c:ser>
          <c:idx val="8"/>
          <c:order val="1"/>
          <c:tx>
            <c:strRef>
              <c:f>'Graf 33 + 34'!$A$10</c:f>
              <c:strCache>
                <c:ptCount val="1"/>
                <c:pt idx="0">
                  <c:v>Zdravotníctvo</c:v>
                </c:pt>
              </c:strCache>
            </c:strRef>
          </c:tx>
          <c:spPr>
            <a:solidFill>
              <a:schemeClr val="tx2">
                <a:lumMod val="20000"/>
                <a:lumOff val="80000"/>
              </a:schemeClr>
            </a:solidFill>
            <a:ln>
              <a:noFill/>
            </a:ln>
          </c:spPr>
          <c:invertIfNegative val="0"/>
          <c:cat>
            <c:numRef>
              <c:f>'Graf 33 + 34'!$C$8:$BB$8</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+ 34'!$C$10:$BB$10</c:f>
              <c:numCache>
                <c:formatCode>0.0%</c:formatCode>
                <c:ptCount val="52"/>
                <c:pt idx="0">
                  <c:v>5.7224058255441135E-2</c:v>
                </c:pt>
                <c:pt idx="1">
                  <c:v>6.3854755957374998E-2</c:v>
                </c:pt>
                <c:pt idx="2">
                  <c:v>6.2236677430407908E-2</c:v>
                </c:pt>
                <c:pt idx="3">
                  <c:v>6.3330111912011613E-2</c:v>
                </c:pt>
                <c:pt idx="4">
                  <c:v>6.4132189199499048E-2</c:v>
                </c:pt>
                <c:pt idx="5">
                  <c:v>6.4772057287921625E-2</c:v>
                </c:pt>
                <c:pt idx="6">
                  <c:v>6.5422165081746253E-2</c:v>
                </c:pt>
                <c:pt idx="7">
                  <c:v>6.6095227088469641E-2</c:v>
                </c:pt>
                <c:pt idx="8">
                  <c:v>6.67401533665508E-2</c:v>
                </c:pt>
                <c:pt idx="9">
                  <c:v>6.739078429533886E-2</c:v>
                </c:pt>
                <c:pt idx="10">
                  <c:v>6.8051810994645759E-2</c:v>
                </c:pt>
                <c:pt idx="11">
                  <c:v>6.8704672497621355E-2</c:v>
                </c:pt>
                <c:pt idx="12">
                  <c:v>6.9344184572299905E-2</c:v>
                </c:pt>
                <c:pt idx="13">
                  <c:v>6.9991445381537579E-2</c:v>
                </c:pt>
                <c:pt idx="14">
                  <c:v>7.0618403621675027E-2</c:v>
                </c:pt>
                <c:pt idx="15">
                  <c:v>7.1230199368237893E-2</c:v>
                </c:pt>
                <c:pt idx="16">
                  <c:v>7.1836275697201635E-2</c:v>
                </c:pt>
                <c:pt idx="17">
                  <c:v>7.2417759844389626E-2</c:v>
                </c:pt>
                <c:pt idx="18">
                  <c:v>7.2990575702275032E-2</c:v>
                </c:pt>
                <c:pt idx="19">
                  <c:v>7.3508001282636307E-2</c:v>
                </c:pt>
                <c:pt idx="20">
                  <c:v>7.4021873510293559E-2</c:v>
                </c:pt>
                <c:pt idx="21">
                  <c:v>7.4518711821491598E-2</c:v>
                </c:pt>
                <c:pt idx="22">
                  <c:v>7.5011625514950594E-2</c:v>
                </c:pt>
                <c:pt idx="23">
                  <c:v>7.548542664349471E-2</c:v>
                </c:pt>
                <c:pt idx="24">
                  <c:v>7.5979003679949197E-2</c:v>
                </c:pt>
                <c:pt idx="25">
                  <c:v>7.6440512188693216E-2</c:v>
                </c:pt>
                <c:pt idx="26">
                  <c:v>7.690826072052756E-2</c:v>
                </c:pt>
                <c:pt idx="27">
                  <c:v>7.7377784358538315E-2</c:v>
                </c:pt>
                <c:pt idx="28">
                  <c:v>7.7814333390754775E-2</c:v>
                </c:pt>
                <c:pt idx="29">
                  <c:v>7.8265238478754356E-2</c:v>
                </c:pt>
                <c:pt idx="30">
                  <c:v>7.8727172388363229E-2</c:v>
                </c:pt>
                <c:pt idx="31">
                  <c:v>7.9175530668704711E-2</c:v>
                </c:pt>
                <c:pt idx="32">
                  <c:v>7.9588649801502764E-2</c:v>
                </c:pt>
                <c:pt idx="33">
                  <c:v>8.0010609655215198E-2</c:v>
                </c:pt>
                <c:pt idx="34">
                  <c:v>8.0405818766791412E-2</c:v>
                </c:pt>
                <c:pt idx="35">
                  <c:v>8.0780258863815818E-2</c:v>
                </c:pt>
                <c:pt idx="36">
                  <c:v>8.1147413592106921E-2</c:v>
                </c:pt>
                <c:pt idx="37">
                  <c:v>8.1489019553853653E-2</c:v>
                </c:pt>
                <c:pt idx="38">
                  <c:v>8.1794101355116902E-2</c:v>
                </c:pt>
                <c:pt idx="39">
                  <c:v>8.2070082096670022E-2</c:v>
                </c:pt>
                <c:pt idx="40">
                  <c:v>8.2299035831875672E-2</c:v>
                </c:pt>
                <c:pt idx="41">
                  <c:v>8.2492242598293297E-2</c:v>
                </c:pt>
                <c:pt idx="42">
                  <c:v>8.2652721980777652E-2</c:v>
                </c:pt>
                <c:pt idx="43">
                  <c:v>8.2762339055303669E-2</c:v>
                </c:pt>
                <c:pt idx="44">
                  <c:v>8.2836638575631436E-2</c:v>
                </c:pt>
                <c:pt idx="45">
                  <c:v>8.2833853540060801E-2</c:v>
                </c:pt>
                <c:pt idx="46">
                  <c:v>8.2814209406221237E-2</c:v>
                </c:pt>
                <c:pt idx="47">
                  <c:v>8.2711975377838906E-2</c:v>
                </c:pt>
                <c:pt idx="48">
                  <c:v>8.2570545192052786E-2</c:v>
                </c:pt>
                <c:pt idx="49">
                  <c:v>8.2395739824853959E-2</c:v>
                </c:pt>
                <c:pt idx="50">
                  <c:v>8.2143116755288195E-2</c:v>
                </c:pt>
                <c:pt idx="51">
                  <c:v>8.1856420850361308E-2</c:v>
                </c:pt>
              </c:numCache>
            </c:numRef>
          </c:val>
          <c:extLst>
            <c:ext xmlns:c16="http://schemas.microsoft.com/office/drawing/2014/chart" uri="{C3380CC4-5D6E-409C-BE32-E72D297353CC}">
              <c16:uniqueId val="{00000001-CB71-40DB-88F4-534627798710}"/>
            </c:ext>
          </c:extLst>
        </c:ser>
        <c:ser>
          <c:idx val="0"/>
          <c:order val="2"/>
          <c:tx>
            <c:strRef>
              <c:f>'Graf 33 + 34'!$A$11</c:f>
              <c:strCache>
                <c:ptCount val="1"/>
                <c:pt idx="0">
                  <c:v>Dlhodobá starostlivosť</c:v>
                </c:pt>
              </c:strCache>
            </c:strRef>
          </c:tx>
          <c:spPr>
            <a:solidFill>
              <a:srgbClr val="1F497D"/>
            </a:solidFill>
          </c:spPr>
          <c:invertIfNegative val="0"/>
          <c:cat>
            <c:numRef>
              <c:f>'Graf 33 + 34'!$C$8:$BB$8</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+ 34'!$C$11:$BB$11</c:f>
              <c:numCache>
                <c:formatCode>0.0%</c:formatCode>
                <c:ptCount val="52"/>
                <c:pt idx="0">
                  <c:v>8.425807362841195E-3</c:v>
                </c:pt>
                <c:pt idx="1">
                  <c:v>9.5833039480569433E-3</c:v>
                </c:pt>
                <c:pt idx="2">
                  <c:v>9.5983619777616769E-3</c:v>
                </c:pt>
                <c:pt idx="3">
                  <c:v>9.8245187742099799E-3</c:v>
                </c:pt>
                <c:pt idx="4">
                  <c:v>1.0097412122470804E-2</c:v>
                </c:pt>
                <c:pt idx="5">
                  <c:v>1.0463885952234225E-2</c:v>
                </c:pt>
                <c:pt idx="6">
                  <c:v>1.074951995956237E-2</c:v>
                </c:pt>
                <c:pt idx="7">
                  <c:v>1.1057202918741117E-2</c:v>
                </c:pt>
                <c:pt idx="8">
                  <c:v>1.1390480622313579E-2</c:v>
                </c:pt>
                <c:pt idx="9">
                  <c:v>1.1740298403814435E-2</c:v>
                </c:pt>
                <c:pt idx="10">
                  <c:v>1.2099381571146251E-2</c:v>
                </c:pt>
                <c:pt idx="11">
                  <c:v>1.2474555983294418E-2</c:v>
                </c:pt>
                <c:pt idx="12">
                  <c:v>1.286705826347747E-2</c:v>
                </c:pt>
                <c:pt idx="13">
                  <c:v>1.3275621075614164E-2</c:v>
                </c:pt>
                <c:pt idx="14">
                  <c:v>1.3687266943057181E-2</c:v>
                </c:pt>
                <c:pt idx="15">
                  <c:v>1.4093024309006146E-2</c:v>
                </c:pt>
                <c:pt idx="16">
                  <c:v>1.4505792183326021E-2</c:v>
                </c:pt>
                <c:pt idx="17">
                  <c:v>1.4931081859939899E-2</c:v>
                </c:pt>
                <c:pt idx="18">
                  <c:v>1.5369202558334759E-2</c:v>
                </c:pt>
                <c:pt idx="19">
                  <c:v>1.5807661691290314E-2</c:v>
                </c:pt>
                <c:pt idx="20">
                  <c:v>1.6235346228198687E-2</c:v>
                </c:pt>
                <c:pt idx="21">
                  <c:v>1.6666778867030753E-2</c:v>
                </c:pt>
                <c:pt idx="22">
                  <c:v>1.7105475894977878E-2</c:v>
                </c:pt>
                <c:pt idx="23">
                  <c:v>1.7526971574665477E-2</c:v>
                </c:pt>
                <c:pt idx="24">
                  <c:v>1.7928284973681534E-2</c:v>
                </c:pt>
                <c:pt idx="25">
                  <c:v>1.8324911928809733E-2</c:v>
                </c:pt>
                <c:pt idx="26">
                  <c:v>1.8719845351284882E-2</c:v>
                </c:pt>
                <c:pt idx="27">
                  <c:v>1.9112131565921783E-2</c:v>
                </c:pt>
                <c:pt idx="28">
                  <c:v>1.9493636762685271E-2</c:v>
                </c:pt>
                <c:pt idx="29">
                  <c:v>1.9872474574772953E-2</c:v>
                </c:pt>
                <c:pt idx="30">
                  <c:v>2.0270811018900464E-2</c:v>
                </c:pt>
                <c:pt idx="31">
                  <c:v>2.0679635388348484E-2</c:v>
                </c:pt>
                <c:pt idx="32">
                  <c:v>2.1092109198544266E-2</c:v>
                </c:pt>
                <c:pt idx="33">
                  <c:v>2.1509180279331287E-2</c:v>
                </c:pt>
                <c:pt idx="34">
                  <c:v>2.1950335169076279E-2</c:v>
                </c:pt>
                <c:pt idx="35">
                  <c:v>2.2438583003937432E-2</c:v>
                </c:pt>
                <c:pt idx="36">
                  <c:v>2.294157566552104E-2</c:v>
                </c:pt>
                <c:pt idx="37">
                  <c:v>2.3429732953405603E-2</c:v>
                </c:pt>
                <c:pt idx="38">
                  <c:v>2.3912378015960849E-2</c:v>
                </c:pt>
                <c:pt idx="39">
                  <c:v>2.4400170233504472E-2</c:v>
                </c:pt>
                <c:pt idx="40">
                  <c:v>2.4910478571723068E-2</c:v>
                </c:pt>
                <c:pt idx="41">
                  <c:v>2.5421456520207716E-2</c:v>
                </c:pt>
                <c:pt idx="42">
                  <c:v>2.591352101620847E-2</c:v>
                </c:pt>
                <c:pt idx="43">
                  <c:v>2.6401689612536035E-2</c:v>
                </c:pt>
                <c:pt idx="44">
                  <c:v>2.6890562621451321E-2</c:v>
                </c:pt>
                <c:pt idx="45">
                  <c:v>2.7375539022302484E-2</c:v>
                </c:pt>
                <c:pt idx="46">
                  <c:v>2.7822283462211102E-2</c:v>
                </c:pt>
                <c:pt idx="47">
                  <c:v>2.82180979343193E-2</c:v>
                </c:pt>
                <c:pt idx="48">
                  <c:v>2.8572502014879729E-2</c:v>
                </c:pt>
                <c:pt idx="49">
                  <c:v>2.8889611871820386E-2</c:v>
                </c:pt>
                <c:pt idx="50">
                  <c:v>2.9170657677000163E-2</c:v>
                </c:pt>
                <c:pt idx="51">
                  <c:v>2.9400405294101796E-2</c:v>
                </c:pt>
              </c:numCache>
            </c:numRef>
          </c:val>
          <c:extLst>
            <c:ext xmlns:c16="http://schemas.microsoft.com/office/drawing/2014/chart" uri="{C3380CC4-5D6E-409C-BE32-E72D297353CC}">
              <c16:uniqueId val="{00000002-CB71-40DB-88F4-534627798710}"/>
            </c:ext>
          </c:extLst>
        </c:ser>
        <c:ser>
          <c:idx val="1"/>
          <c:order val="3"/>
          <c:tx>
            <c:strRef>
              <c:f>'Graf 33 + 34'!$A$12</c:f>
              <c:strCache>
                <c:ptCount val="1"/>
                <c:pt idx="0">
                  <c:v>Vzdelávanie</c:v>
                </c:pt>
              </c:strCache>
            </c:strRef>
          </c:tx>
          <c:invertIfNegative val="0"/>
          <c:cat>
            <c:numRef>
              <c:f>'Graf 33 + 34'!$C$8:$BB$8</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+ 34'!$C$12:$BB$12</c:f>
              <c:numCache>
                <c:formatCode>0.0%</c:formatCode>
                <c:ptCount val="52"/>
                <c:pt idx="0">
                  <c:v>3.3823319787987777E-2</c:v>
                </c:pt>
                <c:pt idx="1">
                  <c:v>3.3390943398624057E-2</c:v>
                </c:pt>
                <c:pt idx="2">
                  <c:v>3.3019741544991044E-2</c:v>
                </c:pt>
                <c:pt idx="3">
                  <c:v>3.3047381174496668E-2</c:v>
                </c:pt>
                <c:pt idx="4">
                  <c:v>3.3347383280947634E-2</c:v>
                </c:pt>
                <c:pt idx="5">
                  <c:v>3.3714945730525449E-2</c:v>
                </c:pt>
                <c:pt idx="6">
                  <c:v>3.4161827787621356E-2</c:v>
                </c:pt>
                <c:pt idx="7">
                  <c:v>3.4627240887531531E-2</c:v>
                </c:pt>
                <c:pt idx="8">
                  <c:v>3.5054520721433224E-2</c:v>
                </c:pt>
                <c:pt idx="9">
                  <c:v>3.5376485626266316E-2</c:v>
                </c:pt>
                <c:pt idx="10">
                  <c:v>3.5596435444109904E-2</c:v>
                </c:pt>
                <c:pt idx="11">
                  <c:v>3.5744920559435844E-2</c:v>
                </c:pt>
                <c:pt idx="12">
                  <c:v>3.5844344242195292E-2</c:v>
                </c:pt>
                <c:pt idx="13">
                  <c:v>3.590197995900396E-2</c:v>
                </c:pt>
                <c:pt idx="14">
                  <c:v>3.590450870165908E-2</c:v>
                </c:pt>
                <c:pt idx="15">
                  <c:v>3.5848530092192119E-2</c:v>
                </c:pt>
                <c:pt idx="16">
                  <c:v>3.5761360704213437E-2</c:v>
                </c:pt>
                <c:pt idx="17">
                  <c:v>3.5641859643604112E-2</c:v>
                </c:pt>
                <c:pt idx="18">
                  <c:v>3.5516298323227245E-2</c:v>
                </c:pt>
                <c:pt idx="19">
                  <c:v>3.5390183612425484E-2</c:v>
                </c:pt>
                <c:pt idx="20">
                  <c:v>3.5256991620180402E-2</c:v>
                </c:pt>
                <c:pt idx="21">
                  <c:v>3.5132187757369024E-2</c:v>
                </c:pt>
                <c:pt idx="22">
                  <c:v>3.5015520600316569E-2</c:v>
                </c:pt>
                <c:pt idx="23">
                  <c:v>3.4919035083667956E-2</c:v>
                </c:pt>
                <c:pt idx="24">
                  <c:v>3.4853277312506717E-2</c:v>
                </c:pt>
                <c:pt idx="25">
                  <c:v>3.4825589979013437E-2</c:v>
                </c:pt>
                <c:pt idx="26">
                  <c:v>3.48484993534698E-2</c:v>
                </c:pt>
                <c:pt idx="27">
                  <c:v>3.492664876435763E-2</c:v>
                </c:pt>
                <c:pt idx="28">
                  <c:v>3.506036838480843E-2</c:v>
                </c:pt>
                <c:pt idx="29">
                  <c:v>3.5244609781074368E-2</c:v>
                </c:pt>
                <c:pt idx="30">
                  <c:v>3.5475632420367512E-2</c:v>
                </c:pt>
                <c:pt idx="31">
                  <c:v>3.5748151370131889E-2</c:v>
                </c:pt>
                <c:pt idx="32">
                  <c:v>3.6053706198051538E-2</c:v>
                </c:pt>
                <c:pt idx="33">
                  <c:v>3.6381973765313776E-2</c:v>
                </c:pt>
                <c:pt idx="34">
                  <c:v>3.6727599419171364E-2</c:v>
                </c:pt>
                <c:pt idx="35">
                  <c:v>3.7067321605603103E-2</c:v>
                </c:pt>
                <c:pt idx="36">
                  <c:v>3.7392468974259498E-2</c:v>
                </c:pt>
                <c:pt idx="37">
                  <c:v>3.7687037881803186E-2</c:v>
                </c:pt>
                <c:pt idx="38">
                  <c:v>3.7936269964806278E-2</c:v>
                </c:pt>
                <c:pt idx="39">
                  <c:v>3.8136643009351587E-2</c:v>
                </c:pt>
                <c:pt idx="40">
                  <c:v>3.8286847815515793E-2</c:v>
                </c:pt>
                <c:pt idx="41">
                  <c:v>3.8388838768574879E-2</c:v>
                </c:pt>
                <c:pt idx="42">
                  <c:v>3.8444380711374765E-2</c:v>
                </c:pt>
                <c:pt idx="43">
                  <c:v>3.8455440643822142E-2</c:v>
                </c:pt>
                <c:pt idx="44">
                  <c:v>3.842177516253463E-2</c:v>
                </c:pt>
                <c:pt idx="45">
                  <c:v>3.8348672290107376E-2</c:v>
                </c:pt>
                <c:pt idx="46">
                  <c:v>3.8246991560263094E-2</c:v>
                </c:pt>
                <c:pt idx="47">
                  <c:v>3.8127267565957308E-2</c:v>
                </c:pt>
                <c:pt idx="48">
                  <c:v>3.7999229153934819E-2</c:v>
                </c:pt>
                <c:pt idx="49">
                  <c:v>3.7867950154198693E-2</c:v>
                </c:pt>
                <c:pt idx="50">
                  <c:v>3.7739888482265144E-2</c:v>
                </c:pt>
                <c:pt idx="51">
                  <c:v>3.7624224365133969E-2</c:v>
                </c:pt>
              </c:numCache>
            </c:numRef>
          </c:val>
          <c:extLst>
            <c:ext xmlns:c16="http://schemas.microsoft.com/office/drawing/2014/chart" uri="{C3380CC4-5D6E-409C-BE32-E72D297353CC}">
              <c16:uniqueId val="{00000003-CB71-40DB-88F4-534627798710}"/>
            </c:ext>
          </c:extLst>
        </c:ser>
        <c:dLbls>
          <c:showLegendKey val="0"/>
          <c:showVal val="0"/>
          <c:showCatName val="0"/>
          <c:showSerName val="0"/>
          <c:showPercent val="0"/>
          <c:showBubbleSize val="0"/>
        </c:dLbls>
        <c:gapWidth val="150"/>
        <c:overlap val="100"/>
        <c:axId val="779983816"/>
        <c:axId val="779984208"/>
      </c:barChart>
      <c:lineChart>
        <c:grouping val="standard"/>
        <c:varyColors val="0"/>
        <c:ser>
          <c:idx val="2"/>
          <c:order val="4"/>
          <c:tx>
            <c:strRef>
              <c:f>'Graf 33 + 34'!$A$13</c:f>
              <c:strCache>
                <c:ptCount val="1"/>
                <c:pt idx="0">
                  <c:v>Projekcia 2020</c:v>
                </c:pt>
              </c:strCache>
            </c:strRef>
          </c:tx>
          <c:spPr>
            <a:ln>
              <a:solidFill>
                <a:sysClr val="windowText" lastClr="000000"/>
              </a:solidFill>
            </a:ln>
          </c:spPr>
          <c:marker>
            <c:symbol val="none"/>
          </c:marker>
          <c:cat>
            <c:numRef>
              <c:f>[76]Hárok1!$B$8:$BA$8</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+ 34'!$C$13:$BB$13</c:f>
              <c:numCache>
                <c:formatCode>0.0%</c:formatCode>
                <c:ptCount val="52"/>
                <c:pt idx="0">
                  <c:v>0.18753439764945451</c:v>
                </c:pt>
                <c:pt idx="1">
                  <c:v>0.18827607070163124</c:v>
                </c:pt>
                <c:pt idx="2">
                  <c:v>0.18877052257050791</c:v>
                </c:pt>
                <c:pt idx="3">
                  <c:v>0.1889320859665328</c:v>
                </c:pt>
                <c:pt idx="4">
                  <c:v>0.1889927078100043</c:v>
                </c:pt>
                <c:pt idx="5">
                  <c:v>0.18979731820506907</c:v>
                </c:pt>
                <c:pt idx="6">
                  <c:v>0.19082870679025155</c:v>
                </c:pt>
                <c:pt idx="7">
                  <c:v>0.19191199826597366</c:v>
                </c:pt>
                <c:pt idx="8">
                  <c:v>0.19263383981064119</c:v>
                </c:pt>
                <c:pt idx="9">
                  <c:v>0.19350309308024324</c:v>
                </c:pt>
                <c:pt idx="10">
                  <c:v>0.19445480364140588</c:v>
                </c:pt>
                <c:pt idx="11">
                  <c:v>0.19514863883728123</c:v>
                </c:pt>
                <c:pt idx="12">
                  <c:v>0.19622278018881689</c:v>
                </c:pt>
                <c:pt idx="13">
                  <c:v>0.19747039513249598</c:v>
                </c:pt>
                <c:pt idx="14">
                  <c:v>0.1989740511613437</c:v>
                </c:pt>
                <c:pt idx="15">
                  <c:v>0.20067561474457804</c:v>
                </c:pt>
                <c:pt idx="16">
                  <c:v>0.20256846366474243</c:v>
                </c:pt>
                <c:pt idx="17">
                  <c:v>0.20475865649002187</c:v>
                </c:pt>
                <c:pt idx="18">
                  <c:v>0.20714146483593421</c:v>
                </c:pt>
                <c:pt idx="19">
                  <c:v>0.20966352279204653</c:v>
                </c:pt>
                <c:pt idx="20">
                  <c:v>0.21227176407952628</c:v>
                </c:pt>
                <c:pt idx="21">
                  <c:v>0.21495753901078593</c:v>
                </c:pt>
                <c:pt idx="22">
                  <c:v>0.21776969485115993</c:v>
                </c:pt>
                <c:pt idx="23">
                  <c:v>0.2206225429082673</c:v>
                </c:pt>
                <c:pt idx="24">
                  <c:v>0.22347141876126284</c:v>
                </c:pt>
                <c:pt idx="25">
                  <c:v>0.22628004813993796</c:v>
                </c:pt>
                <c:pt idx="26">
                  <c:v>0.22912253490837373</c:v>
                </c:pt>
                <c:pt idx="27">
                  <c:v>0.23193198330627696</c:v>
                </c:pt>
                <c:pt idx="28">
                  <c:v>0.23486369234212098</c:v>
                </c:pt>
                <c:pt idx="29">
                  <c:v>0.2378853640193023</c:v>
                </c:pt>
                <c:pt idx="30">
                  <c:v>0.24097465395494705</c:v>
                </c:pt>
                <c:pt idx="31">
                  <c:v>0.24409157168126414</c:v>
                </c:pt>
                <c:pt idx="32">
                  <c:v>0.24723840464175958</c:v>
                </c:pt>
                <c:pt idx="33">
                  <c:v>0.25033892828535004</c:v>
                </c:pt>
                <c:pt idx="34">
                  <c:v>0.253414662037107</c:v>
                </c:pt>
                <c:pt idx="35">
                  <c:v>0.25643794981458329</c:v>
                </c:pt>
                <c:pt idx="36">
                  <c:v>0.25928323734404612</c:v>
                </c:pt>
                <c:pt idx="37">
                  <c:v>0.26182767927675171</c:v>
                </c:pt>
                <c:pt idx="38">
                  <c:v>0.26374971509214196</c:v>
                </c:pt>
                <c:pt idx="39">
                  <c:v>0.26545163774118391</c:v>
                </c:pt>
                <c:pt idx="40">
                  <c:v>0.26674268211063695</c:v>
                </c:pt>
                <c:pt idx="41">
                  <c:v>0.26786904671026734</c:v>
                </c:pt>
                <c:pt idx="42">
                  <c:v>0.26852914020100122</c:v>
                </c:pt>
                <c:pt idx="43">
                  <c:v>0.26895450877554355</c:v>
                </c:pt>
                <c:pt idx="44">
                  <c:v>0.2690798785019321</c:v>
                </c:pt>
                <c:pt idx="45">
                  <c:v>0.26879965572804798</c:v>
                </c:pt>
                <c:pt idx="46">
                  <c:v>0.26861876822793018</c:v>
                </c:pt>
                <c:pt idx="47">
                  <c:v>0.2681922144091084</c:v>
                </c:pt>
                <c:pt idx="48">
                  <c:v>0.26777382172812636</c:v>
                </c:pt>
                <c:pt idx="49">
                  <c:v>0.26741578408794925</c:v>
                </c:pt>
                <c:pt idx="50">
                  <c:v>0.26711875646546185</c:v>
                </c:pt>
                <c:pt idx="51">
                  <c:v>0.26680345792878751</c:v>
                </c:pt>
              </c:numCache>
            </c:numRef>
          </c:val>
          <c:smooth val="0"/>
          <c:extLst>
            <c:ext xmlns:c16="http://schemas.microsoft.com/office/drawing/2014/chart" uri="{C3380CC4-5D6E-409C-BE32-E72D297353CC}">
              <c16:uniqueId val="{00000004-CB71-40DB-88F4-534627798710}"/>
            </c:ext>
          </c:extLst>
        </c:ser>
        <c:dLbls>
          <c:showLegendKey val="0"/>
          <c:showVal val="0"/>
          <c:showCatName val="0"/>
          <c:showSerName val="0"/>
          <c:showPercent val="0"/>
          <c:showBubbleSize val="0"/>
        </c:dLbls>
        <c:marker val="1"/>
        <c:smooth val="0"/>
        <c:axId val="779983816"/>
        <c:axId val="779984208"/>
      </c:lineChart>
      <c:catAx>
        <c:axId val="779983816"/>
        <c:scaling>
          <c:orientation val="minMax"/>
        </c:scaling>
        <c:delete val="0"/>
        <c:axPos val="b"/>
        <c:numFmt formatCode="General" sourceLinked="1"/>
        <c:majorTickMark val="out"/>
        <c:minorTickMark val="none"/>
        <c:tickLblPos val="low"/>
        <c:crossAx val="779984208"/>
        <c:crosses val="autoZero"/>
        <c:auto val="1"/>
        <c:lblAlgn val="ctr"/>
        <c:lblOffset val="100"/>
        <c:tickLblSkip val="3"/>
        <c:noMultiLvlLbl val="0"/>
      </c:catAx>
      <c:valAx>
        <c:axId val="779984208"/>
        <c:scaling>
          <c:orientation val="minMax"/>
        </c:scaling>
        <c:delete val="0"/>
        <c:axPos val="l"/>
        <c:majorGridlines>
          <c:spPr>
            <a:ln>
              <a:solidFill>
                <a:schemeClr val="bg1">
                  <a:lumMod val="75000"/>
                </a:schemeClr>
              </a:solidFill>
              <a:prstDash val="dash"/>
            </a:ln>
          </c:spPr>
        </c:majorGridlines>
        <c:numFmt formatCode="0%" sourceLinked="0"/>
        <c:majorTickMark val="out"/>
        <c:minorTickMark val="none"/>
        <c:tickLblPos val="nextTo"/>
        <c:crossAx val="779983816"/>
        <c:crosses val="autoZero"/>
        <c:crossBetween val="between"/>
      </c:valAx>
    </c:plotArea>
    <c:legend>
      <c:legendPos val="r"/>
      <c:layout>
        <c:manualLayout>
          <c:xMode val="edge"/>
          <c:yMode val="edge"/>
          <c:x val="7.6349825424067305E-2"/>
          <c:y val="4.5935813678433704E-2"/>
          <c:w val="0.21595363079615049"/>
          <c:h val="0.24774239503247936"/>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060038226928952E-2"/>
          <c:y val="8.4437714516454654E-2"/>
          <c:w val="0.83603555653104333"/>
          <c:h val="0.78752116250369364"/>
        </c:manualLayout>
      </c:layout>
      <c:lineChart>
        <c:grouping val="standard"/>
        <c:varyColors val="0"/>
        <c:ser>
          <c:idx val="3"/>
          <c:order val="0"/>
          <c:tx>
            <c:strRef>
              <c:f>'Graf 33 + 34'!$A$16</c:f>
              <c:strCache>
                <c:ptCount val="1"/>
                <c:pt idx="0">
                  <c:v>Projekcia 2021</c:v>
                </c:pt>
              </c:strCache>
            </c:strRef>
          </c:tx>
          <c:spPr>
            <a:ln w="19050">
              <a:solidFill>
                <a:srgbClr val="2C9ADC"/>
              </a:solidFill>
              <a:prstDash val="solid"/>
            </a:ln>
          </c:spPr>
          <c:marker>
            <c:symbol val="none"/>
          </c:marker>
          <c:cat>
            <c:numRef>
              <c:f>'Graf 33 + 34'!$C$15:$BB$15</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+ 34'!$C$16:$BB$16</c:f>
              <c:numCache>
                <c:formatCode>0.0%</c:formatCode>
                <c:ptCount val="52"/>
                <c:pt idx="0">
                  <c:v>8.3344124689698443E-2</c:v>
                </c:pt>
                <c:pt idx="1">
                  <c:v>9.4921362921557589E-2</c:v>
                </c:pt>
                <c:pt idx="2">
                  <c:v>9.4969671223264829E-2</c:v>
                </c:pt>
                <c:pt idx="3">
                  <c:v>9.5303300032717086E-2</c:v>
                </c:pt>
                <c:pt idx="4">
                  <c:v>9.6125937691341645E-2</c:v>
                </c:pt>
                <c:pt idx="5">
                  <c:v>9.6741158600280819E-2</c:v>
                </c:pt>
                <c:pt idx="6">
                  <c:v>9.7468334461751377E-2</c:v>
                </c:pt>
                <c:pt idx="7">
                  <c:v>9.7812191921855224E-2</c:v>
                </c:pt>
                <c:pt idx="8">
                  <c:v>9.879591674615551E-2</c:v>
                </c:pt>
                <c:pt idx="9">
                  <c:v>9.9865258112659755E-2</c:v>
                </c:pt>
                <c:pt idx="10">
                  <c:v>0.10064489257145927</c:v>
                </c:pt>
                <c:pt idx="11">
                  <c:v>0.10161525637120004</c:v>
                </c:pt>
                <c:pt idx="12">
                  <c:v>0.10258818660102512</c:v>
                </c:pt>
                <c:pt idx="13">
                  <c:v>0.10355648343316708</c:v>
                </c:pt>
                <c:pt idx="14">
                  <c:v>0.10461436929600494</c:v>
                </c:pt>
                <c:pt idx="15">
                  <c:v>0.10561081561196202</c:v>
                </c:pt>
                <c:pt idx="16">
                  <c:v>0.10691217375544292</c:v>
                </c:pt>
                <c:pt idx="17">
                  <c:v>0.10844606055311942</c:v>
                </c:pt>
                <c:pt idx="18">
                  <c:v>0.11021768571221817</c:v>
                </c:pt>
                <c:pt idx="19">
                  <c:v>0.11213909866686027</c:v>
                </c:pt>
                <c:pt idx="20">
                  <c:v>0.11408984913274316</c:v>
                </c:pt>
                <c:pt idx="21">
                  <c:v>0.11579239020504321</c:v>
                </c:pt>
                <c:pt idx="22">
                  <c:v>0.11773569426819362</c:v>
                </c:pt>
                <c:pt idx="23">
                  <c:v>0.11965449251121585</c:v>
                </c:pt>
                <c:pt idx="24">
                  <c:v>0.1214954712932711</c:v>
                </c:pt>
                <c:pt idx="25">
                  <c:v>0.12325253527812303</c:v>
                </c:pt>
                <c:pt idx="26">
                  <c:v>0.12491910292605779</c:v>
                </c:pt>
                <c:pt idx="27">
                  <c:v>0.12661004278152055</c:v>
                </c:pt>
                <c:pt idx="28">
                  <c:v>0.12836199532277298</c:v>
                </c:pt>
                <c:pt idx="29">
                  <c:v>0.13016110811016254</c:v>
                </c:pt>
                <c:pt idx="30">
                  <c:v>0.13201720329567584</c:v>
                </c:pt>
                <c:pt idx="31">
                  <c:v>0.13381255353072655</c:v>
                </c:pt>
                <c:pt idx="32">
                  <c:v>0.13556606245262789</c:v>
                </c:pt>
                <c:pt idx="33">
                  <c:v>0.13727751394476567</c:v>
                </c:pt>
                <c:pt idx="34">
                  <c:v>0.13896344094846774</c:v>
                </c:pt>
                <c:pt idx="35">
                  <c:v>0.14054729234429481</c:v>
                </c:pt>
                <c:pt idx="36">
                  <c:v>0.14203341471145073</c:v>
                </c:pt>
                <c:pt idx="37">
                  <c:v>0.14328915913899129</c:v>
                </c:pt>
                <c:pt idx="38">
                  <c:v>0.14427232874334253</c:v>
                </c:pt>
                <c:pt idx="39">
                  <c:v>0.14491528856210631</c:v>
                </c:pt>
                <c:pt idx="40">
                  <c:v>0.14522019897036062</c:v>
                </c:pt>
                <c:pt idx="41">
                  <c:v>0.14532799151052558</c:v>
                </c:pt>
                <c:pt idx="42">
                  <c:v>0.14532667193098681</c:v>
                </c:pt>
                <c:pt idx="43">
                  <c:v>0.1451764982688214</c:v>
                </c:pt>
                <c:pt idx="44">
                  <c:v>0.14490673354856659</c:v>
                </c:pt>
                <c:pt idx="45">
                  <c:v>0.14448214431041562</c:v>
                </c:pt>
                <c:pt idx="46">
                  <c:v>0.14394370206144227</c:v>
                </c:pt>
                <c:pt idx="47">
                  <c:v>0.14337713423425233</c:v>
                </c:pt>
                <c:pt idx="48">
                  <c:v>0.14293990322731925</c:v>
                </c:pt>
                <c:pt idx="49">
                  <c:v>0.14258497594217157</c:v>
                </c:pt>
                <c:pt idx="50">
                  <c:v>0.14230027660527986</c:v>
                </c:pt>
                <c:pt idx="51">
                  <c:v>0.1420763590314354</c:v>
                </c:pt>
              </c:numCache>
            </c:numRef>
          </c:val>
          <c:smooth val="0"/>
          <c:extLst>
            <c:ext xmlns:c16="http://schemas.microsoft.com/office/drawing/2014/chart" uri="{C3380CC4-5D6E-409C-BE32-E72D297353CC}">
              <c16:uniqueId val="{00000000-43EC-4450-96F8-A98B299CCBAC}"/>
            </c:ext>
          </c:extLst>
        </c:ser>
        <c:ser>
          <c:idx val="5"/>
          <c:order val="1"/>
          <c:tx>
            <c:strRef>
              <c:f>'Graf 33 + 34'!$A$17</c:f>
              <c:strCache>
                <c:ptCount val="1"/>
                <c:pt idx="0">
                  <c:v>Projekcia 2020</c:v>
                </c:pt>
              </c:strCache>
            </c:strRef>
          </c:tx>
          <c:spPr>
            <a:ln w="19050">
              <a:solidFill>
                <a:sysClr val="windowText" lastClr="000000"/>
              </a:solidFill>
              <a:prstDash val="solid"/>
            </a:ln>
          </c:spPr>
          <c:marker>
            <c:symbol val="none"/>
          </c:marker>
          <c:cat>
            <c:numRef>
              <c:f>'Graf 33 + 34'!$C$15:$BB$15</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+ 34'!$C$17:$BB$17</c:f>
              <c:numCache>
                <c:formatCode>0.0%</c:formatCode>
                <c:ptCount val="52"/>
                <c:pt idx="0">
                  <c:v>8.6079303371177363E-2</c:v>
                </c:pt>
                <c:pt idx="1">
                  <c:v>8.6290943039993379E-2</c:v>
                </c:pt>
                <c:pt idx="2">
                  <c:v>8.6120888824133046E-2</c:v>
                </c:pt>
                <c:pt idx="3">
                  <c:v>8.5456756298259565E-2</c:v>
                </c:pt>
                <c:pt idx="4">
                  <c:v>8.4634509521504364E-2</c:v>
                </c:pt>
                <c:pt idx="5">
                  <c:v>8.4519171064669954E-2</c:v>
                </c:pt>
                <c:pt idx="6">
                  <c:v>8.4544464090443486E-2</c:v>
                </c:pt>
                <c:pt idx="7">
                  <c:v>8.4587524895146732E-2</c:v>
                </c:pt>
                <c:pt idx="8">
                  <c:v>8.445982543756414E-2</c:v>
                </c:pt>
                <c:pt idx="9">
                  <c:v>8.4574394276437523E-2</c:v>
                </c:pt>
                <c:pt idx="10">
                  <c:v>8.4864287601189498E-2</c:v>
                </c:pt>
                <c:pt idx="11">
                  <c:v>8.4961828258627692E-2</c:v>
                </c:pt>
                <c:pt idx="12">
                  <c:v>8.5463063967823993E-2</c:v>
                </c:pt>
                <c:pt idx="13">
                  <c:v>8.6131446633112133E-2</c:v>
                </c:pt>
                <c:pt idx="14">
                  <c:v>8.7070832596380418E-2</c:v>
                </c:pt>
                <c:pt idx="15">
                  <c:v>8.8235400018287405E-2</c:v>
                </c:pt>
                <c:pt idx="16">
                  <c:v>8.9600216605603258E-2</c:v>
                </c:pt>
                <c:pt idx="17">
                  <c:v>9.1248209781332634E-2</c:v>
                </c:pt>
                <c:pt idx="18">
                  <c:v>9.3067478613093946E-2</c:v>
                </c:pt>
                <c:pt idx="19">
                  <c:v>9.499810528900654E-2</c:v>
                </c:pt>
                <c:pt idx="20">
                  <c:v>9.7009655737963815E-2</c:v>
                </c:pt>
                <c:pt idx="21">
                  <c:v>9.9082734504452277E-2</c:v>
                </c:pt>
                <c:pt idx="22">
                  <c:v>0.10126164588676058</c:v>
                </c:pt>
                <c:pt idx="23">
                  <c:v>0.10347044310550768</c:v>
                </c:pt>
                <c:pt idx="24">
                  <c:v>0.10567213575219749</c:v>
                </c:pt>
                <c:pt idx="25">
                  <c:v>0.10782943781403835</c:v>
                </c:pt>
                <c:pt idx="26">
                  <c:v>0.11000048443245988</c:v>
                </c:pt>
                <c:pt idx="27">
                  <c:v>0.11211583313437902</c:v>
                </c:pt>
                <c:pt idx="28">
                  <c:v>0.11431509882181706</c:v>
                </c:pt>
                <c:pt idx="29">
                  <c:v>0.11658287647449828</c:v>
                </c:pt>
                <c:pt idx="30">
                  <c:v>0.11889201702098863</c:v>
                </c:pt>
                <c:pt idx="31">
                  <c:v>0.12121452551994144</c:v>
                </c:pt>
                <c:pt idx="32">
                  <c:v>0.12353813347818222</c:v>
                </c:pt>
                <c:pt idx="33">
                  <c:v>0.12582664350770864</c:v>
                </c:pt>
                <c:pt idx="34">
                  <c:v>0.12810740911500207</c:v>
                </c:pt>
                <c:pt idx="35">
                  <c:v>0.13036141639119239</c:v>
                </c:pt>
                <c:pt idx="36">
                  <c:v>0.13248698529519209</c:v>
                </c:pt>
                <c:pt idx="37">
                  <c:v>0.13437550715660915</c:v>
                </c:pt>
                <c:pt idx="38">
                  <c:v>0.13571594266145581</c:v>
                </c:pt>
                <c:pt idx="39">
                  <c:v>0.13692693765672251</c:v>
                </c:pt>
                <c:pt idx="40">
                  <c:v>0.13780346341393135</c:v>
                </c:pt>
                <c:pt idx="41">
                  <c:v>0.13859805874113484</c:v>
                </c:pt>
                <c:pt idx="42">
                  <c:v>0.13901019485146779</c:v>
                </c:pt>
                <c:pt idx="43">
                  <c:v>0.13926390288852761</c:v>
                </c:pt>
                <c:pt idx="44">
                  <c:v>0.13929847927795372</c:v>
                </c:pt>
                <c:pt idx="45">
                  <c:v>0.1390008891378674</c:v>
                </c:pt>
                <c:pt idx="46">
                  <c:v>0.13886181159532898</c:v>
                </c:pt>
                <c:pt idx="47">
                  <c:v>0.13852098118801867</c:v>
                </c:pt>
                <c:pt idx="48">
                  <c:v>0.13822564665896062</c:v>
                </c:pt>
                <c:pt idx="49">
                  <c:v>0.13800590968916818</c:v>
                </c:pt>
                <c:pt idx="50">
                  <c:v>0.13786322943207233</c:v>
                </c:pt>
                <c:pt idx="51">
                  <c:v>0.13771162809252985</c:v>
                </c:pt>
              </c:numCache>
            </c:numRef>
          </c:val>
          <c:smooth val="0"/>
          <c:extLst>
            <c:ext xmlns:c16="http://schemas.microsoft.com/office/drawing/2014/chart" uri="{C3380CC4-5D6E-409C-BE32-E72D297353CC}">
              <c16:uniqueId val="{00000001-43EC-4450-96F8-A98B299CCBAC}"/>
            </c:ext>
          </c:extLst>
        </c:ser>
        <c:dLbls>
          <c:showLegendKey val="0"/>
          <c:showVal val="0"/>
          <c:showCatName val="0"/>
          <c:showSerName val="0"/>
          <c:showPercent val="0"/>
          <c:showBubbleSize val="0"/>
        </c:dLbls>
        <c:smooth val="0"/>
        <c:axId val="779984992"/>
        <c:axId val="779985384"/>
      </c:lineChart>
      <c:catAx>
        <c:axId val="779984992"/>
        <c:scaling>
          <c:orientation val="minMax"/>
        </c:scaling>
        <c:delete val="0"/>
        <c:axPos val="b"/>
        <c:numFmt formatCode="General" sourceLinked="0"/>
        <c:majorTickMark val="out"/>
        <c:minorTickMark val="none"/>
        <c:tickLblPos val="low"/>
        <c:txPr>
          <a:bodyPr rot="-5400000" vert="horz"/>
          <a:lstStyle/>
          <a:p>
            <a:pPr>
              <a:defRPr/>
            </a:pPr>
            <a:endParaRPr lang="sk-SK"/>
          </a:p>
        </c:txPr>
        <c:crossAx val="779985384"/>
        <c:crosses val="autoZero"/>
        <c:auto val="1"/>
        <c:lblAlgn val="ctr"/>
        <c:lblOffset val="100"/>
        <c:noMultiLvlLbl val="0"/>
      </c:catAx>
      <c:valAx>
        <c:axId val="779985384"/>
        <c:scaling>
          <c:orientation val="minMax"/>
        </c:scaling>
        <c:delete val="0"/>
        <c:axPos val="l"/>
        <c:majorGridlines>
          <c:spPr>
            <a:ln>
              <a:solidFill>
                <a:schemeClr val="bg1">
                  <a:lumMod val="75000"/>
                </a:schemeClr>
              </a:solidFill>
              <a:prstDash val="sysDash"/>
            </a:ln>
          </c:spPr>
        </c:majorGridlines>
        <c:title>
          <c:tx>
            <c:rich>
              <a:bodyPr/>
              <a:lstStyle/>
              <a:p>
                <a:pPr>
                  <a:defRPr/>
                </a:pPr>
                <a:r>
                  <a:rPr lang="sk-SK"/>
                  <a:t>Celkové</a:t>
                </a:r>
                <a:r>
                  <a:rPr lang="sk-SK" baseline="0"/>
                  <a:t> výdavky</a:t>
                </a:r>
                <a:r>
                  <a:rPr lang="sk-SK"/>
                  <a:t> (%HDP)</a:t>
                </a:r>
              </a:p>
            </c:rich>
          </c:tx>
          <c:overlay val="0"/>
        </c:title>
        <c:numFmt formatCode="0%" sourceLinked="0"/>
        <c:majorTickMark val="out"/>
        <c:minorTickMark val="none"/>
        <c:tickLblPos val="nextTo"/>
        <c:txPr>
          <a:bodyPr rot="0" vert="horz"/>
          <a:lstStyle/>
          <a:p>
            <a:pPr>
              <a:defRPr/>
            </a:pPr>
            <a:endParaRPr lang="sk-SK"/>
          </a:p>
        </c:txPr>
        <c:crossAx val="779984992"/>
        <c:crosses val="autoZero"/>
        <c:crossBetween val="between"/>
      </c:valAx>
    </c:plotArea>
    <c:legend>
      <c:legendPos val="l"/>
      <c:layout>
        <c:manualLayout>
          <c:xMode val="edge"/>
          <c:yMode val="edge"/>
          <c:x val="0.14712020705321499"/>
          <c:y val="3.4708964628518905E-2"/>
          <c:w val="0.30741126871336211"/>
          <c:h val="0.31706940605934192"/>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38318406079E-2"/>
          <c:y val="4.882388164100173E-2"/>
          <c:w val="0.89093095636884034"/>
          <c:h val="0.8204443715368912"/>
        </c:manualLayout>
      </c:layout>
      <c:barChart>
        <c:barDir val="col"/>
        <c:grouping val="stacked"/>
        <c:varyColors val="0"/>
        <c:ser>
          <c:idx val="5"/>
          <c:order val="0"/>
          <c:tx>
            <c:strRef>
              <c:f>'Graf 33 + 34'!$B$9</c:f>
              <c:strCache>
                <c:ptCount val="1"/>
                <c:pt idx="0">
                  <c:v>Pensions</c:v>
                </c:pt>
              </c:strCache>
            </c:strRef>
          </c:tx>
          <c:spPr>
            <a:solidFill>
              <a:srgbClr val="2C9ADC"/>
            </a:solidFill>
          </c:spPr>
          <c:invertIfNegative val="0"/>
          <c:cat>
            <c:numRef>
              <c:f>'Graf 33 + 34'!$C$8:$BB$8</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+ 34'!$C$9:$BB$9</c:f>
              <c:numCache>
                <c:formatCode>0.0%</c:formatCode>
                <c:ptCount val="52"/>
                <c:pt idx="0">
                  <c:v>8.3344124689698443E-2</c:v>
                </c:pt>
                <c:pt idx="1">
                  <c:v>9.4921362921557589E-2</c:v>
                </c:pt>
                <c:pt idx="2">
                  <c:v>9.4969671223264829E-2</c:v>
                </c:pt>
                <c:pt idx="3">
                  <c:v>9.5303300032717086E-2</c:v>
                </c:pt>
                <c:pt idx="4">
                  <c:v>9.6125937691341645E-2</c:v>
                </c:pt>
                <c:pt idx="5">
                  <c:v>9.6741158600280819E-2</c:v>
                </c:pt>
                <c:pt idx="6">
                  <c:v>9.7468334461751377E-2</c:v>
                </c:pt>
                <c:pt idx="7">
                  <c:v>9.7812191921855224E-2</c:v>
                </c:pt>
                <c:pt idx="8">
                  <c:v>9.879591674615551E-2</c:v>
                </c:pt>
                <c:pt idx="9">
                  <c:v>9.9865258112659755E-2</c:v>
                </c:pt>
                <c:pt idx="10">
                  <c:v>0.10064489257145928</c:v>
                </c:pt>
                <c:pt idx="11">
                  <c:v>0.10161525637120004</c:v>
                </c:pt>
                <c:pt idx="12">
                  <c:v>0.10258818660102512</c:v>
                </c:pt>
                <c:pt idx="13">
                  <c:v>0.10355648343316708</c:v>
                </c:pt>
                <c:pt idx="14">
                  <c:v>0.10461436929600493</c:v>
                </c:pt>
                <c:pt idx="15">
                  <c:v>0.10561081561196202</c:v>
                </c:pt>
                <c:pt idx="16">
                  <c:v>0.1069121737554429</c:v>
                </c:pt>
                <c:pt idx="17">
                  <c:v>0.10844606055311942</c:v>
                </c:pt>
                <c:pt idx="18">
                  <c:v>0.11021768571221817</c:v>
                </c:pt>
                <c:pt idx="19">
                  <c:v>0.11213909866686027</c:v>
                </c:pt>
                <c:pt idx="20">
                  <c:v>0.11408984913274316</c:v>
                </c:pt>
                <c:pt idx="21">
                  <c:v>0.11579239020504321</c:v>
                </c:pt>
                <c:pt idx="22">
                  <c:v>0.11773569426819362</c:v>
                </c:pt>
                <c:pt idx="23">
                  <c:v>0.11965449251121585</c:v>
                </c:pt>
                <c:pt idx="24">
                  <c:v>0.1214954712932711</c:v>
                </c:pt>
                <c:pt idx="25">
                  <c:v>0.12325253527812303</c:v>
                </c:pt>
                <c:pt idx="26">
                  <c:v>0.12491910292605779</c:v>
                </c:pt>
                <c:pt idx="27">
                  <c:v>0.12661004278152055</c:v>
                </c:pt>
                <c:pt idx="28">
                  <c:v>0.12836199532277298</c:v>
                </c:pt>
                <c:pt idx="29">
                  <c:v>0.13016110811016254</c:v>
                </c:pt>
                <c:pt idx="30">
                  <c:v>0.13201720329567584</c:v>
                </c:pt>
                <c:pt idx="31">
                  <c:v>0.13381255353072655</c:v>
                </c:pt>
                <c:pt idx="32">
                  <c:v>0.13556606245262789</c:v>
                </c:pt>
                <c:pt idx="33">
                  <c:v>0.13727751394476567</c:v>
                </c:pt>
                <c:pt idx="34">
                  <c:v>0.13896344094846774</c:v>
                </c:pt>
                <c:pt idx="35">
                  <c:v>0.14054729234429481</c:v>
                </c:pt>
                <c:pt idx="36">
                  <c:v>0.14203341471145073</c:v>
                </c:pt>
                <c:pt idx="37">
                  <c:v>0.14328915913899129</c:v>
                </c:pt>
                <c:pt idx="38">
                  <c:v>0.14427232874334253</c:v>
                </c:pt>
                <c:pt idx="39">
                  <c:v>0.14491528856210631</c:v>
                </c:pt>
                <c:pt idx="40">
                  <c:v>0.14522019897036062</c:v>
                </c:pt>
                <c:pt idx="41">
                  <c:v>0.14532799151052558</c:v>
                </c:pt>
                <c:pt idx="42">
                  <c:v>0.14532667193098681</c:v>
                </c:pt>
                <c:pt idx="43">
                  <c:v>0.1451764982688214</c:v>
                </c:pt>
                <c:pt idx="44">
                  <c:v>0.14490673354856659</c:v>
                </c:pt>
                <c:pt idx="45">
                  <c:v>0.14448214431041562</c:v>
                </c:pt>
                <c:pt idx="46">
                  <c:v>0.14394370206144227</c:v>
                </c:pt>
                <c:pt idx="47">
                  <c:v>0.14337713423425233</c:v>
                </c:pt>
                <c:pt idx="48">
                  <c:v>0.14293990322731925</c:v>
                </c:pt>
                <c:pt idx="49">
                  <c:v>0.14258497594217157</c:v>
                </c:pt>
                <c:pt idx="50">
                  <c:v>0.14230027660527986</c:v>
                </c:pt>
                <c:pt idx="51">
                  <c:v>0.1420763590314354</c:v>
                </c:pt>
              </c:numCache>
            </c:numRef>
          </c:val>
          <c:extLst>
            <c:ext xmlns:c16="http://schemas.microsoft.com/office/drawing/2014/chart" uri="{C3380CC4-5D6E-409C-BE32-E72D297353CC}">
              <c16:uniqueId val="{00000000-B7F9-4E5D-83DF-83EFAEEC8D20}"/>
            </c:ext>
          </c:extLst>
        </c:ser>
        <c:ser>
          <c:idx val="8"/>
          <c:order val="1"/>
          <c:tx>
            <c:strRef>
              <c:f>'Graf 33 + 34'!$B$10</c:f>
              <c:strCache>
                <c:ptCount val="1"/>
                <c:pt idx="0">
                  <c:v>Healthcare</c:v>
                </c:pt>
              </c:strCache>
            </c:strRef>
          </c:tx>
          <c:spPr>
            <a:solidFill>
              <a:schemeClr val="tx2">
                <a:lumMod val="20000"/>
                <a:lumOff val="80000"/>
              </a:schemeClr>
            </a:solidFill>
            <a:ln>
              <a:noFill/>
            </a:ln>
          </c:spPr>
          <c:invertIfNegative val="0"/>
          <c:cat>
            <c:numRef>
              <c:f>'Graf 33 + 34'!$C$8:$BB$8</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+ 34'!$C$10:$BB$10</c:f>
              <c:numCache>
                <c:formatCode>0.0%</c:formatCode>
                <c:ptCount val="52"/>
                <c:pt idx="0">
                  <c:v>5.7224058255441135E-2</c:v>
                </c:pt>
                <c:pt idx="1">
                  <c:v>6.3854755957374998E-2</c:v>
                </c:pt>
                <c:pt idx="2">
                  <c:v>6.2236677430407908E-2</c:v>
                </c:pt>
                <c:pt idx="3">
                  <c:v>6.3330111912011613E-2</c:v>
                </c:pt>
                <c:pt idx="4">
                  <c:v>6.4132189199499048E-2</c:v>
                </c:pt>
                <c:pt idx="5">
                  <c:v>6.4772057287921625E-2</c:v>
                </c:pt>
                <c:pt idx="6">
                  <c:v>6.5422165081746253E-2</c:v>
                </c:pt>
                <c:pt idx="7">
                  <c:v>6.6095227088469641E-2</c:v>
                </c:pt>
                <c:pt idx="8">
                  <c:v>6.67401533665508E-2</c:v>
                </c:pt>
                <c:pt idx="9">
                  <c:v>6.739078429533886E-2</c:v>
                </c:pt>
                <c:pt idx="10">
                  <c:v>6.8051810994645759E-2</c:v>
                </c:pt>
                <c:pt idx="11">
                  <c:v>6.8704672497621355E-2</c:v>
                </c:pt>
                <c:pt idx="12">
                  <c:v>6.9344184572299905E-2</c:v>
                </c:pt>
                <c:pt idx="13">
                  <c:v>6.9991445381537579E-2</c:v>
                </c:pt>
                <c:pt idx="14">
                  <c:v>7.0618403621675027E-2</c:v>
                </c:pt>
                <c:pt idx="15">
                  <c:v>7.1230199368237893E-2</c:v>
                </c:pt>
                <c:pt idx="16">
                  <c:v>7.1836275697201635E-2</c:v>
                </c:pt>
                <c:pt idx="17">
                  <c:v>7.2417759844389626E-2</c:v>
                </c:pt>
                <c:pt idx="18">
                  <c:v>7.2990575702275032E-2</c:v>
                </c:pt>
                <c:pt idx="19">
                  <c:v>7.3508001282636307E-2</c:v>
                </c:pt>
                <c:pt idx="20">
                  <c:v>7.4021873510293559E-2</c:v>
                </c:pt>
                <c:pt idx="21">
                  <c:v>7.4518711821491598E-2</c:v>
                </c:pt>
                <c:pt idx="22">
                  <c:v>7.5011625514950594E-2</c:v>
                </c:pt>
                <c:pt idx="23">
                  <c:v>7.548542664349471E-2</c:v>
                </c:pt>
                <c:pt idx="24">
                  <c:v>7.5979003679949197E-2</c:v>
                </c:pt>
                <c:pt idx="25">
                  <c:v>7.6440512188693216E-2</c:v>
                </c:pt>
                <c:pt idx="26">
                  <c:v>7.690826072052756E-2</c:v>
                </c:pt>
                <c:pt idx="27">
                  <c:v>7.7377784358538315E-2</c:v>
                </c:pt>
                <c:pt idx="28">
                  <c:v>7.7814333390754775E-2</c:v>
                </c:pt>
                <c:pt idx="29">
                  <c:v>7.8265238478754356E-2</c:v>
                </c:pt>
                <c:pt idx="30">
                  <c:v>7.8727172388363229E-2</c:v>
                </c:pt>
                <c:pt idx="31">
                  <c:v>7.9175530668704711E-2</c:v>
                </c:pt>
                <c:pt idx="32">
                  <c:v>7.9588649801502764E-2</c:v>
                </c:pt>
                <c:pt idx="33">
                  <c:v>8.0010609655215198E-2</c:v>
                </c:pt>
                <c:pt idx="34">
                  <c:v>8.0405818766791412E-2</c:v>
                </c:pt>
                <c:pt idx="35">
                  <c:v>8.0780258863815818E-2</c:v>
                </c:pt>
                <c:pt idx="36">
                  <c:v>8.1147413592106921E-2</c:v>
                </c:pt>
                <c:pt idx="37">
                  <c:v>8.1489019553853653E-2</c:v>
                </c:pt>
                <c:pt idx="38">
                  <c:v>8.1794101355116902E-2</c:v>
                </c:pt>
                <c:pt idx="39">
                  <c:v>8.2070082096670022E-2</c:v>
                </c:pt>
                <c:pt idx="40">
                  <c:v>8.2299035831875672E-2</c:v>
                </c:pt>
                <c:pt idx="41">
                  <c:v>8.2492242598293297E-2</c:v>
                </c:pt>
                <c:pt idx="42">
                  <c:v>8.2652721980777652E-2</c:v>
                </c:pt>
                <c:pt idx="43">
                  <c:v>8.2762339055303669E-2</c:v>
                </c:pt>
                <c:pt idx="44">
                  <c:v>8.2836638575631436E-2</c:v>
                </c:pt>
                <c:pt idx="45">
                  <c:v>8.2833853540060801E-2</c:v>
                </c:pt>
                <c:pt idx="46">
                  <c:v>8.2814209406221237E-2</c:v>
                </c:pt>
                <c:pt idx="47">
                  <c:v>8.2711975377838906E-2</c:v>
                </c:pt>
                <c:pt idx="48">
                  <c:v>8.2570545192052786E-2</c:v>
                </c:pt>
                <c:pt idx="49">
                  <c:v>8.2395739824853959E-2</c:v>
                </c:pt>
                <c:pt idx="50">
                  <c:v>8.2143116755288195E-2</c:v>
                </c:pt>
                <c:pt idx="51">
                  <c:v>8.1856420850361308E-2</c:v>
                </c:pt>
              </c:numCache>
            </c:numRef>
          </c:val>
          <c:extLst>
            <c:ext xmlns:c16="http://schemas.microsoft.com/office/drawing/2014/chart" uri="{C3380CC4-5D6E-409C-BE32-E72D297353CC}">
              <c16:uniqueId val="{00000001-B7F9-4E5D-83DF-83EFAEEC8D20}"/>
            </c:ext>
          </c:extLst>
        </c:ser>
        <c:ser>
          <c:idx val="0"/>
          <c:order val="2"/>
          <c:tx>
            <c:strRef>
              <c:f>'Graf 33 + 34'!$B$11</c:f>
              <c:strCache>
                <c:ptCount val="1"/>
                <c:pt idx="0">
                  <c:v>Long-term care</c:v>
                </c:pt>
              </c:strCache>
            </c:strRef>
          </c:tx>
          <c:spPr>
            <a:solidFill>
              <a:srgbClr val="1F497D"/>
            </a:solidFill>
          </c:spPr>
          <c:invertIfNegative val="0"/>
          <c:cat>
            <c:numRef>
              <c:f>'Graf 33 + 34'!$C$8:$BB$8</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+ 34'!$C$11:$BB$11</c:f>
              <c:numCache>
                <c:formatCode>0.0%</c:formatCode>
                <c:ptCount val="52"/>
                <c:pt idx="0">
                  <c:v>8.425807362841195E-3</c:v>
                </c:pt>
                <c:pt idx="1">
                  <c:v>9.5833039480569433E-3</c:v>
                </c:pt>
                <c:pt idx="2">
                  <c:v>9.5983619777616769E-3</c:v>
                </c:pt>
                <c:pt idx="3">
                  <c:v>9.8245187742099799E-3</c:v>
                </c:pt>
                <c:pt idx="4">
                  <c:v>1.0097412122470804E-2</c:v>
                </c:pt>
                <c:pt idx="5">
                  <c:v>1.0463885952234225E-2</c:v>
                </c:pt>
                <c:pt idx="6">
                  <c:v>1.074951995956237E-2</c:v>
                </c:pt>
                <c:pt idx="7">
                  <c:v>1.1057202918741117E-2</c:v>
                </c:pt>
                <c:pt idx="8">
                  <c:v>1.1390480622313579E-2</c:v>
                </c:pt>
                <c:pt idx="9">
                  <c:v>1.1740298403814435E-2</c:v>
                </c:pt>
                <c:pt idx="10">
                  <c:v>1.2099381571146251E-2</c:v>
                </c:pt>
                <c:pt idx="11">
                  <c:v>1.2474555983294418E-2</c:v>
                </c:pt>
                <c:pt idx="12">
                  <c:v>1.286705826347747E-2</c:v>
                </c:pt>
                <c:pt idx="13">
                  <c:v>1.3275621075614164E-2</c:v>
                </c:pt>
                <c:pt idx="14">
                  <c:v>1.3687266943057181E-2</c:v>
                </c:pt>
                <c:pt idx="15">
                  <c:v>1.4093024309006146E-2</c:v>
                </c:pt>
                <c:pt idx="16">
                  <c:v>1.4505792183326021E-2</c:v>
                </c:pt>
                <c:pt idx="17">
                  <c:v>1.4931081859939899E-2</c:v>
                </c:pt>
                <c:pt idx="18">
                  <c:v>1.5369202558334759E-2</c:v>
                </c:pt>
                <c:pt idx="19">
                  <c:v>1.5807661691290314E-2</c:v>
                </c:pt>
                <c:pt idx="20">
                  <c:v>1.6235346228198687E-2</c:v>
                </c:pt>
                <c:pt idx="21">
                  <c:v>1.6666778867030753E-2</c:v>
                </c:pt>
                <c:pt idx="22">
                  <c:v>1.7105475894977878E-2</c:v>
                </c:pt>
                <c:pt idx="23">
                  <c:v>1.7526971574665477E-2</c:v>
                </c:pt>
                <c:pt idx="24">
                  <c:v>1.7928284973681534E-2</c:v>
                </c:pt>
                <c:pt idx="25">
                  <c:v>1.8324911928809733E-2</c:v>
                </c:pt>
                <c:pt idx="26">
                  <c:v>1.8719845351284882E-2</c:v>
                </c:pt>
                <c:pt idx="27">
                  <c:v>1.9112131565921783E-2</c:v>
                </c:pt>
                <c:pt idx="28">
                  <c:v>1.9493636762685271E-2</c:v>
                </c:pt>
                <c:pt idx="29">
                  <c:v>1.9872474574772953E-2</c:v>
                </c:pt>
                <c:pt idx="30">
                  <c:v>2.0270811018900464E-2</c:v>
                </c:pt>
                <c:pt idx="31">
                  <c:v>2.0679635388348484E-2</c:v>
                </c:pt>
                <c:pt idx="32">
                  <c:v>2.1092109198544266E-2</c:v>
                </c:pt>
                <c:pt idx="33">
                  <c:v>2.1509180279331287E-2</c:v>
                </c:pt>
                <c:pt idx="34">
                  <c:v>2.1950335169076279E-2</c:v>
                </c:pt>
                <c:pt idx="35">
                  <c:v>2.2438583003937432E-2</c:v>
                </c:pt>
                <c:pt idx="36">
                  <c:v>2.294157566552104E-2</c:v>
                </c:pt>
                <c:pt idx="37">
                  <c:v>2.3429732953405603E-2</c:v>
                </c:pt>
                <c:pt idx="38">
                  <c:v>2.3912378015960849E-2</c:v>
                </c:pt>
                <c:pt idx="39">
                  <c:v>2.4400170233504472E-2</c:v>
                </c:pt>
                <c:pt idx="40">
                  <c:v>2.4910478571723068E-2</c:v>
                </c:pt>
                <c:pt idx="41">
                  <c:v>2.5421456520207716E-2</c:v>
                </c:pt>
                <c:pt idx="42">
                  <c:v>2.591352101620847E-2</c:v>
                </c:pt>
                <c:pt idx="43">
                  <c:v>2.6401689612536035E-2</c:v>
                </c:pt>
                <c:pt idx="44">
                  <c:v>2.6890562621451321E-2</c:v>
                </c:pt>
                <c:pt idx="45">
                  <c:v>2.7375539022302484E-2</c:v>
                </c:pt>
                <c:pt idx="46">
                  <c:v>2.7822283462211102E-2</c:v>
                </c:pt>
                <c:pt idx="47">
                  <c:v>2.82180979343193E-2</c:v>
                </c:pt>
                <c:pt idx="48">
                  <c:v>2.8572502014879729E-2</c:v>
                </c:pt>
                <c:pt idx="49">
                  <c:v>2.8889611871820386E-2</c:v>
                </c:pt>
                <c:pt idx="50">
                  <c:v>2.9170657677000163E-2</c:v>
                </c:pt>
                <c:pt idx="51">
                  <c:v>2.9400405294101796E-2</c:v>
                </c:pt>
              </c:numCache>
            </c:numRef>
          </c:val>
          <c:extLst>
            <c:ext xmlns:c16="http://schemas.microsoft.com/office/drawing/2014/chart" uri="{C3380CC4-5D6E-409C-BE32-E72D297353CC}">
              <c16:uniqueId val="{00000002-B7F9-4E5D-83DF-83EFAEEC8D20}"/>
            </c:ext>
          </c:extLst>
        </c:ser>
        <c:ser>
          <c:idx val="1"/>
          <c:order val="3"/>
          <c:tx>
            <c:strRef>
              <c:f>'Graf 33 + 34'!$B$12</c:f>
              <c:strCache>
                <c:ptCount val="1"/>
                <c:pt idx="0">
                  <c:v>Education</c:v>
                </c:pt>
              </c:strCache>
            </c:strRef>
          </c:tx>
          <c:invertIfNegative val="0"/>
          <c:cat>
            <c:numRef>
              <c:f>'Graf 33 + 34'!$C$8:$BB$8</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+ 34'!$C$12:$BB$12</c:f>
              <c:numCache>
                <c:formatCode>0.0%</c:formatCode>
                <c:ptCount val="52"/>
                <c:pt idx="0">
                  <c:v>3.3823319787987777E-2</c:v>
                </c:pt>
                <c:pt idx="1">
                  <c:v>3.3390943398624057E-2</c:v>
                </c:pt>
                <c:pt idx="2">
                  <c:v>3.3019741544991044E-2</c:v>
                </c:pt>
                <c:pt idx="3">
                  <c:v>3.3047381174496668E-2</c:v>
                </c:pt>
                <c:pt idx="4">
                  <c:v>3.3347383280947634E-2</c:v>
                </c:pt>
                <c:pt idx="5">
                  <c:v>3.3714945730525449E-2</c:v>
                </c:pt>
                <c:pt idx="6">
                  <c:v>3.4161827787621356E-2</c:v>
                </c:pt>
                <c:pt idx="7">
                  <c:v>3.4627240887531531E-2</c:v>
                </c:pt>
                <c:pt idx="8">
                  <c:v>3.5054520721433224E-2</c:v>
                </c:pt>
                <c:pt idx="9">
                  <c:v>3.5376485626266316E-2</c:v>
                </c:pt>
                <c:pt idx="10">
                  <c:v>3.5596435444109904E-2</c:v>
                </c:pt>
                <c:pt idx="11">
                  <c:v>3.5744920559435844E-2</c:v>
                </c:pt>
                <c:pt idx="12">
                  <c:v>3.5844344242195292E-2</c:v>
                </c:pt>
                <c:pt idx="13">
                  <c:v>3.590197995900396E-2</c:v>
                </c:pt>
                <c:pt idx="14">
                  <c:v>3.590450870165908E-2</c:v>
                </c:pt>
                <c:pt idx="15">
                  <c:v>3.5848530092192119E-2</c:v>
                </c:pt>
                <c:pt idx="16">
                  <c:v>3.5761360704213437E-2</c:v>
                </c:pt>
                <c:pt idx="17">
                  <c:v>3.5641859643604112E-2</c:v>
                </c:pt>
                <c:pt idx="18">
                  <c:v>3.5516298323227245E-2</c:v>
                </c:pt>
                <c:pt idx="19">
                  <c:v>3.5390183612425484E-2</c:v>
                </c:pt>
                <c:pt idx="20">
                  <c:v>3.5256991620180402E-2</c:v>
                </c:pt>
                <c:pt idx="21">
                  <c:v>3.5132187757369024E-2</c:v>
                </c:pt>
                <c:pt idx="22">
                  <c:v>3.5015520600316569E-2</c:v>
                </c:pt>
                <c:pt idx="23">
                  <c:v>3.4919035083667956E-2</c:v>
                </c:pt>
                <c:pt idx="24">
                  <c:v>3.4853277312506717E-2</c:v>
                </c:pt>
                <c:pt idx="25">
                  <c:v>3.4825589979013437E-2</c:v>
                </c:pt>
                <c:pt idx="26">
                  <c:v>3.48484993534698E-2</c:v>
                </c:pt>
                <c:pt idx="27">
                  <c:v>3.492664876435763E-2</c:v>
                </c:pt>
                <c:pt idx="28">
                  <c:v>3.506036838480843E-2</c:v>
                </c:pt>
                <c:pt idx="29">
                  <c:v>3.5244609781074368E-2</c:v>
                </c:pt>
                <c:pt idx="30">
                  <c:v>3.5475632420367512E-2</c:v>
                </c:pt>
                <c:pt idx="31">
                  <c:v>3.5748151370131889E-2</c:v>
                </c:pt>
                <c:pt idx="32">
                  <c:v>3.6053706198051538E-2</c:v>
                </c:pt>
                <c:pt idx="33">
                  <c:v>3.6381973765313776E-2</c:v>
                </c:pt>
                <c:pt idx="34">
                  <c:v>3.6727599419171364E-2</c:v>
                </c:pt>
                <c:pt idx="35">
                  <c:v>3.7067321605603103E-2</c:v>
                </c:pt>
                <c:pt idx="36">
                  <c:v>3.7392468974259498E-2</c:v>
                </c:pt>
                <c:pt idx="37">
                  <c:v>3.7687037881803186E-2</c:v>
                </c:pt>
                <c:pt idx="38">
                  <c:v>3.7936269964806278E-2</c:v>
                </c:pt>
                <c:pt idx="39">
                  <c:v>3.8136643009351587E-2</c:v>
                </c:pt>
                <c:pt idx="40">
                  <c:v>3.8286847815515793E-2</c:v>
                </c:pt>
                <c:pt idx="41">
                  <c:v>3.8388838768574879E-2</c:v>
                </c:pt>
                <c:pt idx="42">
                  <c:v>3.8444380711374765E-2</c:v>
                </c:pt>
                <c:pt idx="43">
                  <c:v>3.8455440643822142E-2</c:v>
                </c:pt>
                <c:pt idx="44">
                  <c:v>3.842177516253463E-2</c:v>
                </c:pt>
                <c:pt idx="45">
                  <c:v>3.8348672290107376E-2</c:v>
                </c:pt>
                <c:pt idx="46">
                  <c:v>3.8246991560263094E-2</c:v>
                </c:pt>
                <c:pt idx="47">
                  <c:v>3.8127267565957308E-2</c:v>
                </c:pt>
                <c:pt idx="48">
                  <c:v>3.7999229153934819E-2</c:v>
                </c:pt>
                <c:pt idx="49">
                  <c:v>3.7867950154198693E-2</c:v>
                </c:pt>
                <c:pt idx="50">
                  <c:v>3.7739888482265144E-2</c:v>
                </c:pt>
                <c:pt idx="51">
                  <c:v>3.7624224365133969E-2</c:v>
                </c:pt>
              </c:numCache>
            </c:numRef>
          </c:val>
          <c:extLst>
            <c:ext xmlns:c16="http://schemas.microsoft.com/office/drawing/2014/chart" uri="{C3380CC4-5D6E-409C-BE32-E72D297353CC}">
              <c16:uniqueId val="{00000003-B7F9-4E5D-83DF-83EFAEEC8D20}"/>
            </c:ext>
          </c:extLst>
        </c:ser>
        <c:dLbls>
          <c:showLegendKey val="0"/>
          <c:showVal val="0"/>
          <c:showCatName val="0"/>
          <c:showSerName val="0"/>
          <c:showPercent val="0"/>
          <c:showBubbleSize val="0"/>
        </c:dLbls>
        <c:gapWidth val="150"/>
        <c:overlap val="100"/>
        <c:axId val="779986168"/>
        <c:axId val="858206240"/>
      </c:barChart>
      <c:lineChart>
        <c:grouping val="standard"/>
        <c:varyColors val="0"/>
        <c:ser>
          <c:idx val="2"/>
          <c:order val="4"/>
          <c:tx>
            <c:strRef>
              <c:f>'Graf 33 + 34'!$B$13</c:f>
              <c:strCache>
                <c:ptCount val="1"/>
                <c:pt idx="0">
                  <c:v>Projection 2020</c:v>
                </c:pt>
              </c:strCache>
            </c:strRef>
          </c:tx>
          <c:spPr>
            <a:ln>
              <a:solidFill>
                <a:sysClr val="windowText" lastClr="000000"/>
              </a:solidFill>
            </a:ln>
          </c:spPr>
          <c:marker>
            <c:symbol val="none"/>
          </c:marker>
          <c:cat>
            <c:numRef>
              <c:f>[76]Hárok1!$B$8:$BA$8</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+ 34'!$C$13:$BB$13</c:f>
              <c:numCache>
                <c:formatCode>0.0%</c:formatCode>
                <c:ptCount val="52"/>
                <c:pt idx="0">
                  <c:v>0.18753439764945451</c:v>
                </c:pt>
                <c:pt idx="1">
                  <c:v>0.18827607070163124</c:v>
                </c:pt>
                <c:pt idx="2">
                  <c:v>0.18877052257050791</c:v>
                </c:pt>
                <c:pt idx="3">
                  <c:v>0.1889320859665328</c:v>
                </c:pt>
                <c:pt idx="4">
                  <c:v>0.1889927078100043</c:v>
                </c:pt>
                <c:pt idx="5">
                  <c:v>0.18979731820506907</c:v>
                </c:pt>
                <c:pt idx="6">
                  <c:v>0.19082870679025155</c:v>
                </c:pt>
                <c:pt idx="7">
                  <c:v>0.19191199826597366</c:v>
                </c:pt>
                <c:pt idx="8">
                  <c:v>0.19263383981064119</c:v>
                </c:pt>
                <c:pt idx="9">
                  <c:v>0.19350309308024324</c:v>
                </c:pt>
                <c:pt idx="10">
                  <c:v>0.19445480364140588</c:v>
                </c:pt>
                <c:pt idx="11">
                  <c:v>0.19514863883728123</c:v>
                </c:pt>
                <c:pt idx="12">
                  <c:v>0.19622278018881689</c:v>
                </c:pt>
                <c:pt idx="13">
                  <c:v>0.19747039513249598</c:v>
                </c:pt>
                <c:pt idx="14">
                  <c:v>0.1989740511613437</c:v>
                </c:pt>
                <c:pt idx="15">
                  <c:v>0.20067561474457804</c:v>
                </c:pt>
                <c:pt idx="16">
                  <c:v>0.20256846366474243</c:v>
                </c:pt>
                <c:pt idx="17">
                  <c:v>0.20475865649002187</c:v>
                </c:pt>
                <c:pt idx="18">
                  <c:v>0.20714146483593421</c:v>
                </c:pt>
                <c:pt idx="19">
                  <c:v>0.20966352279204653</c:v>
                </c:pt>
                <c:pt idx="20">
                  <c:v>0.21227176407952628</c:v>
                </c:pt>
                <c:pt idx="21">
                  <c:v>0.21495753901078593</c:v>
                </c:pt>
                <c:pt idx="22">
                  <c:v>0.21776969485115993</c:v>
                </c:pt>
                <c:pt idx="23">
                  <c:v>0.2206225429082673</c:v>
                </c:pt>
                <c:pt idx="24">
                  <c:v>0.22347141876126284</c:v>
                </c:pt>
                <c:pt idx="25">
                  <c:v>0.22628004813993796</c:v>
                </c:pt>
                <c:pt idx="26">
                  <c:v>0.22912253490837373</c:v>
                </c:pt>
                <c:pt idx="27">
                  <c:v>0.23193198330627696</c:v>
                </c:pt>
                <c:pt idx="28">
                  <c:v>0.23486369234212098</c:v>
                </c:pt>
                <c:pt idx="29">
                  <c:v>0.2378853640193023</c:v>
                </c:pt>
                <c:pt idx="30">
                  <c:v>0.24097465395494705</c:v>
                </c:pt>
                <c:pt idx="31">
                  <c:v>0.24409157168126414</c:v>
                </c:pt>
                <c:pt idx="32">
                  <c:v>0.24723840464175958</c:v>
                </c:pt>
                <c:pt idx="33">
                  <c:v>0.25033892828535004</c:v>
                </c:pt>
                <c:pt idx="34">
                  <c:v>0.253414662037107</c:v>
                </c:pt>
                <c:pt idx="35">
                  <c:v>0.25643794981458329</c:v>
                </c:pt>
                <c:pt idx="36">
                  <c:v>0.25928323734404612</c:v>
                </c:pt>
                <c:pt idx="37">
                  <c:v>0.26182767927675171</c:v>
                </c:pt>
                <c:pt idx="38">
                  <c:v>0.26374971509214196</c:v>
                </c:pt>
                <c:pt idx="39">
                  <c:v>0.26545163774118391</c:v>
                </c:pt>
                <c:pt idx="40">
                  <c:v>0.26674268211063695</c:v>
                </c:pt>
                <c:pt idx="41">
                  <c:v>0.26786904671026734</c:v>
                </c:pt>
                <c:pt idx="42">
                  <c:v>0.26852914020100122</c:v>
                </c:pt>
                <c:pt idx="43">
                  <c:v>0.26895450877554355</c:v>
                </c:pt>
                <c:pt idx="44">
                  <c:v>0.2690798785019321</c:v>
                </c:pt>
                <c:pt idx="45">
                  <c:v>0.26879965572804798</c:v>
                </c:pt>
                <c:pt idx="46">
                  <c:v>0.26861876822793018</c:v>
                </c:pt>
                <c:pt idx="47">
                  <c:v>0.2681922144091084</c:v>
                </c:pt>
                <c:pt idx="48">
                  <c:v>0.26777382172812636</c:v>
                </c:pt>
                <c:pt idx="49">
                  <c:v>0.26741578408794925</c:v>
                </c:pt>
                <c:pt idx="50">
                  <c:v>0.26711875646546185</c:v>
                </c:pt>
                <c:pt idx="51">
                  <c:v>0.26680345792878751</c:v>
                </c:pt>
              </c:numCache>
            </c:numRef>
          </c:val>
          <c:smooth val="0"/>
          <c:extLst>
            <c:ext xmlns:c16="http://schemas.microsoft.com/office/drawing/2014/chart" uri="{C3380CC4-5D6E-409C-BE32-E72D297353CC}">
              <c16:uniqueId val="{00000004-B7F9-4E5D-83DF-83EFAEEC8D20}"/>
            </c:ext>
          </c:extLst>
        </c:ser>
        <c:dLbls>
          <c:showLegendKey val="0"/>
          <c:showVal val="0"/>
          <c:showCatName val="0"/>
          <c:showSerName val="0"/>
          <c:showPercent val="0"/>
          <c:showBubbleSize val="0"/>
        </c:dLbls>
        <c:marker val="1"/>
        <c:smooth val="0"/>
        <c:axId val="779986168"/>
        <c:axId val="858206240"/>
      </c:lineChart>
      <c:catAx>
        <c:axId val="779986168"/>
        <c:scaling>
          <c:orientation val="minMax"/>
        </c:scaling>
        <c:delete val="0"/>
        <c:axPos val="b"/>
        <c:numFmt formatCode="General" sourceLinked="1"/>
        <c:majorTickMark val="out"/>
        <c:minorTickMark val="none"/>
        <c:tickLblPos val="low"/>
        <c:crossAx val="858206240"/>
        <c:crosses val="autoZero"/>
        <c:auto val="1"/>
        <c:lblAlgn val="ctr"/>
        <c:lblOffset val="100"/>
        <c:tickLblSkip val="3"/>
        <c:noMultiLvlLbl val="0"/>
      </c:catAx>
      <c:valAx>
        <c:axId val="858206240"/>
        <c:scaling>
          <c:orientation val="minMax"/>
        </c:scaling>
        <c:delete val="0"/>
        <c:axPos val="l"/>
        <c:majorGridlines>
          <c:spPr>
            <a:ln>
              <a:solidFill>
                <a:schemeClr val="bg1">
                  <a:lumMod val="75000"/>
                </a:schemeClr>
              </a:solidFill>
              <a:prstDash val="dash"/>
            </a:ln>
          </c:spPr>
        </c:majorGridlines>
        <c:numFmt formatCode="0%" sourceLinked="0"/>
        <c:majorTickMark val="out"/>
        <c:minorTickMark val="none"/>
        <c:tickLblPos val="nextTo"/>
        <c:crossAx val="779986168"/>
        <c:crosses val="autoZero"/>
        <c:crossBetween val="between"/>
      </c:valAx>
    </c:plotArea>
    <c:legend>
      <c:legendPos val="r"/>
      <c:layout>
        <c:manualLayout>
          <c:xMode val="edge"/>
          <c:yMode val="edge"/>
          <c:x val="7.6349825424067305E-2"/>
          <c:y val="4.5935813678433704E-2"/>
          <c:w val="0.21595363079615049"/>
          <c:h val="0.24774239503247936"/>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060038226928952E-2"/>
          <c:y val="8.4437714516454654E-2"/>
          <c:w val="0.83603555653104333"/>
          <c:h val="0.78752116250369364"/>
        </c:manualLayout>
      </c:layout>
      <c:lineChart>
        <c:grouping val="standard"/>
        <c:varyColors val="0"/>
        <c:ser>
          <c:idx val="3"/>
          <c:order val="0"/>
          <c:tx>
            <c:strRef>
              <c:f>'Graf 33 + 34'!$B$16</c:f>
              <c:strCache>
                <c:ptCount val="1"/>
                <c:pt idx="0">
                  <c:v>Projection 2021</c:v>
                </c:pt>
              </c:strCache>
            </c:strRef>
          </c:tx>
          <c:spPr>
            <a:ln w="19050">
              <a:solidFill>
                <a:srgbClr val="2C9ADC"/>
              </a:solidFill>
              <a:prstDash val="solid"/>
            </a:ln>
          </c:spPr>
          <c:marker>
            <c:symbol val="none"/>
          </c:marker>
          <c:cat>
            <c:numRef>
              <c:f>'Graf 33 + 34'!$C$15:$BB$15</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+ 34'!$C$16:$BB$16</c:f>
              <c:numCache>
                <c:formatCode>0.0%</c:formatCode>
                <c:ptCount val="52"/>
                <c:pt idx="0">
                  <c:v>8.3344124689698443E-2</c:v>
                </c:pt>
                <c:pt idx="1">
                  <c:v>9.4921362921557589E-2</c:v>
                </c:pt>
                <c:pt idx="2">
                  <c:v>9.4969671223264829E-2</c:v>
                </c:pt>
                <c:pt idx="3">
                  <c:v>9.5303300032717086E-2</c:v>
                </c:pt>
                <c:pt idx="4">
                  <c:v>9.6125937691341645E-2</c:v>
                </c:pt>
                <c:pt idx="5">
                  <c:v>9.6741158600280819E-2</c:v>
                </c:pt>
                <c:pt idx="6">
                  <c:v>9.7468334461751377E-2</c:v>
                </c:pt>
                <c:pt idx="7">
                  <c:v>9.7812191921855224E-2</c:v>
                </c:pt>
                <c:pt idx="8">
                  <c:v>9.879591674615551E-2</c:v>
                </c:pt>
                <c:pt idx="9">
                  <c:v>9.9865258112659755E-2</c:v>
                </c:pt>
                <c:pt idx="10">
                  <c:v>0.10064489257145927</c:v>
                </c:pt>
                <c:pt idx="11">
                  <c:v>0.10161525637120004</c:v>
                </c:pt>
                <c:pt idx="12">
                  <c:v>0.10258818660102512</c:v>
                </c:pt>
                <c:pt idx="13">
                  <c:v>0.10355648343316708</c:v>
                </c:pt>
                <c:pt idx="14">
                  <c:v>0.10461436929600494</c:v>
                </c:pt>
                <c:pt idx="15">
                  <c:v>0.10561081561196202</c:v>
                </c:pt>
                <c:pt idx="16">
                  <c:v>0.10691217375544292</c:v>
                </c:pt>
                <c:pt idx="17">
                  <c:v>0.10844606055311942</c:v>
                </c:pt>
                <c:pt idx="18">
                  <c:v>0.11021768571221817</c:v>
                </c:pt>
                <c:pt idx="19">
                  <c:v>0.11213909866686027</c:v>
                </c:pt>
                <c:pt idx="20">
                  <c:v>0.11408984913274316</c:v>
                </c:pt>
                <c:pt idx="21">
                  <c:v>0.11579239020504321</c:v>
                </c:pt>
                <c:pt idx="22">
                  <c:v>0.11773569426819362</c:v>
                </c:pt>
                <c:pt idx="23">
                  <c:v>0.11965449251121585</c:v>
                </c:pt>
                <c:pt idx="24">
                  <c:v>0.1214954712932711</c:v>
                </c:pt>
                <c:pt idx="25">
                  <c:v>0.12325253527812303</c:v>
                </c:pt>
                <c:pt idx="26">
                  <c:v>0.12491910292605779</c:v>
                </c:pt>
                <c:pt idx="27">
                  <c:v>0.12661004278152055</c:v>
                </c:pt>
                <c:pt idx="28">
                  <c:v>0.12836199532277298</c:v>
                </c:pt>
                <c:pt idx="29">
                  <c:v>0.13016110811016254</c:v>
                </c:pt>
                <c:pt idx="30">
                  <c:v>0.13201720329567584</c:v>
                </c:pt>
                <c:pt idx="31">
                  <c:v>0.13381255353072655</c:v>
                </c:pt>
                <c:pt idx="32">
                  <c:v>0.13556606245262789</c:v>
                </c:pt>
                <c:pt idx="33">
                  <c:v>0.13727751394476567</c:v>
                </c:pt>
                <c:pt idx="34">
                  <c:v>0.13896344094846774</c:v>
                </c:pt>
                <c:pt idx="35">
                  <c:v>0.14054729234429481</c:v>
                </c:pt>
                <c:pt idx="36">
                  <c:v>0.14203341471145073</c:v>
                </c:pt>
                <c:pt idx="37">
                  <c:v>0.14328915913899129</c:v>
                </c:pt>
                <c:pt idx="38">
                  <c:v>0.14427232874334253</c:v>
                </c:pt>
                <c:pt idx="39">
                  <c:v>0.14491528856210631</c:v>
                </c:pt>
                <c:pt idx="40">
                  <c:v>0.14522019897036062</c:v>
                </c:pt>
                <c:pt idx="41">
                  <c:v>0.14532799151052558</c:v>
                </c:pt>
                <c:pt idx="42">
                  <c:v>0.14532667193098681</c:v>
                </c:pt>
                <c:pt idx="43">
                  <c:v>0.1451764982688214</c:v>
                </c:pt>
                <c:pt idx="44">
                  <c:v>0.14490673354856659</c:v>
                </c:pt>
                <c:pt idx="45">
                  <c:v>0.14448214431041562</c:v>
                </c:pt>
                <c:pt idx="46">
                  <c:v>0.14394370206144227</c:v>
                </c:pt>
                <c:pt idx="47">
                  <c:v>0.14337713423425233</c:v>
                </c:pt>
                <c:pt idx="48">
                  <c:v>0.14293990322731925</c:v>
                </c:pt>
                <c:pt idx="49">
                  <c:v>0.14258497594217157</c:v>
                </c:pt>
                <c:pt idx="50">
                  <c:v>0.14230027660527986</c:v>
                </c:pt>
                <c:pt idx="51">
                  <c:v>0.1420763590314354</c:v>
                </c:pt>
              </c:numCache>
            </c:numRef>
          </c:val>
          <c:smooth val="0"/>
          <c:extLst>
            <c:ext xmlns:c16="http://schemas.microsoft.com/office/drawing/2014/chart" uri="{C3380CC4-5D6E-409C-BE32-E72D297353CC}">
              <c16:uniqueId val="{00000000-4502-4CCF-9191-11BCC1090F65}"/>
            </c:ext>
          </c:extLst>
        </c:ser>
        <c:ser>
          <c:idx val="5"/>
          <c:order val="1"/>
          <c:tx>
            <c:strRef>
              <c:f>'Graf 33 + 34'!$B$17</c:f>
              <c:strCache>
                <c:ptCount val="1"/>
                <c:pt idx="0">
                  <c:v>Projection 2020</c:v>
                </c:pt>
              </c:strCache>
            </c:strRef>
          </c:tx>
          <c:spPr>
            <a:ln w="19050">
              <a:solidFill>
                <a:sysClr val="windowText" lastClr="000000"/>
              </a:solidFill>
              <a:prstDash val="solid"/>
            </a:ln>
          </c:spPr>
          <c:marker>
            <c:symbol val="none"/>
          </c:marker>
          <c:cat>
            <c:numRef>
              <c:f>'Graf 33 + 34'!$C$15:$BB$15</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33 + 34'!$C$17:$BB$17</c:f>
              <c:numCache>
                <c:formatCode>0.0%</c:formatCode>
                <c:ptCount val="52"/>
                <c:pt idx="0">
                  <c:v>8.6079303371177363E-2</c:v>
                </c:pt>
                <c:pt idx="1">
                  <c:v>8.6290943039993379E-2</c:v>
                </c:pt>
                <c:pt idx="2">
                  <c:v>8.6120888824133046E-2</c:v>
                </c:pt>
                <c:pt idx="3">
                  <c:v>8.5456756298259565E-2</c:v>
                </c:pt>
                <c:pt idx="4">
                  <c:v>8.4634509521504364E-2</c:v>
                </c:pt>
                <c:pt idx="5">
                  <c:v>8.4519171064669954E-2</c:v>
                </c:pt>
                <c:pt idx="6">
                  <c:v>8.4544464090443486E-2</c:v>
                </c:pt>
                <c:pt idx="7">
                  <c:v>8.4587524895146732E-2</c:v>
                </c:pt>
                <c:pt idx="8">
                  <c:v>8.445982543756414E-2</c:v>
                </c:pt>
                <c:pt idx="9">
                  <c:v>8.4574394276437523E-2</c:v>
                </c:pt>
                <c:pt idx="10">
                  <c:v>8.4864287601189498E-2</c:v>
                </c:pt>
                <c:pt idx="11">
                  <c:v>8.4961828258627692E-2</c:v>
                </c:pt>
                <c:pt idx="12">
                  <c:v>8.5463063967823993E-2</c:v>
                </c:pt>
                <c:pt idx="13">
                  <c:v>8.6131446633112133E-2</c:v>
                </c:pt>
                <c:pt idx="14">
                  <c:v>8.7070832596380418E-2</c:v>
                </c:pt>
                <c:pt idx="15">
                  <c:v>8.8235400018287405E-2</c:v>
                </c:pt>
                <c:pt idx="16">
                  <c:v>8.9600216605603258E-2</c:v>
                </c:pt>
                <c:pt idx="17">
                  <c:v>9.1248209781332634E-2</c:v>
                </c:pt>
                <c:pt idx="18">
                  <c:v>9.3067478613093946E-2</c:v>
                </c:pt>
                <c:pt idx="19">
                  <c:v>9.499810528900654E-2</c:v>
                </c:pt>
                <c:pt idx="20">
                  <c:v>9.7009655737963815E-2</c:v>
                </c:pt>
                <c:pt idx="21">
                  <c:v>9.9082734504452277E-2</c:v>
                </c:pt>
                <c:pt idx="22">
                  <c:v>0.10126164588676058</c:v>
                </c:pt>
                <c:pt idx="23">
                  <c:v>0.10347044310550768</c:v>
                </c:pt>
                <c:pt idx="24">
                  <c:v>0.10567213575219749</c:v>
                </c:pt>
                <c:pt idx="25">
                  <c:v>0.10782943781403835</c:v>
                </c:pt>
                <c:pt idx="26">
                  <c:v>0.11000048443245988</c:v>
                </c:pt>
                <c:pt idx="27">
                  <c:v>0.11211583313437902</c:v>
                </c:pt>
                <c:pt idx="28">
                  <c:v>0.11431509882181706</c:v>
                </c:pt>
                <c:pt idx="29">
                  <c:v>0.11658287647449828</c:v>
                </c:pt>
                <c:pt idx="30">
                  <c:v>0.11889201702098863</c:v>
                </c:pt>
                <c:pt idx="31">
                  <c:v>0.12121452551994144</c:v>
                </c:pt>
                <c:pt idx="32">
                  <c:v>0.12353813347818222</c:v>
                </c:pt>
                <c:pt idx="33">
                  <c:v>0.12582664350770864</c:v>
                </c:pt>
                <c:pt idx="34">
                  <c:v>0.12810740911500207</c:v>
                </c:pt>
                <c:pt idx="35">
                  <c:v>0.13036141639119239</c:v>
                </c:pt>
                <c:pt idx="36">
                  <c:v>0.13248698529519209</c:v>
                </c:pt>
                <c:pt idx="37">
                  <c:v>0.13437550715660915</c:v>
                </c:pt>
                <c:pt idx="38">
                  <c:v>0.13571594266145581</c:v>
                </c:pt>
                <c:pt idx="39">
                  <c:v>0.13692693765672251</c:v>
                </c:pt>
                <c:pt idx="40">
                  <c:v>0.13780346341393135</c:v>
                </c:pt>
                <c:pt idx="41">
                  <c:v>0.13859805874113484</c:v>
                </c:pt>
                <c:pt idx="42">
                  <c:v>0.13901019485146779</c:v>
                </c:pt>
                <c:pt idx="43">
                  <c:v>0.13926390288852761</c:v>
                </c:pt>
                <c:pt idx="44">
                  <c:v>0.13929847927795372</c:v>
                </c:pt>
                <c:pt idx="45">
                  <c:v>0.1390008891378674</c:v>
                </c:pt>
                <c:pt idx="46">
                  <c:v>0.13886181159532898</c:v>
                </c:pt>
                <c:pt idx="47">
                  <c:v>0.13852098118801867</c:v>
                </c:pt>
                <c:pt idx="48">
                  <c:v>0.13822564665896062</c:v>
                </c:pt>
                <c:pt idx="49">
                  <c:v>0.13800590968916818</c:v>
                </c:pt>
                <c:pt idx="50">
                  <c:v>0.13786322943207233</c:v>
                </c:pt>
                <c:pt idx="51">
                  <c:v>0.13771162809252985</c:v>
                </c:pt>
              </c:numCache>
            </c:numRef>
          </c:val>
          <c:smooth val="0"/>
          <c:extLst>
            <c:ext xmlns:c16="http://schemas.microsoft.com/office/drawing/2014/chart" uri="{C3380CC4-5D6E-409C-BE32-E72D297353CC}">
              <c16:uniqueId val="{00000001-4502-4CCF-9191-11BCC1090F65}"/>
            </c:ext>
          </c:extLst>
        </c:ser>
        <c:dLbls>
          <c:showLegendKey val="0"/>
          <c:showVal val="0"/>
          <c:showCatName val="0"/>
          <c:showSerName val="0"/>
          <c:showPercent val="0"/>
          <c:showBubbleSize val="0"/>
        </c:dLbls>
        <c:smooth val="0"/>
        <c:axId val="858207024"/>
        <c:axId val="858207416"/>
      </c:lineChart>
      <c:catAx>
        <c:axId val="858207024"/>
        <c:scaling>
          <c:orientation val="minMax"/>
        </c:scaling>
        <c:delete val="0"/>
        <c:axPos val="b"/>
        <c:numFmt formatCode="General" sourceLinked="0"/>
        <c:majorTickMark val="out"/>
        <c:minorTickMark val="none"/>
        <c:tickLblPos val="low"/>
        <c:txPr>
          <a:bodyPr rot="-5400000" vert="horz"/>
          <a:lstStyle/>
          <a:p>
            <a:pPr>
              <a:defRPr/>
            </a:pPr>
            <a:endParaRPr lang="sk-SK"/>
          </a:p>
        </c:txPr>
        <c:crossAx val="858207416"/>
        <c:crosses val="autoZero"/>
        <c:auto val="1"/>
        <c:lblAlgn val="ctr"/>
        <c:lblOffset val="100"/>
        <c:noMultiLvlLbl val="0"/>
      </c:catAx>
      <c:valAx>
        <c:axId val="858207416"/>
        <c:scaling>
          <c:orientation val="minMax"/>
        </c:scaling>
        <c:delete val="0"/>
        <c:axPos val="l"/>
        <c:majorGridlines>
          <c:spPr>
            <a:ln>
              <a:solidFill>
                <a:schemeClr val="bg1">
                  <a:lumMod val="75000"/>
                </a:schemeClr>
              </a:solidFill>
              <a:prstDash val="sysDash"/>
            </a:ln>
          </c:spPr>
        </c:majorGridlines>
        <c:title>
          <c:tx>
            <c:rich>
              <a:bodyPr/>
              <a:lstStyle/>
              <a:p>
                <a:pPr>
                  <a:defRPr/>
                </a:pPr>
                <a:r>
                  <a:rPr lang="sk-SK"/>
                  <a:t>Expenditures</a:t>
                </a:r>
                <a:r>
                  <a:rPr lang="sk-SK" baseline="0"/>
                  <a:t> </a:t>
                </a:r>
                <a:r>
                  <a:rPr lang="sk-SK"/>
                  <a:t>(%GDP)</a:t>
                </a:r>
              </a:p>
            </c:rich>
          </c:tx>
          <c:overlay val="0"/>
        </c:title>
        <c:numFmt formatCode="0%" sourceLinked="0"/>
        <c:majorTickMark val="out"/>
        <c:minorTickMark val="none"/>
        <c:tickLblPos val="nextTo"/>
        <c:txPr>
          <a:bodyPr rot="0" vert="horz"/>
          <a:lstStyle/>
          <a:p>
            <a:pPr>
              <a:defRPr/>
            </a:pPr>
            <a:endParaRPr lang="sk-SK"/>
          </a:p>
        </c:txPr>
        <c:crossAx val="858207024"/>
        <c:crosses val="autoZero"/>
        <c:crossBetween val="between"/>
      </c:valAx>
    </c:plotArea>
    <c:legend>
      <c:legendPos val="l"/>
      <c:layout>
        <c:manualLayout>
          <c:xMode val="edge"/>
          <c:yMode val="edge"/>
          <c:x val="0.15"/>
          <c:y val="4.4335812190142931E-2"/>
          <c:w val="0.30741126871336211"/>
          <c:h val="0.31706940605934192"/>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4.8823828544190706E-2"/>
          <c:w val="0.92772025371828526"/>
          <c:h val="0.85748137319626516"/>
        </c:manualLayout>
      </c:layout>
      <c:barChart>
        <c:barDir val="col"/>
        <c:grouping val="stacked"/>
        <c:varyColors val="0"/>
        <c:ser>
          <c:idx val="5"/>
          <c:order val="0"/>
          <c:tx>
            <c:strRef>
              <c:f>'Graf 35+36'!$A$4</c:f>
              <c:strCache>
                <c:ptCount val="1"/>
                <c:pt idx="0">
                  <c:v>Metodologická zmena</c:v>
                </c:pt>
              </c:strCache>
            </c:strRef>
          </c:tx>
          <c:spPr>
            <a:solidFill>
              <a:srgbClr val="2C9ADC"/>
            </a:solidFill>
          </c:spPr>
          <c:invertIfNegative val="0"/>
          <c:cat>
            <c:numRef>
              <c:f>'Graf 35+36'!$C$3:$BB$3</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35+36'!$C$4:$BB$4</c:f>
              <c:numCache>
                <c:formatCode>0.0%</c:formatCode>
                <c:ptCount val="52"/>
                <c:pt idx="0">
                  <c:v>-1.9185735820615307E-3</c:v>
                </c:pt>
                <c:pt idx="1">
                  <c:v>-1.0953974565151986E-3</c:v>
                </c:pt>
                <c:pt idx="2">
                  <c:v>4.2979227105649498E-4</c:v>
                </c:pt>
                <c:pt idx="3">
                  <c:v>2.1407685127775578E-3</c:v>
                </c:pt>
                <c:pt idx="4">
                  <c:v>3.2672808236410278E-3</c:v>
                </c:pt>
                <c:pt idx="5">
                  <c:v>3.7373472991405754E-3</c:v>
                </c:pt>
                <c:pt idx="6">
                  <c:v>4.2373369383773563E-3</c:v>
                </c:pt>
                <c:pt idx="7">
                  <c:v>4.3572459499117699E-3</c:v>
                </c:pt>
                <c:pt idx="8">
                  <c:v>5.0998573786338736E-3</c:v>
                </c:pt>
                <c:pt idx="9">
                  <c:v>5.687903089897417E-3</c:v>
                </c:pt>
                <c:pt idx="10">
                  <c:v>6.0438493975022989E-3</c:v>
                </c:pt>
                <c:pt idx="11">
                  <c:v>6.5899517442541272E-3</c:v>
                </c:pt>
                <c:pt idx="12">
                  <c:v>6.793363411095682E-3</c:v>
                </c:pt>
                <c:pt idx="13">
                  <c:v>6.9297945895873125E-3</c:v>
                </c:pt>
                <c:pt idx="14">
                  <c:v>7.0026505807473521E-3</c:v>
                </c:pt>
                <c:pt idx="15">
                  <c:v>6.8895434184752247E-3</c:v>
                </c:pt>
                <c:pt idx="16">
                  <c:v>6.8876647317802214E-3</c:v>
                </c:pt>
                <c:pt idx="17">
                  <c:v>6.8662832891725062E-3</c:v>
                </c:pt>
                <c:pt idx="18">
                  <c:v>6.8003021847002354E-3</c:v>
                </c:pt>
                <c:pt idx="19">
                  <c:v>6.6984792340058913E-3</c:v>
                </c:pt>
                <c:pt idx="20">
                  <c:v>6.5705696508060046E-3</c:v>
                </c:pt>
                <c:pt idx="21">
                  <c:v>6.1946124891106846E-3</c:v>
                </c:pt>
                <c:pt idx="22">
                  <c:v>5.9959997010720634E-3</c:v>
                </c:pt>
                <c:pt idx="23">
                  <c:v>5.7988439540917758E-3</c:v>
                </c:pt>
                <c:pt idx="24">
                  <c:v>5.6114034956611658E-3</c:v>
                </c:pt>
                <c:pt idx="25">
                  <c:v>5.3874819683112779E-3</c:v>
                </c:pt>
                <c:pt idx="26">
                  <c:v>5.1550588474747611E-3</c:v>
                </c:pt>
                <c:pt idx="27">
                  <c:v>4.8833982965886813E-3</c:v>
                </c:pt>
                <c:pt idx="28">
                  <c:v>4.541362188331427E-3</c:v>
                </c:pt>
                <c:pt idx="29">
                  <c:v>4.1307959122525717E-3</c:v>
                </c:pt>
                <c:pt idx="30">
                  <c:v>3.6729987816759291E-3</c:v>
                </c:pt>
                <c:pt idx="31">
                  <c:v>3.1524233454607864E-3</c:v>
                </c:pt>
                <c:pt idx="32">
                  <c:v>2.6030012929592339E-3</c:v>
                </c:pt>
                <c:pt idx="33">
                  <c:v>2.024112686130175E-3</c:v>
                </c:pt>
                <c:pt idx="34">
                  <c:v>1.3784803873576612E-3</c:v>
                </c:pt>
                <c:pt idx="35">
                  <c:v>6.4786913850231609E-4</c:v>
                </c:pt>
                <c:pt idx="36">
                  <c:v>-7.5673912425411327E-5</c:v>
                </c:pt>
                <c:pt idx="37">
                  <c:v>-5.2114047443360678E-4</c:v>
                </c:pt>
                <c:pt idx="38">
                  <c:v>-1.1132425766800791E-3</c:v>
                </c:pt>
                <c:pt idx="39">
                  <c:v>-1.7178380339598065E-3</c:v>
                </c:pt>
                <c:pt idx="40">
                  <c:v>-2.2540830611158247E-3</c:v>
                </c:pt>
                <c:pt idx="41">
                  <c:v>-2.9081262919914141E-3</c:v>
                </c:pt>
                <c:pt idx="42">
                  <c:v>-3.2805922169026613E-3</c:v>
                </c:pt>
                <c:pt idx="43">
                  <c:v>-3.5989933318393563E-3</c:v>
                </c:pt>
                <c:pt idx="44">
                  <c:v>-3.8421250180236954E-3</c:v>
                </c:pt>
                <c:pt idx="45">
                  <c:v>-3.9046047138154294E-3</c:v>
                </c:pt>
                <c:pt idx="46">
                  <c:v>-4.2502745758822014E-3</c:v>
                </c:pt>
                <c:pt idx="47">
                  <c:v>-4.4327515548641672E-3</c:v>
                </c:pt>
                <c:pt idx="48">
                  <c:v>-4.5577062202103447E-3</c:v>
                </c:pt>
                <c:pt idx="49">
                  <c:v>-4.6549916379670653E-3</c:v>
                </c:pt>
                <c:pt idx="50">
                  <c:v>-4.7884669696747484E-3</c:v>
                </c:pt>
                <c:pt idx="51">
                  <c:v>-4.8874519437759889E-3</c:v>
                </c:pt>
              </c:numCache>
            </c:numRef>
          </c:val>
          <c:extLst>
            <c:ext xmlns:c16="http://schemas.microsoft.com/office/drawing/2014/chart" uri="{C3380CC4-5D6E-409C-BE32-E72D297353CC}">
              <c16:uniqueId val="{00000000-A1EA-4F81-96BB-B8A2D6F350A0}"/>
            </c:ext>
          </c:extLst>
        </c:ser>
        <c:ser>
          <c:idx val="8"/>
          <c:order val="1"/>
          <c:tx>
            <c:strRef>
              <c:f>'Graf 35+36'!$A$5</c:f>
              <c:strCache>
                <c:ptCount val="1"/>
                <c:pt idx="0">
                  <c:v>Zmena makroekonomických a demografických predpokladov</c:v>
                </c:pt>
              </c:strCache>
            </c:strRef>
          </c:tx>
          <c:spPr>
            <a:solidFill>
              <a:schemeClr val="tx2">
                <a:lumMod val="20000"/>
                <a:lumOff val="80000"/>
              </a:schemeClr>
            </a:solidFill>
            <a:ln>
              <a:noFill/>
            </a:ln>
          </c:spPr>
          <c:invertIfNegative val="0"/>
          <c:cat>
            <c:numRef>
              <c:f>'Graf 35+36'!$C$3:$BB$3</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35+36'!$C$5:$BB$5</c:f>
              <c:numCache>
                <c:formatCode>0.0%</c:formatCode>
                <c:ptCount val="52"/>
                <c:pt idx="0">
                  <c:v>-8.1660524807350421E-4</c:v>
                </c:pt>
                <c:pt idx="1">
                  <c:v>8.0906614463755883E-3</c:v>
                </c:pt>
                <c:pt idx="2">
                  <c:v>5.5635969694949466E-3</c:v>
                </c:pt>
                <c:pt idx="3">
                  <c:v>5.9039051524549246E-3</c:v>
                </c:pt>
                <c:pt idx="4">
                  <c:v>6.2430570251327672E-3</c:v>
                </c:pt>
                <c:pt idx="5">
                  <c:v>6.6384308584915286E-3</c:v>
                </c:pt>
                <c:pt idx="6">
                  <c:v>7.3886176019636457E-3</c:v>
                </c:pt>
                <c:pt idx="7">
                  <c:v>8.1162279795316122E-3</c:v>
                </c:pt>
                <c:pt idx="8">
                  <c:v>8.7593487571195477E-3</c:v>
                </c:pt>
                <c:pt idx="9">
                  <c:v>9.300892089275703E-3</c:v>
                </c:pt>
                <c:pt idx="10">
                  <c:v>9.7634690642302846E-3</c:v>
                </c:pt>
                <c:pt idx="11">
                  <c:v>1.0251664390124218E-2</c:v>
                </c:pt>
                <c:pt idx="12">
                  <c:v>1.0685643269255696E-2</c:v>
                </c:pt>
                <c:pt idx="13">
                  <c:v>1.0977874238563487E-2</c:v>
                </c:pt>
                <c:pt idx="14">
                  <c:v>1.1131279150774026E-2</c:v>
                </c:pt>
                <c:pt idx="15">
                  <c:v>1.1206225226948988E-2</c:v>
                </c:pt>
                <c:pt idx="16">
                  <c:v>1.1238347641161564E-2</c:v>
                </c:pt>
                <c:pt idx="17">
                  <c:v>1.1237557041765545E-2</c:v>
                </c:pt>
                <c:pt idx="18">
                  <c:v>1.1335783335120725E-2</c:v>
                </c:pt>
                <c:pt idx="19">
                  <c:v>1.148794379720143E-2</c:v>
                </c:pt>
                <c:pt idx="20">
                  <c:v>1.1636440871879941E-2</c:v>
                </c:pt>
                <c:pt idx="21">
                  <c:v>1.171763174710258E-2</c:v>
                </c:pt>
                <c:pt idx="22">
                  <c:v>1.1719722778386746E-2</c:v>
                </c:pt>
                <c:pt idx="23">
                  <c:v>1.1674621651194705E-2</c:v>
                </c:pt>
                <c:pt idx="24">
                  <c:v>1.1557641477213346E-2</c:v>
                </c:pt>
                <c:pt idx="25">
                  <c:v>1.1401083448666513E-2</c:v>
                </c:pt>
                <c:pt idx="26">
                  <c:v>1.1215770772522463E-2</c:v>
                </c:pt>
                <c:pt idx="27">
                  <c:v>1.1103228252166086E-2</c:v>
                </c:pt>
                <c:pt idx="28">
                  <c:v>1.1064244304041584E-2</c:v>
                </c:pt>
                <c:pt idx="29">
                  <c:v>1.1051777406129962E-2</c:v>
                </c:pt>
                <c:pt idx="30">
                  <c:v>1.1089730504138931E-2</c:v>
                </c:pt>
                <c:pt idx="31">
                  <c:v>1.1165381489751977E-2</c:v>
                </c:pt>
                <c:pt idx="32">
                  <c:v>1.1195412482679315E-2</c:v>
                </c:pt>
                <c:pt idx="33">
                  <c:v>1.1245467441128393E-2</c:v>
                </c:pt>
                <c:pt idx="34">
                  <c:v>1.1351807786841278E-2</c:v>
                </c:pt>
                <c:pt idx="35">
                  <c:v>1.145806577455924E-2</c:v>
                </c:pt>
                <c:pt idx="36">
                  <c:v>1.1565397970262181E-2</c:v>
                </c:pt>
                <c:pt idx="37">
                  <c:v>1.1445255604201787E-2</c:v>
                </c:pt>
                <c:pt idx="38">
                  <c:v>1.17319705385594E-2</c:v>
                </c:pt>
                <c:pt idx="39">
                  <c:v>1.1790279215343674E-2</c:v>
                </c:pt>
                <c:pt idx="40">
                  <c:v>1.1792741358994441E-2</c:v>
                </c:pt>
                <c:pt idx="41">
                  <c:v>1.1778801882354167E-2</c:v>
                </c:pt>
                <c:pt idx="42">
                  <c:v>1.1737080074763678E-2</c:v>
                </c:pt>
                <c:pt idx="43">
                  <c:v>1.1687230687276368E-2</c:v>
                </c:pt>
                <c:pt idx="44">
                  <c:v>1.163717064981365E-2</c:v>
                </c:pt>
                <c:pt idx="45">
                  <c:v>1.1572364821693382E-2</c:v>
                </c:pt>
                <c:pt idx="46">
                  <c:v>1.1522869141410985E-2</c:v>
                </c:pt>
                <c:pt idx="47">
                  <c:v>1.1464727031469779E-2</c:v>
                </c:pt>
                <c:pt idx="48">
                  <c:v>1.1412613334874283E-2</c:v>
                </c:pt>
                <c:pt idx="49">
                  <c:v>1.1380918332578954E-2</c:v>
                </c:pt>
                <c:pt idx="50">
                  <c:v>1.1360602383152396E-2</c:v>
                </c:pt>
                <c:pt idx="51">
                  <c:v>1.1360180903834199E-2</c:v>
                </c:pt>
              </c:numCache>
            </c:numRef>
          </c:val>
          <c:extLst>
            <c:ext xmlns:c16="http://schemas.microsoft.com/office/drawing/2014/chart" uri="{C3380CC4-5D6E-409C-BE32-E72D297353CC}">
              <c16:uniqueId val="{00000001-A1EA-4F81-96BB-B8A2D6F350A0}"/>
            </c:ext>
          </c:extLst>
        </c:ser>
        <c:ser>
          <c:idx val="0"/>
          <c:order val="2"/>
          <c:tx>
            <c:strRef>
              <c:f>'Graf 35+36'!$A$6</c:f>
              <c:strCache>
                <c:ptCount val="1"/>
                <c:pt idx="0">
                  <c:v>Legislatívne zmeny</c:v>
                </c:pt>
              </c:strCache>
            </c:strRef>
          </c:tx>
          <c:spPr>
            <a:solidFill>
              <a:srgbClr val="1F497D"/>
            </a:solidFill>
          </c:spPr>
          <c:invertIfNegative val="0"/>
          <c:cat>
            <c:numRef>
              <c:f>'Graf 35+36'!$C$3:$BB$3</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35+36'!$C$6:$BB$6</c:f>
              <c:numCache>
                <c:formatCode>0.0%</c:formatCode>
                <c:ptCount val="52"/>
                <c:pt idx="0">
                  <c:v>1.4865618458426155E-10</c:v>
                </c:pt>
                <c:pt idx="1">
                  <c:v>1.6195902800341111E-3</c:v>
                </c:pt>
                <c:pt idx="2">
                  <c:v>2.8379888553713012E-3</c:v>
                </c:pt>
                <c:pt idx="3">
                  <c:v>1.801441769312781E-3</c:v>
                </c:pt>
                <c:pt idx="4">
                  <c:v>1.9569771212652465E-3</c:v>
                </c:pt>
                <c:pt idx="5">
                  <c:v>1.8408666515475486E-3</c:v>
                </c:pt>
                <c:pt idx="6">
                  <c:v>1.2912347329580715E-3</c:v>
                </c:pt>
                <c:pt idx="7">
                  <c:v>7.4545680629452271E-4</c:v>
                </c:pt>
                <c:pt idx="8">
                  <c:v>4.6893745935903952E-4</c:v>
                </c:pt>
                <c:pt idx="9">
                  <c:v>2.7083671367546247E-4</c:v>
                </c:pt>
                <c:pt idx="10">
                  <c:v>-3.4603421071977003E-5</c:v>
                </c:pt>
                <c:pt idx="11">
                  <c:v>-1.9769942850303424E-4</c:v>
                </c:pt>
                <c:pt idx="12">
                  <c:v>-3.6613643033837906E-4</c:v>
                </c:pt>
                <c:pt idx="13">
                  <c:v>-4.9637934851462506E-4</c:v>
                </c:pt>
                <c:pt idx="14">
                  <c:v>-6.292303128649368E-4</c:v>
                </c:pt>
                <c:pt idx="15">
                  <c:v>-7.3746424895984597E-4</c:v>
                </c:pt>
                <c:pt idx="16">
                  <c:v>-8.289051118299251E-4</c:v>
                </c:pt>
                <c:pt idx="17">
                  <c:v>-9.305693702800627E-4</c:v>
                </c:pt>
                <c:pt idx="18">
                  <c:v>-1.0048276349827884E-3</c:v>
                </c:pt>
                <c:pt idx="19">
                  <c:v>-1.0883535528962152E-3</c:v>
                </c:pt>
                <c:pt idx="20">
                  <c:v>-1.1488707023689093E-3</c:v>
                </c:pt>
                <c:pt idx="21">
                  <c:v>-1.2204455913495948E-3</c:v>
                </c:pt>
                <c:pt idx="22">
                  <c:v>-1.2635826481976059E-3</c:v>
                </c:pt>
                <c:pt idx="23">
                  <c:v>-1.3055682821953435E-3</c:v>
                </c:pt>
                <c:pt idx="24">
                  <c:v>-1.363156947636654E-3</c:v>
                </c:pt>
                <c:pt idx="25">
                  <c:v>-1.4041885568126661E-3</c:v>
                </c:pt>
                <c:pt idx="26">
                  <c:v>-1.46015535548083E-3</c:v>
                </c:pt>
                <c:pt idx="27">
                  <c:v>-1.5020881481672133E-3</c:v>
                </c:pt>
                <c:pt idx="28">
                  <c:v>-1.5666175064150967E-3</c:v>
                </c:pt>
                <c:pt idx="29">
                  <c:v>-1.6136289854632446E-3</c:v>
                </c:pt>
                <c:pt idx="30">
                  <c:v>-1.6745082074621498E-3</c:v>
                </c:pt>
                <c:pt idx="31">
                  <c:v>-1.7213296461250638E-3</c:v>
                </c:pt>
                <c:pt idx="32">
                  <c:v>-1.7820987656525789E-3</c:v>
                </c:pt>
                <c:pt idx="33">
                  <c:v>-1.8266689186415275E-3</c:v>
                </c:pt>
                <c:pt idx="34">
                  <c:v>-1.8866896951239831E-3</c:v>
                </c:pt>
                <c:pt idx="35">
                  <c:v>-1.9298904465687161E-3</c:v>
                </c:pt>
                <c:pt idx="36">
                  <c:v>-1.9868701722473014E-3</c:v>
                </c:pt>
                <c:pt idx="37">
                  <c:v>-2.0260256862646986E-3</c:v>
                </c:pt>
                <c:pt idx="38">
                  <c:v>-2.0757726221150852E-3</c:v>
                </c:pt>
                <c:pt idx="39">
                  <c:v>-2.1038775678624555E-3</c:v>
                </c:pt>
                <c:pt idx="40">
                  <c:v>-2.1449543941998717E-3</c:v>
                </c:pt>
                <c:pt idx="41">
                  <c:v>-2.1621340136091793E-3</c:v>
                </c:pt>
                <c:pt idx="42">
                  <c:v>-2.1899096976991661E-3</c:v>
                </c:pt>
                <c:pt idx="43">
                  <c:v>-2.1965446410684708E-3</c:v>
                </c:pt>
                <c:pt idx="44">
                  <c:v>-2.2114210619915142E-3</c:v>
                </c:pt>
                <c:pt idx="45">
                  <c:v>-2.2057124742945744E-3</c:v>
                </c:pt>
                <c:pt idx="46">
                  <c:v>-2.2072383551416108E-3</c:v>
                </c:pt>
                <c:pt idx="47">
                  <c:v>-2.1908997146114495E-3</c:v>
                </c:pt>
                <c:pt idx="48">
                  <c:v>-2.1830671826609249E-3</c:v>
                </c:pt>
                <c:pt idx="49">
                  <c:v>-2.1598814208204642E-3</c:v>
                </c:pt>
                <c:pt idx="50">
                  <c:v>-2.144853791289647E-3</c:v>
                </c:pt>
                <c:pt idx="51">
                  <c:v>-2.1161881489224488E-3</c:v>
                </c:pt>
              </c:numCache>
            </c:numRef>
          </c:val>
          <c:extLst>
            <c:ext xmlns:c16="http://schemas.microsoft.com/office/drawing/2014/chart" uri="{C3380CC4-5D6E-409C-BE32-E72D297353CC}">
              <c16:uniqueId val="{00000002-A1EA-4F81-96BB-B8A2D6F350A0}"/>
            </c:ext>
          </c:extLst>
        </c:ser>
        <c:dLbls>
          <c:showLegendKey val="0"/>
          <c:showVal val="0"/>
          <c:showCatName val="0"/>
          <c:showSerName val="0"/>
          <c:showPercent val="0"/>
          <c:showBubbleSize val="0"/>
        </c:dLbls>
        <c:gapWidth val="150"/>
        <c:overlap val="100"/>
        <c:axId val="858208200"/>
        <c:axId val="858208592"/>
      </c:barChart>
      <c:catAx>
        <c:axId val="858208200"/>
        <c:scaling>
          <c:orientation val="minMax"/>
        </c:scaling>
        <c:delete val="0"/>
        <c:axPos val="b"/>
        <c:numFmt formatCode="0" sourceLinked="1"/>
        <c:majorTickMark val="out"/>
        <c:minorTickMark val="none"/>
        <c:tickLblPos val="low"/>
        <c:crossAx val="858208592"/>
        <c:crosses val="autoZero"/>
        <c:auto val="1"/>
        <c:lblAlgn val="ctr"/>
        <c:lblOffset val="100"/>
        <c:noMultiLvlLbl val="0"/>
      </c:catAx>
      <c:valAx>
        <c:axId val="858208592"/>
        <c:scaling>
          <c:orientation val="minMax"/>
        </c:scaling>
        <c:delete val="0"/>
        <c:axPos val="l"/>
        <c:majorGridlines>
          <c:spPr>
            <a:ln>
              <a:solidFill>
                <a:schemeClr val="bg1">
                  <a:lumMod val="75000"/>
                </a:schemeClr>
              </a:solidFill>
              <a:prstDash val="dash"/>
            </a:ln>
          </c:spPr>
        </c:majorGridlines>
        <c:numFmt formatCode="0%" sourceLinked="0"/>
        <c:majorTickMark val="out"/>
        <c:minorTickMark val="none"/>
        <c:tickLblPos val="nextTo"/>
        <c:crossAx val="858208200"/>
        <c:crosses val="autoZero"/>
        <c:crossBetween val="between"/>
        <c:majorUnit val="1.0000000000000002E-2"/>
      </c:valAx>
    </c:plotArea>
    <c:legend>
      <c:legendPos val="r"/>
      <c:layout>
        <c:manualLayout>
          <c:xMode val="edge"/>
          <c:yMode val="edge"/>
          <c:x val="8.7460848643919509E-2"/>
          <c:y val="0.7403802128900554"/>
          <c:w val="0.65762029746281703"/>
          <c:h val="0.15506780402449694"/>
        </c:manualLayout>
      </c:layout>
      <c:overlay val="0"/>
    </c:legend>
    <c:plotVisOnly val="1"/>
    <c:dispBlanksAs val="gap"/>
    <c:showDLblsOverMax val="0"/>
  </c:chart>
  <c:spPr>
    <a:ln>
      <a:noFill/>
    </a:ln>
  </c:spPr>
  <c:txPr>
    <a:bodyPr/>
    <a:lstStyle/>
    <a:p>
      <a:pPr>
        <a:defRPr sz="900">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4.8823828544190706E-2"/>
          <c:w val="0.89093095636884034"/>
          <c:h val="0.85748137319626516"/>
        </c:manualLayout>
      </c:layout>
      <c:barChart>
        <c:barDir val="col"/>
        <c:grouping val="stacked"/>
        <c:varyColors val="0"/>
        <c:ser>
          <c:idx val="5"/>
          <c:order val="0"/>
          <c:tx>
            <c:strRef>
              <c:f>'Graf 35+36'!$A$9</c:f>
              <c:strCache>
                <c:ptCount val="1"/>
                <c:pt idx="0">
                  <c:v>Zmena vianočného príspevku na 13. dôchodok</c:v>
                </c:pt>
              </c:strCache>
            </c:strRef>
          </c:tx>
          <c:spPr>
            <a:solidFill>
              <a:srgbClr val="2C9ADC"/>
            </a:solidFill>
          </c:spPr>
          <c:invertIfNegative val="0"/>
          <c:cat>
            <c:numRef>
              <c:f>'Graf 35+36'!$C$8:$BB$8</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35+36'!$C$9:$BB$9</c:f>
              <c:numCache>
                <c:formatCode>0.0%</c:formatCode>
                <c:ptCount val="52"/>
                <c:pt idx="0">
                  <c:v>1.4865618458426155E-10</c:v>
                </c:pt>
                <c:pt idx="1">
                  <c:v>1.6195902800341111E-3</c:v>
                </c:pt>
                <c:pt idx="2">
                  <c:v>1.8080280801741483E-3</c:v>
                </c:pt>
                <c:pt idx="3">
                  <c:v>1.8230179898412885E-3</c:v>
                </c:pt>
                <c:pt idx="4">
                  <c:v>1.758614152823107E-3</c:v>
                </c:pt>
                <c:pt idx="5">
                  <c:v>1.7511688483865528E-3</c:v>
                </c:pt>
                <c:pt idx="6">
                  <c:v>1.7701718136238082E-3</c:v>
                </c:pt>
                <c:pt idx="7">
                  <c:v>1.7626166629434725E-3</c:v>
                </c:pt>
                <c:pt idx="8">
                  <c:v>1.8007976898005013E-3</c:v>
                </c:pt>
                <c:pt idx="9">
                  <c:v>1.8164983044115512E-3</c:v>
                </c:pt>
                <c:pt idx="10">
                  <c:v>1.8563857376650422E-3</c:v>
                </c:pt>
                <c:pt idx="11">
                  <c:v>1.9016713761720733E-3</c:v>
                </c:pt>
                <c:pt idx="12">
                  <c:v>1.9285489580894988E-3</c:v>
                </c:pt>
                <c:pt idx="13">
                  <c:v>1.9713766007895123E-3</c:v>
                </c:pt>
                <c:pt idx="14">
                  <c:v>1.9954532831123056E-3</c:v>
                </c:pt>
                <c:pt idx="15">
                  <c:v>2.037617181277096E-3</c:v>
                </c:pt>
                <c:pt idx="16">
                  <c:v>2.0834835154120573E-3</c:v>
                </c:pt>
                <c:pt idx="17">
                  <c:v>2.1146558638043406E-3</c:v>
                </c:pt>
                <c:pt idx="18">
                  <c:v>2.1694194395284333E-3</c:v>
                </c:pt>
                <c:pt idx="19">
                  <c:v>2.2085943978209788E-3</c:v>
                </c:pt>
                <c:pt idx="20">
                  <c:v>2.2658890403241677E-3</c:v>
                </c:pt>
                <c:pt idx="21">
                  <c:v>2.3013973173757751E-3</c:v>
                </c:pt>
                <c:pt idx="22">
                  <c:v>2.3576644697801963E-3</c:v>
                </c:pt>
                <c:pt idx="23">
                  <c:v>2.4138018983400483E-3</c:v>
                </c:pt>
                <c:pt idx="24">
                  <c:v>2.4517449810904229E-3</c:v>
                </c:pt>
                <c:pt idx="25">
                  <c:v>2.5045117374930953E-3</c:v>
                </c:pt>
                <c:pt idx="26">
                  <c:v>2.5403679659098399E-3</c:v>
                </c:pt>
                <c:pt idx="27">
                  <c:v>2.5936802740284814E-3</c:v>
                </c:pt>
                <c:pt idx="28">
                  <c:v>2.6331387061327149E-3</c:v>
                </c:pt>
                <c:pt idx="29">
                  <c:v>2.6883002938711265E-3</c:v>
                </c:pt>
                <c:pt idx="30">
                  <c:v>2.7272949726786788E-3</c:v>
                </c:pt>
                <c:pt idx="31">
                  <c:v>2.7807905265016808E-3</c:v>
                </c:pt>
                <c:pt idx="32">
                  <c:v>2.8165604719541104E-3</c:v>
                </c:pt>
                <c:pt idx="33">
                  <c:v>2.8663549600801141E-3</c:v>
                </c:pt>
                <c:pt idx="34">
                  <c:v>2.8990609903903897E-3</c:v>
                </c:pt>
                <c:pt idx="35">
                  <c:v>2.9446905327379647E-3</c:v>
                </c:pt>
                <c:pt idx="36">
                  <c:v>2.9717172045572726E-3</c:v>
                </c:pt>
                <c:pt idx="37">
                  <c:v>3.0094988829685032E-3</c:v>
                </c:pt>
                <c:pt idx="38">
                  <c:v>3.0255128628451644E-3</c:v>
                </c:pt>
                <c:pt idx="39">
                  <c:v>3.0489480271494174E-3</c:v>
                </c:pt>
                <c:pt idx="40">
                  <c:v>3.0513327142774049E-3</c:v>
                </c:pt>
                <c:pt idx="41">
                  <c:v>3.0643345101369623E-3</c:v>
                </c:pt>
                <c:pt idx="42">
                  <c:v>3.0597025745292827E-3</c:v>
                </c:pt>
                <c:pt idx="43">
                  <c:v>3.0655587035442466E-3</c:v>
                </c:pt>
                <c:pt idx="44">
                  <c:v>3.0547146764983713E-3</c:v>
                </c:pt>
                <c:pt idx="45">
                  <c:v>3.0534942219091754E-3</c:v>
                </c:pt>
                <c:pt idx="46">
                  <c:v>3.0361029100252901E-3</c:v>
                </c:pt>
                <c:pt idx="47">
                  <c:v>3.0306817706171052E-3</c:v>
                </c:pt>
                <c:pt idx="48">
                  <c:v>3.013718777522878E-3</c:v>
                </c:pt>
                <c:pt idx="49">
                  <c:v>3.0107453136263562E-3</c:v>
                </c:pt>
                <c:pt idx="50">
                  <c:v>2.9966901667268508E-3</c:v>
                </c:pt>
                <c:pt idx="51">
                  <c:v>2.9958610947899145E-3</c:v>
                </c:pt>
              </c:numCache>
            </c:numRef>
          </c:val>
          <c:extLst>
            <c:ext xmlns:c16="http://schemas.microsoft.com/office/drawing/2014/chart" uri="{C3380CC4-5D6E-409C-BE32-E72D297353CC}">
              <c16:uniqueId val="{00000000-54C8-43E4-99D9-8E3378BA945A}"/>
            </c:ext>
          </c:extLst>
        </c:ser>
        <c:ser>
          <c:idx val="8"/>
          <c:order val="1"/>
          <c:tx>
            <c:strRef>
              <c:f>'Graf 35+36'!$A$10</c:f>
              <c:strCache>
                <c:ptCount val="1"/>
                <c:pt idx="0">
                  <c:v>Nížší dôchodkový vek matiek</c:v>
                </c:pt>
              </c:strCache>
            </c:strRef>
          </c:tx>
          <c:spPr>
            <a:solidFill>
              <a:sysClr val="window" lastClr="FFFFFF">
                <a:lumMod val="65000"/>
              </a:sysClr>
            </a:solidFill>
            <a:ln>
              <a:noFill/>
            </a:ln>
          </c:spPr>
          <c:invertIfNegative val="0"/>
          <c:cat>
            <c:numRef>
              <c:f>'Graf 35+36'!$C$8:$BB$8</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35+36'!$C$10:$BB$10</c:f>
              <c:numCache>
                <c:formatCode>0.0%</c:formatCode>
                <c:ptCount val="52"/>
                <c:pt idx="0">
                  <c:v>0</c:v>
                </c:pt>
                <c:pt idx="1">
                  <c:v>0</c:v>
                </c:pt>
                <c:pt idx="2">
                  <c:v>1.5356234460734697E-3</c:v>
                </c:pt>
                <c:pt idx="3">
                  <c:v>6.9790407939580856E-4</c:v>
                </c:pt>
                <c:pt idx="4">
                  <c:v>1.1096695212548247E-3</c:v>
                </c:pt>
                <c:pt idx="5">
                  <c:v>1.1898007356266199E-3</c:v>
                </c:pt>
                <c:pt idx="6">
                  <c:v>7.4438974183636819E-4</c:v>
                </c:pt>
                <c:pt idx="7">
                  <c:v>3.3503092118919442E-4</c:v>
                </c:pt>
                <c:pt idx="8">
                  <c:v>1.727963107768099E-4</c:v>
                </c:pt>
                <c:pt idx="9">
                  <c:v>1.4318415579366028E-4</c:v>
                </c:pt>
                <c:pt idx="10">
                  <c:v>-1.5231501654694446E-5</c:v>
                </c:pt>
                <c:pt idx="11">
                  <c:v>-2.7244089930919535E-5</c:v>
                </c:pt>
                <c:pt idx="12">
                  <c:v>-2.4823067222567996E-5</c:v>
                </c:pt>
                <c:pt idx="13">
                  <c:v>-2.1651528380892127E-5</c:v>
                </c:pt>
                <c:pt idx="14">
                  <c:v>-1.6924211136193357E-5</c:v>
                </c:pt>
                <c:pt idx="15">
                  <c:v>-1.4969473537407296E-5</c:v>
                </c:pt>
                <c:pt idx="16">
                  <c:v>-1.3005641104971155E-5</c:v>
                </c:pt>
                <c:pt idx="17">
                  <c:v>-1.2447138106233546E-5</c:v>
                </c:pt>
                <c:pt idx="18">
                  <c:v>-1.1364327952650966E-5</c:v>
                </c:pt>
                <c:pt idx="19">
                  <c:v>-9.9733410138386214E-6</c:v>
                </c:pt>
                <c:pt idx="20">
                  <c:v>-9.7032988212036875E-6</c:v>
                </c:pt>
                <c:pt idx="21">
                  <c:v>-8.6007346652566818E-6</c:v>
                </c:pt>
                <c:pt idx="22">
                  <c:v>-7.4079663341802826E-6</c:v>
                </c:pt>
                <c:pt idx="23">
                  <c:v>-7.2243137454741646E-6</c:v>
                </c:pt>
                <c:pt idx="24">
                  <c:v>-6.1697410842775913E-6</c:v>
                </c:pt>
                <c:pt idx="25">
                  <c:v>-6.2583334800303536E-6</c:v>
                </c:pt>
                <c:pt idx="26">
                  <c:v>-6.0234665502090223E-6</c:v>
                </c:pt>
                <c:pt idx="27">
                  <c:v>-4.5156021021564019E-6</c:v>
                </c:pt>
                <c:pt idx="28">
                  <c:v>-5.7373425950690837E-6</c:v>
                </c:pt>
                <c:pt idx="29">
                  <c:v>-5.3869793580352265E-6</c:v>
                </c:pt>
                <c:pt idx="30">
                  <c:v>-3.8741619198812138E-6</c:v>
                </c:pt>
                <c:pt idx="31">
                  <c:v>-4.5183804504023151E-6</c:v>
                </c:pt>
                <c:pt idx="32">
                  <c:v>-3.9038860476514614E-6</c:v>
                </c:pt>
                <c:pt idx="33">
                  <c:v>-3.1674366373912743E-6</c:v>
                </c:pt>
                <c:pt idx="34">
                  <c:v>-3.8350822387511752E-6</c:v>
                </c:pt>
                <c:pt idx="35">
                  <c:v>-3.0149389693978623E-6</c:v>
                </c:pt>
                <c:pt idx="36">
                  <c:v>-2.5189600717512306E-6</c:v>
                </c:pt>
                <c:pt idx="37">
                  <c:v>-2.0841186842424086E-6</c:v>
                </c:pt>
                <c:pt idx="38">
                  <c:v>-1.901426680855911E-6</c:v>
                </c:pt>
                <c:pt idx="39">
                  <c:v>-4.5707613938184011E-7</c:v>
                </c:pt>
                <c:pt idx="40">
                  <c:v>-2.138252155808873E-6</c:v>
                </c:pt>
                <c:pt idx="41">
                  <c:v>-1.3228056208181016E-6</c:v>
                </c:pt>
                <c:pt idx="42">
                  <c:v>-7.2236184681107041E-7</c:v>
                </c:pt>
                <c:pt idx="43">
                  <c:v>-1.0101665628703405E-6</c:v>
                </c:pt>
                <c:pt idx="44">
                  <c:v>-2.2770688462847577E-6</c:v>
                </c:pt>
                <c:pt idx="45">
                  <c:v>-1.1366020365444207E-6</c:v>
                </c:pt>
                <c:pt idx="46">
                  <c:v>-8.1894941456051029E-7</c:v>
                </c:pt>
                <c:pt idx="47">
                  <c:v>-7.4891501675167227E-7</c:v>
                </c:pt>
                <c:pt idx="48">
                  <c:v>-3.295800262148596E-7</c:v>
                </c:pt>
                <c:pt idx="49">
                  <c:v>-2.1151940443608908E-7</c:v>
                </c:pt>
                <c:pt idx="50">
                  <c:v>-2.0272171155633067E-7</c:v>
                </c:pt>
                <c:pt idx="51">
                  <c:v>-1.9821838859179763E-7</c:v>
                </c:pt>
              </c:numCache>
            </c:numRef>
          </c:val>
          <c:extLst>
            <c:ext xmlns:c16="http://schemas.microsoft.com/office/drawing/2014/chart" uri="{C3380CC4-5D6E-409C-BE32-E72D297353CC}">
              <c16:uniqueId val="{00000001-54C8-43E4-99D9-8E3378BA945A}"/>
            </c:ext>
          </c:extLst>
        </c:ser>
        <c:ser>
          <c:idx val="0"/>
          <c:order val="2"/>
          <c:tx>
            <c:strRef>
              <c:f>'Graf 35+36'!$A$11</c:f>
              <c:strCache>
                <c:ptCount val="1"/>
                <c:pt idx="0">
                  <c:v>Zmrazenie minimálnych dôchodkov</c:v>
                </c:pt>
              </c:strCache>
            </c:strRef>
          </c:tx>
          <c:spPr>
            <a:solidFill>
              <a:srgbClr val="1F497D"/>
            </a:solidFill>
          </c:spPr>
          <c:invertIfNegative val="0"/>
          <c:cat>
            <c:numRef>
              <c:f>'Graf 35+36'!$C$8:$BB$8</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35+36'!$C$11:$BB$11</c:f>
              <c:numCache>
                <c:formatCode>0.0%</c:formatCode>
                <c:ptCount val="52"/>
                <c:pt idx="0">
                  <c:v>0</c:v>
                </c:pt>
                <c:pt idx="1">
                  <c:v>0</c:v>
                </c:pt>
                <c:pt idx="2">
                  <c:v>-5.0566267087631678E-4</c:v>
                </c:pt>
                <c:pt idx="3">
                  <c:v>-7.1948029992431606E-4</c:v>
                </c:pt>
                <c:pt idx="4">
                  <c:v>-9.1130655281268513E-4</c:v>
                </c:pt>
                <c:pt idx="5">
                  <c:v>-1.1001029324656242E-3</c:v>
                </c:pt>
                <c:pt idx="6">
                  <c:v>-1.2233268225021049E-3</c:v>
                </c:pt>
                <c:pt idx="7">
                  <c:v>-1.3521907778381442E-3</c:v>
                </c:pt>
                <c:pt idx="8">
                  <c:v>-1.5046565412182716E-3</c:v>
                </c:pt>
                <c:pt idx="9">
                  <c:v>-1.6888457465297491E-3</c:v>
                </c:pt>
                <c:pt idx="10">
                  <c:v>-1.8757576570823248E-3</c:v>
                </c:pt>
                <c:pt idx="11">
                  <c:v>-2.072126714744188E-3</c:v>
                </c:pt>
                <c:pt idx="12">
                  <c:v>-2.2698623212053098E-3</c:v>
                </c:pt>
                <c:pt idx="13">
                  <c:v>-2.4461044209232452E-3</c:v>
                </c:pt>
                <c:pt idx="14">
                  <c:v>-2.6077593848410491E-3</c:v>
                </c:pt>
                <c:pt idx="15">
                  <c:v>-2.7601119566995347E-3</c:v>
                </c:pt>
                <c:pt idx="16">
                  <c:v>-2.8993829861370113E-3</c:v>
                </c:pt>
                <c:pt idx="17">
                  <c:v>-3.0327780959781697E-3</c:v>
                </c:pt>
                <c:pt idx="18">
                  <c:v>-3.1628827465585707E-3</c:v>
                </c:pt>
                <c:pt idx="19">
                  <c:v>-3.2869746097033553E-3</c:v>
                </c:pt>
                <c:pt idx="20">
                  <c:v>-3.4050564438718733E-3</c:v>
                </c:pt>
                <c:pt idx="21">
                  <c:v>-3.5132421740601133E-3</c:v>
                </c:pt>
                <c:pt idx="22">
                  <c:v>-3.6138391516436219E-3</c:v>
                </c:pt>
                <c:pt idx="23">
                  <c:v>-3.7121458667899176E-3</c:v>
                </c:pt>
                <c:pt idx="24">
                  <c:v>-3.8087321876427993E-3</c:v>
                </c:pt>
                <c:pt idx="25">
                  <c:v>-3.902441960825731E-3</c:v>
                </c:pt>
                <c:pt idx="26">
                  <c:v>-3.9944998548404609E-3</c:v>
                </c:pt>
                <c:pt idx="27">
                  <c:v>-4.0912528200935383E-3</c:v>
                </c:pt>
                <c:pt idx="28">
                  <c:v>-4.1940188699527425E-3</c:v>
                </c:pt>
                <c:pt idx="29">
                  <c:v>-4.2965422999763359E-3</c:v>
                </c:pt>
                <c:pt idx="30">
                  <c:v>-4.3979290182209474E-3</c:v>
                </c:pt>
                <c:pt idx="31">
                  <c:v>-4.4976017921763423E-3</c:v>
                </c:pt>
                <c:pt idx="32">
                  <c:v>-4.5947553515590378E-3</c:v>
                </c:pt>
                <c:pt idx="33">
                  <c:v>-4.6898564420842503E-3</c:v>
                </c:pt>
                <c:pt idx="34">
                  <c:v>-4.7819156032756216E-3</c:v>
                </c:pt>
                <c:pt idx="35">
                  <c:v>-4.8715660403372829E-3</c:v>
                </c:pt>
                <c:pt idx="36">
                  <c:v>-4.9560684167328228E-3</c:v>
                </c:pt>
                <c:pt idx="37">
                  <c:v>-5.0334404505489594E-3</c:v>
                </c:pt>
                <c:pt idx="38">
                  <c:v>-5.0993840582793937E-3</c:v>
                </c:pt>
                <c:pt idx="39">
                  <c:v>-5.152368518872491E-3</c:v>
                </c:pt>
                <c:pt idx="40">
                  <c:v>-5.1941488563214677E-3</c:v>
                </c:pt>
                <c:pt idx="41">
                  <c:v>-5.2251457181253236E-3</c:v>
                </c:pt>
                <c:pt idx="42">
                  <c:v>-5.2488899103816378E-3</c:v>
                </c:pt>
                <c:pt idx="43">
                  <c:v>-5.2610931780498471E-3</c:v>
                </c:pt>
                <c:pt idx="44">
                  <c:v>-5.2638586696436007E-3</c:v>
                </c:pt>
                <c:pt idx="45">
                  <c:v>-5.2580700941672054E-3</c:v>
                </c:pt>
                <c:pt idx="46">
                  <c:v>-5.2425223157523404E-3</c:v>
                </c:pt>
                <c:pt idx="47">
                  <c:v>-5.220832570211803E-3</c:v>
                </c:pt>
                <c:pt idx="48">
                  <c:v>-5.196456380157588E-3</c:v>
                </c:pt>
                <c:pt idx="49">
                  <c:v>-5.1704152150423843E-3</c:v>
                </c:pt>
                <c:pt idx="50">
                  <c:v>-5.1413412363049416E-3</c:v>
                </c:pt>
                <c:pt idx="51">
                  <c:v>-5.1118510253237714E-3</c:v>
                </c:pt>
              </c:numCache>
            </c:numRef>
          </c:val>
          <c:extLst>
            <c:ext xmlns:c16="http://schemas.microsoft.com/office/drawing/2014/chart" uri="{C3380CC4-5D6E-409C-BE32-E72D297353CC}">
              <c16:uniqueId val="{00000002-54C8-43E4-99D9-8E3378BA945A}"/>
            </c:ext>
          </c:extLst>
        </c:ser>
        <c:dLbls>
          <c:showLegendKey val="0"/>
          <c:showVal val="0"/>
          <c:showCatName val="0"/>
          <c:showSerName val="0"/>
          <c:showPercent val="0"/>
          <c:showBubbleSize val="0"/>
        </c:dLbls>
        <c:gapWidth val="150"/>
        <c:overlap val="100"/>
        <c:axId val="858209376"/>
        <c:axId val="858209768"/>
      </c:barChart>
      <c:catAx>
        <c:axId val="858209376"/>
        <c:scaling>
          <c:orientation val="minMax"/>
        </c:scaling>
        <c:delete val="0"/>
        <c:axPos val="b"/>
        <c:numFmt formatCode="0" sourceLinked="1"/>
        <c:majorTickMark val="out"/>
        <c:minorTickMark val="none"/>
        <c:tickLblPos val="low"/>
        <c:crossAx val="858209768"/>
        <c:crosses val="autoZero"/>
        <c:auto val="1"/>
        <c:lblAlgn val="ctr"/>
        <c:lblOffset val="100"/>
        <c:noMultiLvlLbl val="0"/>
      </c:catAx>
      <c:valAx>
        <c:axId val="858209768"/>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858209376"/>
        <c:crosses val="autoZero"/>
        <c:crossBetween val="between"/>
      </c:valAx>
    </c:plotArea>
    <c:legend>
      <c:legendPos val="r"/>
      <c:layout>
        <c:manualLayout>
          <c:xMode val="edge"/>
          <c:yMode val="edge"/>
          <c:x val="7.3571959755030614E-2"/>
          <c:y val="0.66630613881598133"/>
          <c:w val="0.42984251968503939"/>
          <c:h val="0.21525298920968211"/>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4.8823828544190706E-2"/>
          <c:w val="0.92772025371828526"/>
          <c:h val="0.85748137319626516"/>
        </c:manualLayout>
      </c:layout>
      <c:barChart>
        <c:barDir val="col"/>
        <c:grouping val="stacked"/>
        <c:varyColors val="0"/>
        <c:ser>
          <c:idx val="5"/>
          <c:order val="0"/>
          <c:tx>
            <c:strRef>
              <c:f>'Graf 35+36'!$B$4</c:f>
              <c:strCache>
                <c:ptCount val="1"/>
                <c:pt idx="0">
                  <c:v>Methodological change</c:v>
                </c:pt>
              </c:strCache>
            </c:strRef>
          </c:tx>
          <c:spPr>
            <a:solidFill>
              <a:srgbClr val="2C9ADC"/>
            </a:solidFill>
          </c:spPr>
          <c:invertIfNegative val="0"/>
          <c:cat>
            <c:numRef>
              <c:f>'Graf 35+36'!$C$3:$BB$3</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35+36'!$C$4:$BB$4</c:f>
              <c:numCache>
                <c:formatCode>0.0%</c:formatCode>
                <c:ptCount val="52"/>
                <c:pt idx="0">
                  <c:v>-1.9185735820615307E-3</c:v>
                </c:pt>
                <c:pt idx="1">
                  <c:v>-1.0953974565151986E-3</c:v>
                </c:pt>
                <c:pt idx="2">
                  <c:v>4.2979227105649498E-4</c:v>
                </c:pt>
                <c:pt idx="3">
                  <c:v>2.1407685127775578E-3</c:v>
                </c:pt>
                <c:pt idx="4">
                  <c:v>3.2672808236410278E-3</c:v>
                </c:pt>
                <c:pt idx="5">
                  <c:v>3.7373472991405754E-3</c:v>
                </c:pt>
                <c:pt idx="6">
                  <c:v>4.2373369383773563E-3</c:v>
                </c:pt>
                <c:pt idx="7">
                  <c:v>4.3572459499117699E-3</c:v>
                </c:pt>
                <c:pt idx="8">
                  <c:v>5.0998573786338736E-3</c:v>
                </c:pt>
                <c:pt idx="9">
                  <c:v>5.687903089897417E-3</c:v>
                </c:pt>
                <c:pt idx="10">
                  <c:v>6.0438493975022989E-3</c:v>
                </c:pt>
                <c:pt idx="11">
                  <c:v>6.5899517442541272E-3</c:v>
                </c:pt>
                <c:pt idx="12">
                  <c:v>6.793363411095682E-3</c:v>
                </c:pt>
                <c:pt idx="13">
                  <c:v>6.9297945895873125E-3</c:v>
                </c:pt>
                <c:pt idx="14">
                  <c:v>7.0026505807473521E-3</c:v>
                </c:pt>
                <c:pt idx="15">
                  <c:v>6.8895434184752247E-3</c:v>
                </c:pt>
                <c:pt idx="16">
                  <c:v>6.8876647317802214E-3</c:v>
                </c:pt>
                <c:pt idx="17">
                  <c:v>6.8662832891725062E-3</c:v>
                </c:pt>
                <c:pt idx="18">
                  <c:v>6.8003021847002354E-3</c:v>
                </c:pt>
                <c:pt idx="19">
                  <c:v>6.6984792340058913E-3</c:v>
                </c:pt>
                <c:pt idx="20">
                  <c:v>6.5705696508060046E-3</c:v>
                </c:pt>
                <c:pt idx="21">
                  <c:v>6.1946124891106846E-3</c:v>
                </c:pt>
                <c:pt idx="22">
                  <c:v>5.9959997010720634E-3</c:v>
                </c:pt>
                <c:pt idx="23">
                  <c:v>5.7988439540917758E-3</c:v>
                </c:pt>
                <c:pt idx="24">
                  <c:v>5.6114034956611658E-3</c:v>
                </c:pt>
                <c:pt idx="25">
                  <c:v>5.3874819683112779E-3</c:v>
                </c:pt>
                <c:pt idx="26">
                  <c:v>5.1550588474747611E-3</c:v>
                </c:pt>
                <c:pt idx="27">
                  <c:v>4.8833982965886813E-3</c:v>
                </c:pt>
                <c:pt idx="28">
                  <c:v>4.541362188331427E-3</c:v>
                </c:pt>
                <c:pt idx="29">
                  <c:v>4.1307959122525717E-3</c:v>
                </c:pt>
                <c:pt idx="30">
                  <c:v>3.6729987816759291E-3</c:v>
                </c:pt>
                <c:pt idx="31">
                  <c:v>3.1524233454607864E-3</c:v>
                </c:pt>
                <c:pt idx="32">
                  <c:v>2.6030012929592339E-3</c:v>
                </c:pt>
                <c:pt idx="33">
                  <c:v>2.024112686130175E-3</c:v>
                </c:pt>
                <c:pt idx="34">
                  <c:v>1.3784803873576612E-3</c:v>
                </c:pt>
                <c:pt idx="35">
                  <c:v>6.4786913850231609E-4</c:v>
                </c:pt>
                <c:pt idx="36">
                  <c:v>-7.5673912425411327E-5</c:v>
                </c:pt>
                <c:pt idx="37">
                  <c:v>-5.2114047443360678E-4</c:v>
                </c:pt>
                <c:pt idx="38">
                  <c:v>-1.1132425766800791E-3</c:v>
                </c:pt>
                <c:pt idx="39">
                  <c:v>-1.7178380339598065E-3</c:v>
                </c:pt>
                <c:pt idx="40">
                  <c:v>-2.2540830611158247E-3</c:v>
                </c:pt>
                <c:pt idx="41">
                  <c:v>-2.9081262919914141E-3</c:v>
                </c:pt>
                <c:pt idx="42">
                  <c:v>-3.2805922169026613E-3</c:v>
                </c:pt>
                <c:pt idx="43">
                  <c:v>-3.5989933318393563E-3</c:v>
                </c:pt>
                <c:pt idx="44">
                  <c:v>-3.8421250180236954E-3</c:v>
                </c:pt>
                <c:pt idx="45">
                  <c:v>-3.9046047138154294E-3</c:v>
                </c:pt>
                <c:pt idx="46">
                  <c:v>-4.2502745758822014E-3</c:v>
                </c:pt>
                <c:pt idx="47">
                  <c:v>-4.4327515548641672E-3</c:v>
                </c:pt>
                <c:pt idx="48">
                  <c:v>-4.5577062202103447E-3</c:v>
                </c:pt>
                <c:pt idx="49">
                  <c:v>-4.6549916379670653E-3</c:v>
                </c:pt>
                <c:pt idx="50">
                  <c:v>-4.7884669696747484E-3</c:v>
                </c:pt>
                <c:pt idx="51">
                  <c:v>-4.8874519437759889E-3</c:v>
                </c:pt>
              </c:numCache>
            </c:numRef>
          </c:val>
          <c:extLst>
            <c:ext xmlns:c16="http://schemas.microsoft.com/office/drawing/2014/chart" uri="{C3380CC4-5D6E-409C-BE32-E72D297353CC}">
              <c16:uniqueId val="{00000000-E63A-4D54-B362-9E784D769E2D}"/>
            </c:ext>
          </c:extLst>
        </c:ser>
        <c:ser>
          <c:idx val="8"/>
          <c:order val="1"/>
          <c:tx>
            <c:strRef>
              <c:f>'Graf 35+36'!$B$5</c:f>
              <c:strCache>
                <c:ptCount val="1"/>
                <c:pt idx="0">
                  <c:v>Change in macroeconomic and demographic assumptions</c:v>
                </c:pt>
              </c:strCache>
            </c:strRef>
          </c:tx>
          <c:spPr>
            <a:solidFill>
              <a:schemeClr val="tx2">
                <a:lumMod val="20000"/>
                <a:lumOff val="80000"/>
              </a:schemeClr>
            </a:solidFill>
            <a:ln>
              <a:noFill/>
            </a:ln>
          </c:spPr>
          <c:invertIfNegative val="0"/>
          <c:cat>
            <c:numRef>
              <c:f>'Graf 35+36'!$C$3:$BB$3</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35+36'!$C$5:$BB$5</c:f>
              <c:numCache>
                <c:formatCode>0.0%</c:formatCode>
                <c:ptCount val="52"/>
                <c:pt idx="0">
                  <c:v>-8.1660524807350421E-4</c:v>
                </c:pt>
                <c:pt idx="1">
                  <c:v>8.0906614463755883E-3</c:v>
                </c:pt>
                <c:pt idx="2">
                  <c:v>5.5635969694949466E-3</c:v>
                </c:pt>
                <c:pt idx="3">
                  <c:v>5.9039051524549246E-3</c:v>
                </c:pt>
                <c:pt idx="4">
                  <c:v>6.2430570251327672E-3</c:v>
                </c:pt>
                <c:pt idx="5">
                  <c:v>6.6384308584915286E-3</c:v>
                </c:pt>
                <c:pt idx="6">
                  <c:v>7.3886176019636457E-3</c:v>
                </c:pt>
                <c:pt idx="7">
                  <c:v>8.1162279795316122E-3</c:v>
                </c:pt>
                <c:pt idx="8">
                  <c:v>8.7593487571195477E-3</c:v>
                </c:pt>
                <c:pt idx="9">
                  <c:v>9.300892089275703E-3</c:v>
                </c:pt>
                <c:pt idx="10">
                  <c:v>9.7634690642302846E-3</c:v>
                </c:pt>
                <c:pt idx="11">
                  <c:v>1.0251664390124218E-2</c:v>
                </c:pt>
                <c:pt idx="12">
                  <c:v>1.0685643269255696E-2</c:v>
                </c:pt>
                <c:pt idx="13">
                  <c:v>1.0977874238563487E-2</c:v>
                </c:pt>
                <c:pt idx="14">
                  <c:v>1.1131279150774026E-2</c:v>
                </c:pt>
                <c:pt idx="15">
                  <c:v>1.1206225226948988E-2</c:v>
                </c:pt>
                <c:pt idx="16">
                  <c:v>1.1238347641161564E-2</c:v>
                </c:pt>
                <c:pt idx="17">
                  <c:v>1.1237557041765545E-2</c:v>
                </c:pt>
                <c:pt idx="18">
                  <c:v>1.1335783335120725E-2</c:v>
                </c:pt>
                <c:pt idx="19">
                  <c:v>1.148794379720143E-2</c:v>
                </c:pt>
                <c:pt idx="20">
                  <c:v>1.1636440871879941E-2</c:v>
                </c:pt>
                <c:pt idx="21">
                  <c:v>1.171763174710258E-2</c:v>
                </c:pt>
                <c:pt idx="22">
                  <c:v>1.1719722778386746E-2</c:v>
                </c:pt>
                <c:pt idx="23">
                  <c:v>1.1674621651194705E-2</c:v>
                </c:pt>
                <c:pt idx="24">
                  <c:v>1.1557641477213346E-2</c:v>
                </c:pt>
                <c:pt idx="25">
                  <c:v>1.1401083448666513E-2</c:v>
                </c:pt>
                <c:pt idx="26">
                  <c:v>1.1215770772522463E-2</c:v>
                </c:pt>
                <c:pt idx="27">
                  <c:v>1.1103228252166086E-2</c:v>
                </c:pt>
                <c:pt idx="28">
                  <c:v>1.1064244304041584E-2</c:v>
                </c:pt>
                <c:pt idx="29">
                  <c:v>1.1051777406129962E-2</c:v>
                </c:pt>
                <c:pt idx="30">
                  <c:v>1.1089730504138931E-2</c:v>
                </c:pt>
                <c:pt idx="31">
                  <c:v>1.1165381489751977E-2</c:v>
                </c:pt>
                <c:pt idx="32">
                  <c:v>1.1195412482679315E-2</c:v>
                </c:pt>
                <c:pt idx="33">
                  <c:v>1.1245467441128393E-2</c:v>
                </c:pt>
                <c:pt idx="34">
                  <c:v>1.1351807786841278E-2</c:v>
                </c:pt>
                <c:pt idx="35">
                  <c:v>1.145806577455924E-2</c:v>
                </c:pt>
                <c:pt idx="36">
                  <c:v>1.1565397970262181E-2</c:v>
                </c:pt>
                <c:pt idx="37">
                  <c:v>1.1445255604201787E-2</c:v>
                </c:pt>
                <c:pt idx="38">
                  <c:v>1.17319705385594E-2</c:v>
                </c:pt>
                <c:pt idx="39">
                  <c:v>1.1790279215343674E-2</c:v>
                </c:pt>
                <c:pt idx="40">
                  <c:v>1.1792741358994441E-2</c:v>
                </c:pt>
                <c:pt idx="41">
                  <c:v>1.1778801882354167E-2</c:v>
                </c:pt>
                <c:pt idx="42">
                  <c:v>1.1737080074763678E-2</c:v>
                </c:pt>
                <c:pt idx="43">
                  <c:v>1.1687230687276368E-2</c:v>
                </c:pt>
                <c:pt idx="44">
                  <c:v>1.163717064981365E-2</c:v>
                </c:pt>
                <c:pt idx="45">
                  <c:v>1.1572364821693382E-2</c:v>
                </c:pt>
                <c:pt idx="46">
                  <c:v>1.1522869141410985E-2</c:v>
                </c:pt>
                <c:pt idx="47">
                  <c:v>1.1464727031469779E-2</c:v>
                </c:pt>
                <c:pt idx="48">
                  <c:v>1.1412613334874283E-2</c:v>
                </c:pt>
                <c:pt idx="49">
                  <c:v>1.1380918332578954E-2</c:v>
                </c:pt>
                <c:pt idx="50">
                  <c:v>1.1360602383152396E-2</c:v>
                </c:pt>
                <c:pt idx="51">
                  <c:v>1.1360180903834199E-2</c:v>
                </c:pt>
              </c:numCache>
            </c:numRef>
          </c:val>
          <c:extLst>
            <c:ext xmlns:c16="http://schemas.microsoft.com/office/drawing/2014/chart" uri="{C3380CC4-5D6E-409C-BE32-E72D297353CC}">
              <c16:uniqueId val="{00000001-E63A-4D54-B362-9E784D769E2D}"/>
            </c:ext>
          </c:extLst>
        </c:ser>
        <c:ser>
          <c:idx val="0"/>
          <c:order val="2"/>
          <c:tx>
            <c:strRef>
              <c:f>'Graf 35+36'!$B$6</c:f>
              <c:strCache>
                <c:ptCount val="1"/>
                <c:pt idx="0">
                  <c:v>Legislative changes</c:v>
                </c:pt>
              </c:strCache>
            </c:strRef>
          </c:tx>
          <c:spPr>
            <a:solidFill>
              <a:srgbClr val="1F497D"/>
            </a:solidFill>
          </c:spPr>
          <c:invertIfNegative val="0"/>
          <c:cat>
            <c:numRef>
              <c:f>'Graf 35+36'!$C$3:$BB$3</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35+36'!$C$6:$BB$6</c:f>
              <c:numCache>
                <c:formatCode>0.0%</c:formatCode>
                <c:ptCount val="52"/>
                <c:pt idx="0">
                  <c:v>1.4865618458426155E-10</c:v>
                </c:pt>
                <c:pt idx="1">
                  <c:v>1.6195902800341111E-3</c:v>
                </c:pt>
                <c:pt idx="2">
                  <c:v>2.8379888553713012E-3</c:v>
                </c:pt>
                <c:pt idx="3">
                  <c:v>1.801441769312781E-3</c:v>
                </c:pt>
                <c:pt idx="4">
                  <c:v>1.9569771212652465E-3</c:v>
                </c:pt>
                <c:pt idx="5">
                  <c:v>1.8408666515475486E-3</c:v>
                </c:pt>
                <c:pt idx="6">
                  <c:v>1.2912347329580715E-3</c:v>
                </c:pt>
                <c:pt idx="7">
                  <c:v>7.4545680629452271E-4</c:v>
                </c:pt>
                <c:pt idx="8">
                  <c:v>4.6893745935903952E-4</c:v>
                </c:pt>
                <c:pt idx="9">
                  <c:v>2.7083671367546247E-4</c:v>
                </c:pt>
                <c:pt idx="10">
                  <c:v>-3.4603421071977003E-5</c:v>
                </c:pt>
                <c:pt idx="11">
                  <c:v>-1.9769942850303424E-4</c:v>
                </c:pt>
                <c:pt idx="12">
                  <c:v>-3.6613643033837906E-4</c:v>
                </c:pt>
                <c:pt idx="13">
                  <c:v>-4.9637934851462506E-4</c:v>
                </c:pt>
                <c:pt idx="14">
                  <c:v>-6.292303128649368E-4</c:v>
                </c:pt>
                <c:pt idx="15">
                  <c:v>-7.3746424895984597E-4</c:v>
                </c:pt>
                <c:pt idx="16">
                  <c:v>-8.289051118299251E-4</c:v>
                </c:pt>
                <c:pt idx="17">
                  <c:v>-9.305693702800627E-4</c:v>
                </c:pt>
                <c:pt idx="18">
                  <c:v>-1.0048276349827884E-3</c:v>
                </c:pt>
                <c:pt idx="19">
                  <c:v>-1.0883535528962152E-3</c:v>
                </c:pt>
                <c:pt idx="20">
                  <c:v>-1.1488707023689093E-3</c:v>
                </c:pt>
                <c:pt idx="21">
                  <c:v>-1.2204455913495948E-3</c:v>
                </c:pt>
                <c:pt idx="22">
                  <c:v>-1.2635826481976059E-3</c:v>
                </c:pt>
                <c:pt idx="23">
                  <c:v>-1.3055682821953435E-3</c:v>
                </c:pt>
                <c:pt idx="24">
                  <c:v>-1.363156947636654E-3</c:v>
                </c:pt>
                <c:pt idx="25">
                  <c:v>-1.4041885568126661E-3</c:v>
                </c:pt>
                <c:pt idx="26">
                  <c:v>-1.46015535548083E-3</c:v>
                </c:pt>
                <c:pt idx="27">
                  <c:v>-1.5020881481672133E-3</c:v>
                </c:pt>
                <c:pt idx="28">
                  <c:v>-1.5666175064150967E-3</c:v>
                </c:pt>
                <c:pt idx="29">
                  <c:v>-1.6136289854632446E-3</c:v>
                </c:pt>
                <c:pt idx="30">
                  <c:v>-1.6745082074621498E-3</c:v>
                </c:pt>
                <c:pt idx="31">
                  <c:v>-1.7213296461250638E-3</c:v>
                </c:pt>
                <c:pt idx="32">
                  <c:v>-1.7820987656525789E-3</c:v>
                </c:pt>
                <c:pt idx="33">
                  <c:v>-1.8266689186415275E-3</c:v>
                </c:pt>
                <c:pt idx="34">
                  <c:v>-1.8866896951239831E-3</c:v>
                </c:pt>
                <c:pt idx="35">
                  <c:v>-1.9298904465687161E-3</c:v>
                </c:pt>
                <c:pt idx="36">
                  <c:v>-1.9868701722473014E-3</c:v>
                </c:pt>
                <c:pt idx="37">
                  <c:v>-2.0260256862646986E-3</c:v>
                </c:pt>
                <c:pt idx="38">
                  <c:v>-2.0757726221150852E-3</c:v>
                </c:pt>
                <c:pt idx="39">
                  <c:v>-2.1038775678624555E-3</c:v>
                </c:pt>
                <c:pt idx="40">
                  <c:v>-2.1449543941998717E-3</c:v>
                </c:pt>
                <c:pt idx="41">
                  <c:v>-2.1621340136091793E-3</c:v>
                </c:pt>
                <c:pt idx="42">
                  <c:v>-2.1899096976991661E-3</c:v>
                </c:pt>
                <c:pt idx="43">
                  <c:v>-2.1965446410684708E-3</c:v>
                </c:pt>
                <c:pt idx="44">
                  <c:v>-2.2114210619915142E-3</c:v>
                </c:pt>
                <c:pt idx="45">
                  <c:v>-2.2057124742945744E-3</c:v>
                </c:pt>
                <c:pt idx="46">
                  <c:v>-2.2072383551416108E-3</c:v>
                </c:pt>
                <c:pt idx="47">
                  <c:v>-2.1908997146114495E-3</c:v>
                </c:pt>
                <c:pt idx="48">
                  <c:v>-2.1830671826609249E-3</c:v>
                </c:pt>
                <c:pt idx="49">
                  <c:v>-2.1598814208204642E-3</c:v>
                </c:pt>
                <c:pt idx="50">
                  <c:v>-2.144853791289647E-3</c:v>
                </c:pt>
                <c:pt idx="51">
                  <c:v>-2.1161881489224488E-3</c:v>
                </c:pt>
              </c:numCache>
            </c:numRef>
          </c:val>
          <c:extLst>
            <c:ext xmlns:c16="http://schemas.microsoft.com/office/drawing/2014/chart" uri="{C3380CC4-5D6E-409C-BE32-E72D297353CC}">
              <c16:uniqueId val="{00000002-E63A-4D54-B362-9E784D769E2D}"/>
            </c:ext>
          </c:extLst>
        </c:ser>
        <c:dLbls>
          <c:showLegendKey val="0"/>
          <c:showVal val="0"/>
          <c:showCatName val="0"/>
          <c:showSerName val="0"/>
          <c:showPercent val="0"/>
          <c:showBubbleSize val="0"/>
        </c:dLbls>
        <c:gapWidth val="150"/>
        <c:overlap val="100"/>
        <c:axId val="858210552"/>
        <c:axId val="858210944"/>
      </c:barChart>
      <c:catAx>
        <c:axId val="858210552"/>
        <c:scaling>
          <c:orientation val="minMax"/>
        </c:scaling>
        <c:delete val="0"/>
        <c:axPos val="b"/>
        <c:numFmt formatCode="0" sourceLinked="1"/>
        <c:majorTickMark val="out"/>
        <c:minorTickMark val="none"/>
        <c:tickLblPos val="low"/>
        <c:crossAx val="858210944"/>
        <c:crosses val="autoZero"/>
        <c:auto val="1"/>
        <c:lblAlgn val="ctr"/>
        <c:lblOffset val="100"/>
        <c:noMultiLvlLbl val="0"/>
      </c:catAx>
      <c:valAx>
        <c:axId val="858210944"/>
        <c:scaling>
          <c:orientation val="minMax"/>
        </c:scaling>
        <c:delete val="0"/>
        <c:axPos val="l"/>
        <c:majorGridlines>
          <c:spPr>
            <a:ln>
              <a:solidFill>
                <a:schemeClr val="bg1">
                  <a:lumMod val="75000"/>
                </a:schemeClr>
              </a:solidFill>
              <a:prstDash val="dash"/>
            </a:ln>
          </c:spPr>
        </c:majorGridlines>
        <c:numFmt formatCode="0%" sourceLinked="0"/>
        <c:majorTickMark val="out"/>
        <c:minorTickMark val="none"/>
        <c:tickLblPos val="nextTo"/>
        <c:crossAx val="858210552"/>
        <c:crosses val="autoZero"/>
        <c:crossBetween val="between"/>
        <c:majorUnit val="1.0000000000000002E-2"/>
      </c:valAx>
    </c:plotArea>
    <c:legend>
      <c:legendPos val="r"/>
      <c:layout>
        <c:manualLayout>
          <c:xMode val="edge"/>
          <c:yMode val="edge"/>
          <c:x val="8.7460848643919509E-2"/>
          <c:y val="0.7403802128900554"/>
          <c:w val="0.65762029746281703"/>
          <c:h val="0.15506780402449694"/>
        </c:manualLayout>
      </c:layout>
      <c:overlay val="0"/>
    </c:legend>
    <c:plotVisOnly val="1"/>
    <c:dispBlanksAs val="gap"/>
    <c:showDLblsOverMax val="0"/>
  </c:chart>
  <c:spPr>
    <a:ln>
      <a:noFill/>
    </a:ln>
  </c:spPr>
  <c:txPr>
    <a:bodyPr/>
    <a:lstStyle/>
    <a:p>
      <a:pPr>
        <a:defRPr sz="900">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4.8823828544190706E-2"/>
          <c:w val="0.89093095636884034"/>
          <c:h val="0.85748137319626516"/>
        </c:manualLayout>
      </c:layout>
      <c:barChart>
        <c:barDir val="col"/>
        <c:grouping val="stacked"/>
        <c:varyColors val="0"/>
        <c:ser>
          <c:idx val="5"/>
          <c:order val="0"/>
          <c:tx>
            <c:strRef>
              <c:f>'Graf 35+36'!$A$9</c:f>
              <c:strCache>
                <c:ptCount val="1"/>
                <c:pt idx="0">
                  <c:v>Zmena vianočného príspevku na 13. dôchodok</c:v>
                </c:pt>
              </c:strCache>
            </c:strRef>
          </c:tx>
          <c:spPr>
            <a:solidFill>
              <a:srgbClr val="2C9ADC"/>
            </a:solidFill>
          </c:spPr>
          <c:invertIfNegative val="0"/>
          <c:cat>
            <c:numRef>
              <c:f>'Graf 35+36'!$C$8:$BB$8</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35+36'!$C$9:$BB$9</c:f>
              <c:numCache>
                <c:formatCode>0.0%</c:formatCode>
                <c:ptCount val="52"/>
                <c:pt idx="0">
                  <c:v>1.4865618458426155E-10</c:v>
                </c:pt>
                <c:pt idx="1">
                  <c:v>1.6195902800341111E-3</c:v>
                </c:pt>
                <c:pt idx="2">
                  <c:v>1.8080280801741483E-3</c:v>
                </c:pt>
                <c:pt idx="3">
                  <c:v>1.8230179898412885E-3</c:v>
                </c:pt>
                <c:pt idx="4">
                  <c:v>1.758614152823107E-3</c:v>
                </c:pt>
                <c:pt idx="5">
                  <c:v>1.7511688483865528E-3</c:v>
                </c:pt>
                <c:pt idx="6">
                  <c:v>1.7701718136238082E-3</c:v>
                </c:pt>
                <c:pt idx="7">
                  <c:v>1.7626166629434725E-3</c:v>
                </c:pt>
                <c:pt idx="8">
                  <c:v>1.8007976898005013E-3</c:v>
                </c:pt>
                <c:pt idx="9">
                  <c:v>1.8164983044115512E-3</c:v>
                </c:pt>
                <c:pt idx="10">
                  <c:v>1.8563857376650422E-3</c:v>
                </c:pt>
                <c:pt idx="11">
                  <c:v>1.9016713761720733E-3</c:v>
                </c:pt>
                <c:pt idx="12">
                  <c:v>1.9285489580894988E-3</c:v>
                </c:pt>
                <c:pt idx="13">
                  <c:v>1.9713766007895123E-3</c:v>
                </c:pt>
                <c:pt idx="14">
                  <c:v>1.9954532831123056E-3</c:v>
                </c:pt>
                <c:pt idx="15">
                  <c:v>2.037617181277096E-3</c:v>
                </c:pt>
                <c:pt idx="16">
                  <c:v>2.0834835154120573E-3</c:v>
                </c:pt>
                <c:pt idx="17">
                  <c:v>2.1146558638043406E-3</c:v>
                </c:pt>
                <c:pt idx="18">
                  <c:v>2.1694194395284333E-3</c:v>
                </c:pt>
                <c:pt idx="19">
                  <c:v>2.2085943978209788E-3</c:v>
                </c:pt>
                <c:pt idx="20">
                  <c:v>2.2658890403241677E-3</c:v>
                </c:pt>
                <c:pt idx="21">
                  <c:v>2.3013973173757751E-3</c:v>
                </c:pt>
                <c:pt idx="22">
                  <c:v>2.3576644697801963E-3</c:v>
                </c:pt>
                <c:pt idx="23">
                  <c:v>2.4138018983400483E-3</c:v>
                </c:pt>
                <c:pt idx="24">
                  <c:v>2.4517449810904229E-3</c:v>
                </c:pt>
                <c:pt idx="25">
                  <c:v>2.5045117374930953E-3</c:v>
                </c:pt>
                <c:pt idx="26">
                  <c:v>2.5403679659098399E-3</c:v>
                </c:pt>
                <c:pt idx="27">
                  <c:v>2.5936802740284814E-3</c:v>
                </c:pt>
                <c:pt idx="28">
                  <c:v>2.6331387061327149E-3</c:v>
                </c:pt>
                <c:pt idx="29">
                  <c:v>2.6883002938711265E-3</c:v>
                </c:pt>
                <c:pt idx="30">
                  <c:v>2.7272949726786788E-3</c:v>
                </c:pt>
                <c:pt idx="31">
                  <c:v>2.7807905265016808E-3</c:v>
                </c:pt>
                <c:pt idx="32">
                  <c:v>2.8165604719541104E-3</c:v>
                </c:pt>
                <c:pt idx="33">
                  <c:v>2.8663549600801141E-3</c:v>
                </c:pt>
                <c:pt idx="34">
                  <c:v>2.8990609903903897E-3</c:v>
                </c:pt>
                <c:pt idx="35">
                  <c:v>2.9446905327379647E-3</c:v>
                </c:pt>
                <c:pt idx="36">
                  <c:v>2.9717172045572726E-3</c:v>
                </c:pt>
                <c:pt idx="37">
                  <c:v>3.0094988829685032E-3</c:v>
                </c:pt>
                <c:pt idx="38">
                  <c:v>3.0255128628451644E-3</c:v>
                </c:pt>
                <c:pt idx="39">
                  <c:v>3.0489480271494174E-3</c:v>
                </c:pt>
                <c:pt idx="40">
                  <c:v>3.0513327142774049E-3</c:v>
                </c:pt>
                <c:pt idx="41">
                  <c:v>3.0643345101369623E-3</c:v>
                </c:pt>
                <c:pt idx="42">
                  <c:v>3.0597025745292827E-3</c:v>
                </c:pt>
                <c:pt idx="43">
                  <c:v>3.0655587035442466E-3</c:v>
                </c:pt>
                <c:pt idx="44">
                  <c:v>3.0547146764983713E-3</c:v>
                </c:pt>
                <c:pt idx="45">
                  <c:v>3.0534942219091754E-3</c:v>
                </c:pt>
                <c:pt idx="46">
                  <c:v>3.0361029100252901E-3</c:v>
                </c:pt>
                <c:pt idx="47">
                  <c:v>3.0306817706171052E-3</c:v>
                </c:pt>
                <c:pt idx="48">
                  <c:v>3.013718777522878E-3</c:v>
                </c:pt>
                <c:pt idx="49">
                  <c:v>3.0107453136263562E-3</c:v>
                </c:pt>
                <c:pt idx="50">
                  <c:v>2.9966901667268508E-3</c:v>
                </c:pt>
                <c:pt idx="51">
                  <c:v>2.9958610947899145E-3</c:v>
                </c:pt>
              </c:numCache>
            </c:numRef>
          </c:val>
          <c:extLst>
            <c:ext xmlns:c16="http://schemas.microsoft.com/office/drawing/2014/chart" uri="{C3380CC4-5D6E-409C-BE32-E72D297353CC}">
              <c16:uniqueId val="{00000000-5DC9-4E3C-A01B-4D3B5438793D}"/>
            </c:ext>
          </c:extLst>
        </c:ser>
        <c:ser>
          <c:idx val="8"/>
          <c:order val="1"/>
          <c:tx>
            <c:strRef>
              <c:f>'Graf 35+36'!$A$10</c:f>
              <c:strCache>
                <c:ptCount val="1"/>
                <c:pt idx="0">
                  <c:v>Nížší dôchodkový vek matiek</c:v>
                </c:pt>
              </c:strCache>
            </c:strRef>
          </c:tx>
          <c:spPr>
            <a:solidFill>
              <a:sysClr val="window" lastClr="FFFFFF">
                <a:lumMod val="65000"/>
              </a:sysClr>
            </a:solidFill>
            <a:ln>
              <a:noFill/>
            </a:ln>
          </c:spPr>
          <c:invertIfNegative val="0"/>
          <c:cat>
            <c:numRef>
              <c:f>'Graf 35+36'!$C$8:$BB$8</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35+36'!$C$10:$BB$10</c:f>
              <c:numCache>
                <c:formatCode>0.0%</c:formatCode>
                <c:ptCount val="52"/>
                <c:pt idx="0">
                  <c:v>0</c:v>
                </c:pt>
                <c:pt idx="1">
                  <c:v>0</c:v>
                </c:pt>
                <c:pt idx="2">
                  <c:v>1.5356234460734697E-3</c:v>
                </c:pt>
                <c:pt idx="3">
                  <c:v>6.9790407939580856E-4</c:v>
                </c:pt>
                <c:pt idx="4">
                  <c:v>1.1096695212548247E-3</c:v>
                </c:pt>
                <c:pt idx="5">
                  <c:v>1.1898007356266199E-3</c:v>
                </c:pt>
                <c:pt idx="6">
                  <c:v>7.4438974183636819E-4</c:v>
                </c:pt>
                <c:pt idx="7">
                  <c:v>3.3503092118919442E-4</c:v>
                </c:pt>
                <c:pt idx="8">
                  <c:v>1.727963107768099E-4</c:v>
                </c:pt>
                <c:pt idx="9">
                  <c:v>1.4318415579366028E-4</c:v>
                </c:pt>
                <c:pt idx="10">
                  <c:v>-1.5231501654694446E-5</c:v>
                </c:pt>
                <c:pt idx="11">
                  <c:v>-2.7244089930919535E-5</c:v>
                </c:pt>
                <c:pt idx="12">
                  <c:v>-2.4823067222567996E-5</c:v>
                </c:pt>
                <c:pt idx="13">
                  <c:v>-2.1651528380892127E-5</c:v>
                </c:pt>
                <c:pt idx="14">
                  <c:v>-1.6924211136193357E-5</c:v>
                </c:pt>
                <c:pt idx="15">
                  <c:v>-1.4969473537407296E-5</c:v>
                </c:pt>
                <c:pt idx="16">
                  <c:v>-1.3005641104971155E-5</c:v>
                </c:pt>
                <c:pt idx="17">
                  <c:v>-1.2447138106233546E-5</c:v>
                </c:pt>
                <c:pt idx="18">
                  <c:v>-1.1364327952650966E-5</c:v>
                </c:pt>
                <c:pt idx="19">
                  <c:v>-9.9733410138386214E-6</c:v>
                </c:pt>
                <c:pt idx="20">
                  <c:v>-9.7032988212036875E-6</c:v>
                </c:pt>
                <c:pt idx="21">
                  <c:v>-8.6007346652566818E-6</c:v>
                </c:pt>
                <c:pt idx="22">
                  <c:v>-7.4079663341802826E-6</c:v>
                </c:pt>
                <c:pt idx="23">
                  <c:v>-7.2243137454741646E-6</c:v>
                </c:pt>
                <c:pt idx="24">
                  <c:v>-6.1697410842775913E-6</c:v>
                </c:pt>
                <c:pt idx="25">
                  <c:v>-6.2583334800303536E-6</c:v>
                </c:pt>
                <c:pt idx="26">
                  <c:v>-6.0234665502090223E-6</c:v>
                </c:pt>
                <c:pt idx="27">
                  <c:v>-4.5156021021564019E-6</c:v>
                </c:pt>
                <c:pt idx="28">
                  <c:v>-5.7373425950690837E-6</c:v>
                </c:pt>
                <c:pt idx="29">
                  <c:v>-5.3869793580352265E-6</c:v>
                </c:pt>
                <c:pt idx="30">
                  <c:v>-3.8741619198812138E-6</c:v>
                </c:pt>
                <c:pt idx="31">
                  <c:v>-4.5183804504023151E-6</c:v>
                </c:pt>
                <c:pt idx="32">
                  <c:v>-3.9038860476514614E-6</c:v>
                </c:pt>
                <c:pt idx="33">
                  <c:v>-3.1674366373912743E-6</c:v>
                </c:pt>
                <c:pt idx="34">
                  <c:v>-3.8350822387511752E-6</c:v>
                </c:pt>
                <c:pt idx="35">
                  <c:v>-3.0149389693978623E-6</c:v>
                </c:pt>
                <c:pt idx="36">
                  <c:v>-2.5189600717512306E-6</c:v>
                </c:pt>
                <c:pt idx="37">
                  <c:v>-2.0841186842424086E-6</c:v>
                </c:pt>
                <c:pt idx="38">
                  <c:v>-1.901426680855911E-6</c:v>
                </c:pt>
                <c:pt idx="39">
                  <c:v>-4.5707613938184011E-7</c:v>
                </c:pt>
                <c:pt idx="40">
                  <c:v>-2.138252155808873E-6</c:v>
                </c:pt>
                <c:pt idx="41">
                  <c:v>-1.3228056208181016E-6</c:v>
                </c:pt>
                <c:pt idx="42">
                  <c:v>-7.2236184681107041E-7</c:v>
                </c:pt>
                <c:pt idx="43">
                  <c:v>-1.0101665628703405E-6</c:v>
                </c:pt>
                <c:pt idx="44">
                  <c:v>-2.2770688462847577E-6</c:v>
                </c:pt>
                <c:pt idx="45">
                  <c:v>-1.1366020365444207E-6</c:v>
                </c:pt>
                <c:pt idx="46">
                  <c:v>-8.1894941456051029E-7</c:v>
                </c:pt>
                <c:pt idx="47">
                  <c:v>-7.4891501675167227E-7</c:v>
                </c:pt>
                <c:pt idx="48">
                  <c:v>-3.295800262148596E-7</c:v>
                </c:pt>
                <c:pt idx="49">
                  <c:v>-2.1151940443608908E-7</c:v>
                </c:pt>
                <c:pt idx="50">
                  <c:v>-2.0272171155633067E-7</c:v>
                </c:pt>
                <c:pt idx="51">
                  <c:v>-1.9821838859179763E-7</c:v>
                </c:pt>
              </c:numCache>
            </c:numRef>
          </c:val>
          <c:extLst>
            <c:ext xmlns:c16="http://schemas.microsoft.com/office/drawing/2014/chart" uri="{C3380CC4-5D6E-409C-BE32-E72D297353CC}">
              <c16:uniqueId val="{00000001-5DC9-4E3C-A01B-4D3B5438793D}"/>
            </c:ext>
          </c:extLst>
        </c:ser>
        <c:ser>
          <c:idx val="0"/>
          <c:order val="2"/>
          <c:tx>
            <c:strRef>
              <c:f>'Graf 35+36'!$A$11</c:f>
              <c:strCache>
                <c:ptCount val="1"/>
                <c:pt idx="0">
                  <c:v>Zmrazenie minimálnych dôchodkov</c:v>
                </c:pt>
              </c:strCache>
            </c:strRef>
          </c:tx>
          <c:spPr>
            <a:solidFill>
              <a:srgbClr val="1F497D"/>
            </a:solidFill>
          </c:spPr>
          <c:invertIfNegative val="0"/>
          <c:cat>
            <c:numRef>
              <c:f>'Graf 35+36'!$C$8:$BB$8</c:f>
              <c:numCache>
                <c:formatCode>0</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35+36'!$C$11:$BB$11</c:f>
              <c:numCache>
                <c:formatCode>0.0%</c:formatCode>
                <c:ptCount val="52"/>
                <c:pt idx="0">
                  <c:v>0</c:v>
                </c:pt>
                <c:pt idx="1">
                  <c:v>0</c:v>
                </c:pt>
                <c:pt idx="2">
                  <c:v>-5.0566267087631678E-4</c:v>
                </c:pt>
                <c:pt idx="3">
                  <c:v>-7.1948029992431606E-4</c:v>
                </c:pt>
                <c:pt idx="4">
                  <c:v>-9.1130655281268513E-4</c:v>
                </c:pt>
                <c:pt idx="5">
                  <c:v>-1.1001029324656242E-3</c:v>
                </c:pt>
                <c:pt idx="6">
                  <c:v>-1.2233268225021049E-3</c:v>
                </c:pt>
                <c:pt idx="7">
                  <c:v>-1.3521907778381442E-3</c:v>
                </c:pt>
                <c:pt idx="8">
                  <c:v>-1.5046565412182716E-3</c:v>
                </c:pt>
                <c:pt idx="9">
                  <c:v>-1.6888457465297491E-3</c:v>
                </c:pt>
                <c:pt idx="10">
                  <c:v>-1.8757576570823248E-3</c:v>
                </c:pt>
                <c:pt idx="11">
                  <c:v>-2.072126714744188E-3</c:v>
                </c:pt>
                <c:pt idx="12">
                  <c:v>-2.2698623212053098E-3</c:v>
                </c:pt>
                <c:pt idx="13">
                  <c:v>-2.4461044209232452E-3</c:v>
                </c:pt>
                <c:pt idx="14">
                  <c:v>-2.6077593848410491E-3</c:v>
                </c:pt>
                <c:pt idx="15">
                  <c:v>-2.7601119566995347E-3</c:v>
                </c:pt>
                <c:pt idx="16">
                  <c:v>-2.8993829861370113E-3</c:v>
                </c:pt>
                <c:pt idx="17">
                  <c:v>-3.0327780959781697E-3</c:v>
                </c:pt>
                <c:pt idx="18">
                  <c:v>-3.1628827465585707E-3</c:v>
                </c:pt>
                <c:pt idx="19">
                  <c:v>-3.2869746097033553E-3</c:v>
                </c:pt>
                <c:pt idx="20">
                  <c:v>-3.4050564438718733E-3</c:v>
                </c:pt>
                <c:pt idx="21">
                  <c:v>-3.5132421740601133E-3</c:v>
                </c:pt>
                <c:pt idx="22">
                  <c:v>-3.6138391516436219E-3</c:v>
                </c:pt>
                <c:pt idx="23">
                  <c:v>-3.7121458667899176E-3</c:v>
                </c:pt>
                <c:pt idx="24">
                  <c:v>-3.8087321876427993E-3</c:v>
                </c:pt>
                <c:pt idx="25">
                  <c:v>-3.902441960825731E-3</c:v>
                </c:pt>
                <c:pt idx="26">
                  <c:v>-3.9944998548404609E-3</c:v>
                </c:pt>
                <c:pt idx="27">
                  <c:v>-4.0912528200935383E-3</c:v>
                </c:pt>
                <c:pt idx="28">
                  <c:v>-4.1940188699527425E-3</c:v>
                </c:pt>
                <c:pt idx="29">
                  <c:v>-4.2965422999763359E-3</c:v>
                </c:pt>
                <c:pt idx="30">
                  <c:v>-4.3979290182209474E-3</c:v>
                </c:pt>
                <c:pt idx="31">
                  <c:v>-4.4976017921763423E-3</c:v>
                </c:pt>
                <c:pt idx="32">
                  <c:v>-4.5947553515590378E-3</c:v>
                </c:pt>
                <c:pt idx="33">
                  <c:v>-4.6898564420842503E-3</c:v>
                </c:pt>
                <c:pt idx="34">
                  <c:v>-4.7819156032756216E-3</c:v>
                </c:pt>
                <c:pt idx="35">
                  <c:v>-4.8715660403372829E-3</c:v>
                </c:pt>
                <c:pt idx="36">
                  <c:v>-4.9560684167328228E-3</c:v>
                </c:pt>
                <c:pt idx="37">
                  <c:v>-5.0334404505489594E-3</c:v>
                </c:pt>
                <c:pt idx="38">
                  <c:v>-5.0993840582793937E-3</c:v>
                </c:pt>
                <c:pt idx="39">
                  <c:v>-5.152368518872491E-3</c:v>
                </c:pt>
                <c:pt idx="40">
                  <c:v>-5.1941488563214677E-3</c:v>
                </c:pt>
                <c:pt idx="41">
                  <c:v>-5.2251457181253236E-3</c:v>
                </c:pt>
                <c:pt idx="42">
                  <c:v>-5.2488899103816378E-3</c:v>
                </c:pt>
                <c:pt idx="43">
                  <c:v>-5.2610931780498471E-3</c:v>
                </c:pt>
                <c:pt idx="44">
                  <c:v>-5.2638586696436007E-3</c:v>
                </c:pt>
                <c:pt idx="45">
                  <c:v>-5.2580700941672054E-3</c:v>
                </c:pt>
                <c:pt idx="46">
                  <c:v>-5.2425223157523404E-3</c:v>
                </c:pt>
                <c:pt idx="47">
                  <c:v>-5.220832570211803E-3</c:v>
                </c:pt>
                <c:pt idx="48">
                  <c:v>-5.196456380157588E-3</c:v>
                </c:pt>
                <c:pt idx="49">
                  <c:v>-5.1704152150423843E-3</c:v>
                </c:pt>
                <c:pt idx="50">
                  <c:v>-5.1413412363049416E-3</c:v>
                </c:pt>
                <c:pt idx="51">
                  <c:v>-5.1118510253237714E-3</c:v>
                </c:pt>
              </c:numCache>
            </c:numRef>
          </c:val>
          <c:extLst>
            <c:ext xmlns:c16="http://schemas.microsoft.com/office/drawing/2014/chart" uri="{C3380CC4-5D6E-409C-BE32-E72D297353CC}">
              <c16:uniqueId val="{00000002-5DC9-4E3C-A01B-4D3B5438793D}"/>
            </c:ext>
          </c:extLst>
        </c:ser>
        <c:dLbls>
          <c:showLegendKey val="0"/>
          <c:showVal val="0"/>
          <c:showCatName val="0"/>
          <c:showSerName val="0"/>
          <c:showPercent val="0"/>
          <c:showBubbleSize val="0"/>
        </c:dLbls>
        <c:gapWidth val="150"/>
        <c:overlap val="100"/>
        <c:axId val="858211728"/>
        <c:axId val="858212120"/>
      </c:barChart>
      <c:catAx>
        <c:axId val="858211728"/>
        <c:scaling>
          <c:orientation val="minMax"/>
        </c:scaling>
        <c:delete val="0"/>
        <c:axPos val="b"/>
        <c:numFmt formatCode="0" sourceLinked="1"/>
        <c:majorTickMark val="out"/>
        <c:minorTickMark val="none"/>
        <c:tickLblPos val="low"/>
        <c:crossAx val="858212120"/>
        <c:crosses val="autoZero"/>
        <c:auto val="1"/>
        <c:lblAlgn val="ctr"/>
        <c:lblOffset val="100"/>
        <c:noMultiLvlLbl val="0"/>
      </c:catAx>
      <c:valAx>
        <c:axId val="858212120"/>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858211728"/>
        <c:crosses val="autoZero"/>
        <c:crossBetween val="between"/>
      </c:valAx>
    </c:plotArea>
    <c:legend>
      <c:legendPos val="r"/>
      <c:layout>
        <c:manualLayout>
          <c:xMode val="edge"/>
          <c:yMode val="edge"/>
          <c:x val="7.3571959755030614E-2"/>
          <c:y val="0.66630613881598133"/>
          <c:w val="0.42984251968503939"/>
          <c:h val="0.21525298920968211"/>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4.8823828544190706E-2"/>
          <c:w val="0.89093095636884034"/>
          <c:h val="0.85748137319626516"/>
        </c:manualLayout>
      </c:layout>
      <c:barChart>
        <c:barDir val="col"/>
        <c:grouping val="stacked"/>
        <c:varyColors val="0"/>
        <c:ser>
          <c:idx val="5"/>
          <c:order val="0"/>
          <c:tx>
            <c:strRef>
              <c:f>'Graf 2+3'!$I$12</c:f>
              <c:strCache>
                <c:ptCount val="1"/>
                <c:pt idx="0">
                  <c:v>Poľnohospodárstvo</c:v>
                </c:pt>
              </c:strCache>
            </c:strRef>
          </c:tx>
          <c:spPr>
            <a:solidFill>
              <a:srgbClr val="2C9ADC"/>
            </a:solidFill>
          </c:spPr>
          <c:invertIfNegative val="0"/>
          <c:cat>
            <c:strRef>
              <c:f>'Graf 2+3'!$J$11:$O$11</c:f>
              <c:strCache>
                <c:ptCount val="6"/>
                <c:pt idx="0">
                  <c:v>2019</c:v>
                </c:pt>
                <c:pt idx="1">
                  <c:v>2020</c:v>
                </c:pt>
                <c:pt idx="2">
                  <c:v>2021F</c:v>
                </c:pt>
                <c:pt idx="3">
                  <c:v>2022F</c:v>
                </c:pt>
                <c:pt idx="4">
                  <c:v>2023F</c:v>
                </c:pt>
                <c:pt idx="5">
                  <c:v>2024F</c:v>
                </c:pt>
              </c:strCache>
            </c:strRef>
          </c:cat>
          <c:val>
            <c:numRef>
              <c:f>'Graf 2+3'!$J$12:$O$12</c:f>
              <c:numCache>
                <c:formatCode>0.0</c:formatCode>
                <c:ptCount val="6"/>
                <c:pt idx="0">
                  <c:v>2.4381152625182045E-3</c:v>
                </c:pt>
                <c:pt idx="1">
                  <c:v>-9.32851843823988E-2</c:v>
                </c:pt>
                <c:pt idx="2">
                  <c:v>8.1281496579898183E-4</c:v>
                </c:pt>
                <c:pt idx="3">
                  <c:v>0</c:v>
                </c:pt>
                <c:pt idx="4">
                  <c:v>0</c:v>
                </c:pt>
                <c:pt idx="5">
                  <c:v>0</c:v>
                </c:pt>
              </c:numCache>
            </c:numRef>
          </c:val>
          <c:extLst>
            <c:ext xmlns:c16="http://schemas.microsoft.com/office/drawing/2014/chart" uri="{C3380CC4-5D6E-409C-BE32-E72D297353CC}">
              <c16:uniqueId val="{00000000-CDDC-4243-8096-7290CA3A74AC}"/>
            </c:ext>
          </c:extLst>
        </c:ser>
        <c:ser>
          <c:idx val="8"/>
          <c:order val="1"/>
          <c:tx>
            <c:strRef>
              <c:f>'Graf 2+3'!$I$13</c:f>
              <c:strCache>
                <c:ptCount val="1"/>
                <c:pt idx="0">
                  <c:v>Priemysel</c:v>
                </c:pt>
              </c:strCache>
            </c:strRef>
          </c:tx>
          <c:spPr>
            <a:solidFill>
              <a:srgbClr val="C6D9F1"/>
            </a:solidFill>
            <a:ln>
              <a:noFill/>
            </a:ln>
          </c:spPr>
          <c:invertIfNegative val="0"/>
          <c:cat>
            <c:strRef>
              <c:f>'Graf 2+3'!$J$11:$O$11</c:f>
              <c:strCache>
                <c:ptCount val="6"/>
                <c:pt idx="0">
                  <c:v>2019</c:v>
                </c:pt>
                <c:pt idx="1">
                  <c:v>2020</c:v>
                </c:pt>
                <c:pt idx="2">
                  <c:v>2021F</c:v>
                </c:pt>
                <c:pt idx="3">
                  <c:v>2022F</c:v>
                </c:pt>
                <c:pt idx="4">
                  <c:v>2023F</c:v>
                </c:pt>
                <c:pt idx="5">
                  <c:v>2024F</c:v>
                </c:pt>
              </c:strCache>
            </c:strRef>
          </c:cat>
          <c:val>
            <c:numRef>
              <c:f>'Graf 2+3'!$J$13:$O$13</c:f>
              <c:numCache>
                <c:formatCode>0.0</c:formatCode>
                <c:ptCount val="6"/>
                <c:pt idx="0">
                  <c:v>4.2976947000326872E-2</c:v>
                </c:pt>
                <c:pt idx="1">
                  <c:v>-1.0006175389233505</c:v>
                </c:pt>
                <c:pt idx="2">
                  <c:v>-2.4532142513363001E-2</c:v>
                </c:pt>
                <c:pt idx="3">
                  <c:v>7.7232523184013538E-2</c:v>
                </c:pt>
                <c:pt idx="4">
                  <c:v>2.3582137992644192E-2</c:v>
                </c:pt>
                <c:pt idx="5">
                  <c:v>3.152328033224306E-2</c:v>
                </c:pt>
              </c:numCache>
            </c:numRef>
          </c:val>
          <c:extLst>
            <c:ext xmlns:c16="http://schemas.microsoft.com/office/drawing/2014/chart" uri="{C3380CC4-5D6E-409C-BE32-E72D297353CC}">
              <c16:uniqueId val="{00000001-CDDC-4243-8096-7290CA3A74AC}"/>
            </c:ext>
          </c:extLst>
        </c:ser>
        <c:ser>
          <c:idx val="0"/>
          <c:order val="2"/>
          <c:tx>
            <c:strRef>
              <c:f>'Graf 2+3'!$I$16</c:f>
              <c:strCache>
                <c:ptCount val="1"/>
                <c:pt idx="0">
                  <c:v>Stavebníctvo</c:v>
                </c:pt>
              </c:strCache>
            </c:strRef>
          </c:tx>
          <c:spPr>
            <a:solidFill>
              <a:srgbClr val="1F497D"/>
            </a:solidFill>
          </c:spPr>
          <c:invertIfNegative val="0"/>
          <c:cat>
            <c:strRef>
              <c:f>'Graf 2+3'!$J$11:$O$11</c:f>
              <c:strCache>
                <c:ptCount val="6"/>
                <c:pt idx="0">
                  <c:v>2019</c:v>
                </c:pt>
                <c:pt idx="1">
                  <c:v>2020</c:v>
                </c:pt>
                <c:pt idx="2">
                  <c:v>2021F</c:v>
                </c:pt>
                <c:pt idx="3">
                  <c:v>2022F</c:v>
                </c:pt>
                <c:pt idx="4">
                  <c:v>2023F</c:v>
                </c:pt>
                <c:pt idx="5">
                  <c:v>2024F</c:v>
                </c:pt>
              </c:strCache>
            </c:strRef>
          </c:cat>
          <c:val>
            <c:numRef>
              <c:f>'Graf 2+3'!$J$14:$O$14</c:f>
              <c:numCache>
                <c:formatCode>0.0</c:formatCode>
                <c:ptCount val="6"/>
                <c:pt idx="0">
                  <c:v>0.28935056047724994</c:v>
                </c:pt>
                <c:pt idx="1">
                  <c:v>-0.85298074996217865</c:v>
                </c:pt>
                <c:pt idx="2">
                  <c:v>-0.27735442181182041</c:v>
                </c:pt>
                <c:pt idx="3">
                  <c:v>0.72047588646573513</c:v>
                </c:pt>
                <c:pt idx="4">
                  <c:v>0.83241624569836348</c:v>
                </c:pt>
                <c:pt idx="5">
                  <c:v>0.21383872748937652</c:v>
                </c:pt>
              </c:numCache>
            </c:numRef>
          </c:val>
          <c:extLst>
            <c:ext xmlns:c16="http://schemas.microsoft.com/office/drawing/2014/chart" uri="{C3380CC4-5D6E-409C-BE32-E72D297353CC}">
              <c16:uniqueId val="{00000002-CDDC-4243-8096-7290CA3A74AC}"/>
            </c:ext>
          </c:extLst>
        </c:ser>
        <c:ser>
          <c:idx val="1"/>
          <c:order val="3"/>
          <c:tx>
            <c:strRef>
              <c:f>'Graf 2+3'!$I$15</c:f>
              <c:strCache>
                <c:ptCount val="1"/>
                <c:pt idx="0">
                  <c:v>Verejný sektor</c:v>
                </c:pt>
              </c:strCache>
            </c:strRef>
          </c:tx>
          <c:spPr>
            <a:solidFill>
              <a:srgbClr val="9E9E9E"/>
            </a:solidFill>
          </c:spPr>
          <c:invertIfNegative val="0"/>
          <c:cat>
            <c:strRef>
              <c:f>'Graf 2+3'!$J$11:$O$11</c:f>
              <c:strCache>
                <c:ptCount val="6"/>
                <c:pt idx="0">
                  <c:v>2019</c:v>
                </c:pt>
                <c:pt idx="1">
                  <c:v>2020</c:v>
                </c:pt>
                <c:pt idx="2">
                  <c:v>2021F</c:v>
                </c:pt>
                <c:pt idx="3">
                  <c:v>2022F</c:v>
                </c:pt>
                <c:pt idx="4">
                  <c:v>2023F</c:v>
                </c:pt>
                <c:pt idx="5">
                  <c:v>2024F</c:v>
                </c:pt>
              </c:strCache>
            </c:strRef>
          </c:cat>
          <c:val>
            <c:numRef>
              <c:f>'Graf 2+3'!$J$15:$O$15</c:f>
              <c:numCache>
                <c:formatCode>0.0</c:formatCode>
                <c:ptCount val="6"/>
                <c:pt idx="0">
                  <c:v>0.33480694672759609</c:v>
                </c:pt>
                <c:pt idx="1">
                  <c:v>7.8521505486281867E-2</c:v>
                </c:pt>
                <c:pt idx="2">
                  <c:v>5.4055817416222264E-2</c:v>
                </c:pt>
                <c:pt idx="3">
                  <c:v>0.13164354464869438</c:v>
                </c:pt>
                <c:pt idx="4">
                  <c:v>0.26296342172348758</c:v>
                </c:pt>
                <c:pt idx="5">
                  <c:v>-9.2805744574021992E-3</c:v>
                </c:pt>
              </c:numCache>
            </c:numRef>
          </c:val>
          <c:extLst>
            <c:ext xmlns:c16="http://schemas.microsoft.com/office/drawing/2014/chart" uri="{C3380CC4-5D6E-409C-BE32-E72D297353CC}">
              <c16:uniqueId val="{00000003-CDDC-4243-8096-7290CA3A74AC}"/>
            </c:ext>
          </c:extLst>
        </c:ser>
        <c:ser>
          <c:idx val="2"/>
          <c:order val="4"/>
          <c:tx>
            <c:strRef>
              <c:f>'Graf 2+3'!$I$14</c:f>
              <c:strCache>
                <c:ptCount val="1"/>
                <c:pt idx="0">
                  <c:v>Trhové služby</c:v>
                </c:pt>
              </c:strCache>
            </c:strRef>
          </c:tx>
          <c:spPr>
            <a:solidFill>
              <a:srgbClr val="555555"/>
            </a:solidFill>
          </c:spPr>
          <c:invertIfNegative val="0"/>
          <c:cat>
            <c:strRef>
              <c:f>'Graf 2+3'!$J$11:$O$11</c:f>
              <c:strCache>
                <c:ptCount val="6"/>
                <c:pt idx="0">
                  <c:v>2019</c:v>
                </c:pt>
                <c:pt idx="1">
                  <c:v>2020</c:v>
                </c:pt>
                <c:pt idx="2">
                  <c:v>2021F</c:v>
                </c:pt>
                <c:pt idx="3">
                  <c:v>2022F</c:v>
                </c:pt>
                <c:pt idx="4">
                  <c:v>2023F</c:v>
                </c:pt>
                <c:pt idx="5">
                  <c:v>2024F</c:v>
                </c:pt>
              </c:strCache>
            </c:strRef>
          </c:cat>
          <c:val>
            <c:numRef>
              <c:f>'Graf 2+3'!$J$16:$O$16</c:f>
              <c:numCache>
                <c:formatCode>0.0</c:formatCode>
                <c:ptCount val="6"/>
                <c:pt idx="0">
                  <c:v>0.37542842644040875</c:v>
                </c:pt>
                <c:pt idx="1">
                  <c:v>-1.7790028586733359E-2</c:v>
                </c:pt>
                <c:pt idx="2">
                  <c:v>-0.10499902045375939</c:v>
                </c:pt>
                <c:pt idx="3">
                  <c:v>1.1355614966038485E-2</c:v>
                </c:pt>
                <c:pt idx="4">
                  <c:v>4.9004139643715139E-2</c:v>
                </c:pt>
                <c:pt idx="5">
                  <c:v>5.9941437533858249E-2</c:v>
                </c:pt>
              </c:numCache>
            </c:numRef>
          </c:val>
          <c:extLst>
            <c:ext xmlns:c16="http://schemas.microsoft.com/office/drawing/2014/chart" uri="{C3380CC4-5D6E-409C-BE32-E72D297353CC}">
              <c16:uniqueId val="{00000004-CDDC-4243-8096-7290CA3A74AC}"/>
            </c:ext>
          </c:extLst>
        </c:ser>
        <c:dLbls>
          <c:showLegendKey val="0"/>
          <c:showVal val="0"/>
          <c:showCatName val="0"/>
          <c:showSerName val="0"/>
          <c:showPercent val="0"/>
          <c:showBubbleSize val="0"/>
        </c:dLbls>
        <c:gapWidth val="150"/>
        <c:overlap val="100"/>
        <c:axId val="795151464"/>
        <c:axId val="795151856"/>
      </c:barChart>
      <c:lineChart>
        <c:grouping val="standard"/>
        <c:varyColors val="0"/>
        <c:ser>
          <c:idx val="3"/>
          <c:order val="5"/>
          <c:tx>
            <c:strRef>
              <c:f>'Graf 2+3'!$I$17</c:f>
              <c:strCache>
                <c:ptCount val="1"/>
                <c:pt idx="0">
                  <c:v>Hospodárstvo spolu</c:v>
                </c:pt>
              </c:strCache>
            </c:strRef>
          </c:tx>
          <c:spPr>
            <a:ln w="19050">
              <a:solidFill>
                <a:sysClr val="windowText" lastClr="000000"/>
              </a:solidFill>
            </a:ln>
          </c:spPr>
          <c:marker>
            <c:symbol val="none"/>
          </c:marker>
          <c:cat>
            <c:strRef>
              <c:f>'Graf 2+3'!$J$11:$N$11</c:f>
              <c:strCache>
                <c:ptCount val="5"/>
                <c:pt idx="0">
                  <c:v>2019</c:v>
                </c:pt>
                <c:pt idx="1">
                  <c:v>2020</c:v>
                </c:pt>
                <c:pt idx="2">
                  <c:v>2021F</c:v>
                </c:pt>
                <c:pt idx="3">
                  <c:v>2022F</c:v>
                </c:pt>
                <c:pt idx="4">
                  <c:v>2023F</c:v>
                </c:pt>
              </c:strCache>
            </c:strRef>
          </c:cat>
          <c:val>
            <c:numRef>
              <c:f>'Graf 2+3'!$J$17:$O$17</c:f>
              <c:numCache>
                <c:formatCode>0.0</c:formatCode>
                <c:ptCount val="6"/>
                <c:pt idx="0">
                  <c:v>1.045000995908099</c:v>
                </c:pt>
                <c:pt idx="1">
                  <c:v>-1.8861519963683757</c:v>
                </c:pt>
                <c:pt idx="2">
                  <c:v>-0.35201695239693104</c:v>
                </c:pt>
                <c:pt idx="3">
                  <c:v>0.94070756926448629</c:v>
                </c:pt>
                <c:pt idx="4">
                  <c:v>1.1679659450582141</c:v>
                </c:pt>
                <c:pt idx="5">
                  <c:v>0.29602287089807566</c:v>
                </c:pt>
              </c:numCache>
            </c:numRef>
          </c:val>
          <c:smooth val="0"/>
          <c:extLst>
            <c:ext xmlns:c16="http://schemas.microsoft.com/office/drawing/2014/chart" uri="{C3380CC4-5D6E-409C-BE32-E72D297353CC}">
              <c16:uniqueId val="{00000005-CDDC-4243-8096-7290CA3A74AC}"/>
            </c:ext>
          </c:extLst>
        </c:ser>
        <c:dLbls>
          <c:showLegendKey val="0"/>
          <c:showVal val="0"/>
          <c:showCatName val="0"/>
          <c:showSerName val="0"/>
          <c:showPercent val="0"/>
          <c:showBubbleSize val="0"/>
        </c:dLbls>
        <c:marker val="1"/>
        <c:smooth val="0"/>
        <c:axId val="795151464"/>
        <c:axId val="795151856"/>
      </c:lineChart>
      <c:catAx>
        <c:axId val="795151464"/>
        <c:scaling>
          <c:orientation val="minMax"/>
        </c:scaling>
        <c:delete val="0"/>
        <c:axPos val="b"/>
        <c:numFmt formatCode="General" sourceLinked="1"/>
        <c:majorTickMark val="out"/>
        <c:minorTickMark val="none"/>
        <c:tickLblPos val="low"/>
        <c:crossAx val="795151856"/>
        <c:crosses val="autoZero"/>
        <c:auto val="1"/>
        <c:lblAlgn val="ctr"/>
        <c:lblOffset val="100"/>
        <c:noMultiLvlLbl val="0"/>
      </c:catAx>
      <c:valAx>
        <c:axId val="795151856"/>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795151464"/>
        <c:crosses val="autoZero"/>
        <c:crossBetween val="between"/>
      </c:valAx>
    </c:plotArea>
    <c:legend>
      <c:legendPos val="r"/>
      <c:layout>
        <c:manualLayout>
          <c:xMode val="edge"/>
          <c:yMode val="edge"/>
          <c:x val="0.56555664848317955"/>
          <c:y val="0.48693720973065258"/>
          <c:w val="0.3819764192288328"/>
          <c:h val="0.37637376513558701"/>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417436997626964E-2"/>
          <c:y val="5.5989236111111111E-2"/>
          <c:w val="0.93616132135261021"/>
          <c:h val="0.86336284722222201"/>
        </c:manualLayout>
      </c:layout>
      <c:barChart>
        <c:barDir val="bar"/>
        <c:grouping val="clustered"/>
        <c:varyColors val="0"/>
        <c:ser>
          <c:idx val="0"/>
          <c:order val="0"/>
          <c:spPr>
            <a:solidFill>
              <a:srgbClr val="2C9ADC"/>
            </a:solidFill>
          </c:spPr>
          <c:invertIfNegative val="0"/>
          <c:cat>
            <c:strRef>
              <c:f>'Graf 37+38'!$A$4:$A$10</c:f>
              <c:strCache>
                <c:ptCount val="7"/>
                <c:pt idx="0">
                  <c:v>Nevysvetlený vplyv</c:v>
                </c:pt>
                <c:pt idx="1">
                  <c:v>Demografické projekcie</c:v>
                </c:pt>
                <c:pt idx="2">
                  <c:v>Rast HDP</c:v>
                </c:pt>
                <c:pt idx="3">
                  <c:v>Ďalšie efekty (reformy)</c:v>
                </c:pt>
                <c:pt idx="4">
                  <c:v>Pokrytie</c:v>
                </c:pt>
                <c:pt idx="5">
                  <c:v>Vekovo-nákladové profily</c:v>
                </c:pt>
                <c:pt idx="6">
                  <c:v>Efekty spolu</c:v>
                </c:pt>
              </c:strCache>
            </c:strRef>
          </c:cat>
          <c:val>
            <c:numRef>
              <c:f>'Graf 37+38'!$C$4:$C$10</c:f>
              <c:numCache>
                <c:formatCode>0.0%</c:formatCode>
                <c:ptCount val="7"/>
                <c:pt idx="0">
                  <c:v>-7.0000000000000001E-3</c:v>
                </c:pt>
                <c:pt idx="1">
                  <c:v>-1E-3</c:v>
                </c:pt>
                <c:pt idx="2">
                  <c:v>2E-3</c:v>
                </c:pt>
                <c:pt idx="3">
                  <c:v>4.0000000000000001E-3</c:v>
                </c:pt>
                <c:pt idx="4">
                  <c:v>7.0000000000000001E-3</c:v>
                </c:pt>
                <c:pt idx="5">
                  <c:v>0.01</c:v>
                </c:pt>
                <c:pt idx="6">
                  <c:v>1.4999999999999999E-2</c:v>
                </c:pt>
              </c:numCache>
            </c:numRef>
          </c:val>
          <c:extLst>
            <c:ext xmlns:c16="http://schemas.microsoft.com/office/drawing/2014/chart" uri="{C3380CC4-5D6E-409C-BE32-E72D297353CC}">
              <c16:uniqueId val="{00000000-BFB3-4805-ADFF-D22989F31E8A}"/>
            </c:ext>
          </c:extLst>
        </c:ser>
        <c:dLbls>
          <c:showLegendKey val="0"/>
          <c:showVal val="0"/>
          <c:showCatName val="0"/>
          <c:showSerName val="0"/>
          <c:showPercent val="0"/>
          <c:showBubbleSize val="0"/>
        </c:dLbls>
        <c:gapWidth val="150"/>
        <c:axId val="858212904"/>
        <c:axId val="858213296"/>
      </c:barChart>
      <c:catAx>
        <c:axId val="858212904"/>
        <c:scaling>
          <c:orientation val="minMax"/>
        </c:scaling>
        <c:delete val="0"/>
        <c:axPos val="l"/>
        <c:numFmt formatCode="General" sourceLinked="1"/>
        <c:majorTickMark val="out"/>
        <c:minorTickMark val="none"/>
        <c:tickLblPos val="nextTo"/>
        <c:crossAx val="858213296"/>
        <c:crosses val="autoZero"/>
        <c:auto val="1"/>
        <c:lblAlgn val="ctr"/>
        <c:lblOffset val="100"/>
        <c:noMultiLvlLbl val="0"/>
      </c:catAx>
      <c:valAx>
        <c:axId val="858213296"/>
        <c:scaling>
          <c:orientation val="minMax"/>
          <c:max val="1.5000000000000003E-2"/>
        </c:scaling>
        <c:delete val="0"/>
        <c:axPos val="b"/>
        <c:majorGridlines>
          <c:spPr>
            <a:ln>
              <a:solidFill>
                <a:schemeClr val="bg1">
                  <a:lumMod val="75000"/>
                </a:schemeClr>
              </a:solidFill>
              <a:prstDash val="sysDash"/>
            </a:ln>
          </c:spPr>
        </c:majorGridlines>
        <c:numFmt formatCode="0.0%" sourceLinked="0"/>
        <c:majorTickMark val="out"/>
        <c:minorTickMark val="none"/>
        <c:tickLblPos val="nextTo"/>
        <c:crossAx val="858212904"/>
        <c:crosses val="autoZero"/>
        <c:crossBetween val="between"/>
      </c:valAx>
    </c:plotArea>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000000000000144" l="0.70000000000000062" r="0.70000000000000062" t="0.75000000000000144" header="0.30000000000000032" footer="0.30000000000000032"/>
    <c:pageSetup orientation="portrait"/>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8515456401283168"/>
        </c:manualLayout>
      </c:layout>
      <c:lineChart>
        <c:grouping val="standard"/>
        <c:varyColors val="0"/>
        <c:ser>
          <c:idx val="3"/>
          <c:order val="0"/>
          <c:tx>
            <c:strRef>
              <c:f>'Graf 37+38'!$A$18</c:f>
              <c:strCache>
                <c:ptCount val="1"/>
                <c:pt idx="0">
                  <c:v>Dlhodobá starostlivosť Projekcia 2021</c:v>
                </c:pt>
              </c:strCache>
            </c:strRef>
          </c:tx>
          <c:spPr>
            <a:ln w="19050">
              <a:solidFill>
                <a:srgbClr val="2C9ADC"/>
              </a:solidFill>
              <a:prstDash val="solid"/>
            </a:ln>
          </c:spPr>
          <c:marker>
            <c:symbol val="none"/>
          </c:marker>
          <c:cat>
            <c:numRef>
              <c:f>'Graf 37+38'!$C$17:$BB$17</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37+38'!$C$18:$BB$18</c:f>
              <c:numCache>
                <c:formatCode>0.0%</c:formatCode>
                <c:ptCount val="52"/>
                <c:pt idx="0">
                  <c:v>8.425807362841195E-3</c:v>
                </c:pt>
                <c:pt idx="1">
                  <c:v>9.5833039480569433E-3</c:v>
                </c:pt>
                <c:pt idx="2">
                  <c:v>9.5983619777616769E-3</c:v>
                </c:pt>
                <c:pt idx="3">
                  <c:v>9.8245187742099799E-3</c:v>
                </c:pt>
                <c:pt idx="4">
                  <c:v>1.0097412122470804E-2</c:v>
                </c:pt>
                <c:pt idx="5">
                  <c:v>1.0463885952234225E-2</c:v>
                </c:pt>
                <c:pt idx="6">
                  <c:v>1.074951995956237E-2</c:v>
                </c:pt>
                <c:pt idx="7">
                  <c:v>1.1057202918741117E-2</c:v>
                </c:pt>
                <c:pt idx="8">
                  <c:v>1.1390480622313579E-2</c:v>
                </c:pt>
                <c:pt idx="9">
                  <c:v>1.1740298403814435E-2</c:v>
                </c:pt>
                <c:pt idx="10">
                  <c:v>1.2099381571146251E-2</c:v>
                </c:pt>
                <c:pt idx="11">
                  <c:v>1.2474555983294418E-2</c:v>
                </c:pt>
                <c:pt idx="12">
                  <c:v>1.286705826347747E-2</c:v>
                </c:pt>
                <c:pt idx="13">
                  <c:v>1.3275621075614164E-2</c:v>
                </c:pt>
                <c:pt idx="14">
                  <c:v>1.3687266943057181E-2</c:v>
                </c:pt>
                <c:pt idx="15">
                  <c:v>1.4093024309006146E-2</c:v>
                </c:pt>
                <c:pt idx="16">
                  <c:v>1.4505792183326021E-2</c:v>
                </c:pt>
                <c:pt idx="17">
                  <c:v>1.4931081859939899E-2</c:v>
                </c:pt>
                <c:pt idx="18">
                  <c:v>1.5369202558334759E-2</c:v>
                </c:pt>
                <c:pt idx="19">
                  <c:v>1.5807661691290314E-2</c:v>
                </c:pt>
                <c:pt idx="20">
                  <c:v>1.6235346228198687E-2</c:v>
                </c:pt>
                <c:pt idx="21">
                  <c:v>1.6666778867030753E-2</c:v>
                </c:pt>
                <c:pt idx="22">
                  <c:v>1.7105475894977878E-2</c:v>
                </c:pt>
                <c:pt idx="23">
                  <c:v>1.7526971574665477E-2</c:v>
                </c:pt>
                <c:pt idx="24">
                  <c:v>1.7928284973681534E-2</c:v>
                </c:pt>
                <c:pt idx="25">
                  <c:v>1.8324911928809733E-2</c:v>
                </c:pt>
                <c:pt idx="26">
                  <c:v>1.8719845351284882E-2</c:v>
                </c:pt>
                <c:pt idx="27">
                  <c:v>1.9112131565921783E-2</c:v>
                </c:pt>
                <c:pt idx="28">
                  <c:v>1.9493636762685271E-2</c:v>
                </c:pt>
                <c:pt idx="29">
                  <c:v>1.9872474574772953E-2</c:v>
                </c:pt>
                <c:pt idx="30">
                  <c:v>2.0270811018900464E-2</c:v>
                </c:pt>
                <c:pt idx="31">
                  <c:v>2.0679635388348484E-2</c:v>
                </c:pt>
                <c:pt idx="32">
                  <c:v>2.1092109198544266E-2</c:v>
                </c:pt>
                <c:pt idx="33">
                  <c:v>2.1509180279331287E-2</c:v>
                </c:pt>
                <c:pt idx="34">
                  <c:v>2.1950335169076279E-2</c:v>
                </c:pt>
                <c:pt idx="35">
                  <c:v>2.2438583003937432E-2</c:v>
                </c:pt>
                <c:pt idx="36">
                  <c:v>2.294157566552104E-2</c:v>
                </c:pt>
                <c:pt idx="37">
                  <c:v>2.3429732953405603E-2</c:v>
                </c:pt>
                <c:pt idx="38">
                  <c:v>2.3912378015960849E-2</c:v>
                </c:pt>
                <c:pt idx="39">
                  <c:v>2.4400170233504472E-2</c:v>
                </c:pt>
                <c:pt idx="40">
                  <c:v>2.4910478571723068E-2</c:v>
                </c:pt>
                <c:pt idx="41">
                  <c:v>2.5421456520207716E-2</c:v>
                </c:pt>
                <c:pt idx="42">
                  <c:v>2.591352101620847E-2</c:v>
                </c:pt>
                <c:pt idx="43">
                  <c:v>2.6401689612536035E-2</c:v>
                </c:pt>
                <c:pt idx="44">
                  <c:v>2.6890562621451321E-2</c:v>
                </c:pt>
                <c:pt idx="45">
                  <c:v>2.7375539022302484E-2</c:v>
                </c:pt>
                <c:pt idx="46">
                  <c:v>2.7822283462211102E-2</c:v>
                </c:pt>
                <c:pt idx="47">
                  <c:v>2.82180979343193E-2</c:v>
                </c:pt>
                <c:pt idx="48">
                  <c:v>2.8572502014879729E-2</c:v>
                </c:pt>
                <c:pt idx="49">
                  <c:v>2.8889611871820386E-2</c:v>
                </c:pt>
                <c:pt idx="50">
                  <c:v>2.9170657677000163E-2</c:v>
                </c:pt>
                <c:pt idx="51">
                  <c:v>2.9400405294101796E-2</c:v>
                </c:pt>
              </c:numCache>
            </c:numRef>
          </c:val>
          <c:smooth val="0"/>
          <c:extLst>
            <c:ext xmlns:c16="http://schemas.microsoft.com/office/drawing/2014/chart" uri="{C3380CC4-5D6E-409C-BE32-E72D297353CC}">
              <c16:uniqueId val="{00000000-A56F-434A-B4D7-9721BE081091}"/>
            </c:ext>
          </c:extLst>
        </c:ser>
        <c:ser>
          <c:idx val="5"/>
          <c:order val="1"/>
          <c:tx>
            <c:strRef>
              <c:f>'Graf 37+38'!$A$19</c:f>
              <c:strCache>
                <c:ptCount val="1"/>
                <c:pt idx="0">
                  <c:v>Dlhodobá starostlivosť Projekcia 2020</c:v>
                </c:pt>
              </c:strCache>
            </c:strRef>
          </c:tx>
          <c:spPr>
            <a:ln w="19050">
              <a:solidFill>
                <a:sysClr val="windowText" lastClr="000000"/>
              </a:solidFill>
              <a:prstDash val="solid"/>
            </a:ln>
          </c:spPr>
          <c:marker>
            <c:symbol val="none"/>
          </c:marker>
          <c:cat>
            <c:numRef>
              <c:f>'Graf 37+38'!$C$17:$BB$17</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37+38'!$C$19:$BB$19</c:f>
              <c:numCache>
                <c:formatCode>0.0%</c:formatCode>
                <c:ptCount val="52"/>
                <c:pt idx="0">
                  <c:v>9.1971325076390335E-3</c:v>
                </c:pt>
                <c:pt idx="1">
                  <c:v>9.322366793159691E-3</c:v>
                </c:pt>
                <c:pt idx="2">
                  <c:v>9.5001959371993731E-3</c:v>
                </c:pt>
                <c:pt idx="3">
                  <c:v>9.6622081049660084E-3</c:v>
                </c:pt>
                <c:pt idx="4">
                  <c:v>9.8390862853244797E-3</c:v>
                </c:pt>
                <c:pt idx="5">
                  <c:v>1.0022987030542285E-2</c:v>
                </c:pt>
                <c:pt idx="6">
                  <c:v>1.0218849702012962E-2</c:v>
                </c:pt>
                <c:pt idx="7">
                  <c:v>1.0421005732641439E-2</c:v>
                </c:pt>
                <c:pt idx="8">
                  <c:v>1.0595613203927171E-2</c:v>
                </c:pt>
                <c:pt idx="9">
                  <c:v>1.0766587819473419E-2</c:v>
                </c:pt>
                <c:pt idx="10">
                  <c:v>1.0934076229412731E-2</c:v>
                </c:pt>
                <c:pt idx="11">
                  <c:v>1.1098053667391914E-2</c:v>
                </c:pt>
                <c:pt idx="12">
                  <c:v>1.1261797190538008E-2</c:v>
                </c:pt>
                <c:pt idx="13">
                  <c:v>1.1429310468776261E-2</c:v>
                </c:pt>
                <c:pt idx="14">
                  <c:v>1.1597350268750665E-2</c:v>
                </c:pt>
                <c:pt idx="15">
                  <c:v>1.1763981043687593E-2</c:v>
                </c:pt>
                <c:pt idx="16">
                  <c:v>1.1935589800842967E-2</c:v>
                </c:pt>
                <c:pt idx="17">
                  <c:v>1.2120668887350788E-2</c:v>
                </c:pt>
                <c:pt idx="18">
                  <c:v>1.230739636983862E-2</c:v>
                </c:pt>
                <c:pt idx="19">
                  <c:v>1.2500794178019949E-2</c:v>
                </c:pt>
                <c:pt idx="20">
                  <c:v>1.2688815565133554E-2</c:v>
                </c:pt>
                <c:pt idx="21">
                  <c:v>1.287425729322062E-2</c:v>
                </c:pt>
                <c:pt idx="22">
                  <c:v>1.3056969173687694E-2</c:v>
                </c:pt>
                <c:pt idx="23">
                  <c:v>1.323066564987755E-2</c:v>
                </c:pt>
                <c:pt idx="24">
                  <c:v>1.3396651841129896E-2</c:v>
                </c:pt>
                <c:pt idx="25">
                  <c:v>1.3546973527945674E-2</c:v>
                </c:pt>
                <c:pt idx="26">
                  <c:v>1.3694643319527033E-2</c:v>
                </c:pt>
                <c:pt idx="27">
                  <c:v>1.3834304380898738E-2</c:v>
                </c:pt>
                <c:pt idx="28">
                  <c:v>1.3974673067880075E-2</c:v>
                </c:pt>
                <c:pt idx="29">
                  <c:v>1.4113970329069024E-2</c:v>
                </c:pt>
                <c:pt idx="30">
                  <c:v>1.4264065719379871E-2</c:v>
                </c:pt>
                <c:pt idx="31">
                  <c:v>1.4417089286134738E-2</c:v>
                </c:pt>
                <c:pt idx="32">
                  <c:v>1.4575598709033582E-2</c:v>
                </c:pt>
                <c:pt idx="33">
                  <c:v>1.4731965572009269E-2</c:v>
                </c:pt>
                <c:pt idx="34">
                  <c:v>1.4885754855287269E-2</c:v>
                </c:pt>
                <c:pt idx="35">
                  <c:v>1.5044751896279079E-2</c:v>
                </c:pt>
                <c:pt idx="36">
                  <c:v>1.5199030738896703E-2</c:v>
                </c:pt>
                <c:pt idx="37">
                  <c:v>1.5346487607279555E-2</c:v>
                </c:pt>
                <c:pt idx="38">
                  <c:v>1.5490086547012318E-2</c:v>
                </c:pt>
                <c:pt idx="39">
                  <c:v>1.5621541103151771E-2</c:v>
                </c:pt>
                <c:pt idx="40">
                  <c:v>1.575045943466374E-2</c:v>
                </c:pt>
                <c:pt idx="41">
                  <c:v>1.586840550565765E-2</c:v>
                </c:pt>
                <c:pt idx="42">
                  <c:v>1.5973651540459339E-2</c:v>
                </c:pt>
                <c:pt idx="43">
                  <c:v>1.6066303302211354E-2</c:v>
                </c:pt>
                <c:pt idx="44">
                  <c:v>1.6146203825837063E-2</c:v>
                </c:pt>
                <c:pt idx="45">
                  <c:v>1.6216164016234234E-2</c:v>
                </c:pt>
                <c:pt idx="46">
                  <c:v>1.6270675623021754E-2</c:v>
                </c:pt>
                <c:pt idx="47">
                  <c:v>1.6314786062693095E-2</c:v>
                </c:pt>
                <c:pt idx="48">
                  <c:v>1.6344203591025341E-2</c:v>
                </c:pt>
                <c:pt idx="49">
                  <c:v>1.6366158734702443E-2</c:v>
                </c:pt>
                <c:pt idx="50">
                  <c:v>1.6381089136050731E-2</c:v>
                </c:pt>
                <c:pt idx="51">
                  <c:v>1.6390229905249451E-2</c:v>
                </c:pt>
              </c:numCache>
            </c:numRef>
          </c:val>
          <c:smooth val="0"/>
          <c:extLst>
            <c:ext xmlns:c16="http://schemas.microsoft.com/office/drawing/2014/chart" uri="{C3380CC4-5D6E-409C-BE32-E72D297353CC}">
              <c16:uniqueId val="{00000001-A56F-434A-B4D7-9721BE081091}"/>
            </c:ext>
          </c:extLst>
        </c:ser>
        <c:dLbls>
          <c:showLegendKey val="0"/>
          <c:showVal val="0"/>
          <c:showCatName val="0"/>
          <c:showSerName val="0"/>
          <c:showPercent val="0"/>
          <c:showBubbleSize val="0"/>
        </c:dLbls>
        <c:smooth val="0"/>
        <c:axId val="794268920"/>
        <c:axId val="794269312"/>
      </c:lineChart>
      <c:catAx>
        <c:axId val="794268920"/>
        <c:scaling>
          <c:orientation val="minMax"/>
        </c:scaling>
        <c:delete val="0"/>
        <c:axPos val="b"/>
        <c:numFmt formatCode="General" sourceLinked="0"/>
        <c:majorTickMark val="out"/>
        <c:minorTickMark val="none"/>
        <c:tickLblPos val="low"/>
        <c:txPr>
          <a:bodyPr rot="-5400000" vert="horz"/>
          <a:lstStyle/>
          <a:p>
            <a:pPr>
              <a:defRPr/>
            </a:pPr>
            <a:endParaRPr lang="sk-SK"/>
          </a:p>
        </c:txPr>
        <c:crossAx val="794269312"/>
        <c:crosses val="autoZero"/>
        <c:auto val="1"/>
        <c:lblAlgn val="ctr"/>
        <c:lblOffset val="100"/>
        <c:noMultiLvlLbl val="0"/>
      </c:catAx>
      <c:valAx>
        <c:axId val="794269312"/>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sk-SK"/>
          </a:p>
        </c:txPr>
        <c:crossAx val="794268920"/>
        <c:crosses val="autoZero"/>
        <c:crossBetween val="between"/>
      </c:valAx>
    </c:plotArea>
    <c:legend>
      <c:legendPos val="l"/>
      <c:layout>
        <c:manualLayout>
          <c:xMode val="edge"/>
          <c:yMode val="edge"/>
          <c:x val="0.15"/>
          <c:y val="4.4335812190142931E-2"/>
          <c:w val="0.52630916666666672"/>
          <c:h val="0.26570277777777779"/>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417436997626964E-2"/>
          <c:y val="5.5989236111111111E-2"/>
          <c:w val="0.93616132135261021"/>
          <c:h val="0.86336284722222201"/>
        </c:manualLayout>
      </c:layout>
      <c:barChart>
        <c:barDir val="bar"/>
        <c:grouping val="clustered"/>
        <c:varyColors val="0"/>
        <c:ser>
          <c:idx val="0"/>
          <c:order val="0"/>
          <c:spPr>
            <a:solidFill>
              <a:srgbClr val="2C9ADC"/>
            </a:solidFill>
          </c:spPr>
          <c:invertIfNegative val="0"/>
          <c:cat>
            <c:strRef>
              <c:f>'Graf 37+38'!$B$4:$B$10</c:f>
              <c:strCache>
                <c:ptCount val="7"/>
                <c:pt idx="0">
                  <c:v>Unexplained effect</c:v>
                </c:pt>
                <c:pt idx="1">
                  <c:v>Demographic projections</c:v>
                </c:pt>
                <c:pt idx="2">
                  <c:v>GDP growth</c:v>
                </c:pt>
                <c:pt idx="3">
                  <c:v>Other effects (reforms)</c:v>
                </c:pt>
                <c:pt idx="4">
                  <c:v>Coverage</c:v>
                </c:pt>
                <c:pt idx="5">
                  <c:v>Age-cost profiles</c:v>
                </c:pt>
                <c:pt idx="6">
                  <c:v>Overall</c:v>
                </c:pt>
              </c:strCache>
            </c:strRef>
          </c:cat>
          <c:val>
            <c:numRef>
              <c:f>'Graf 37+38'!$C$4:$C$10</c:f>
              <c:numCache>
                <c:formatCode>0.0%</c:formatCode>
                <c:ptCount val="7"/>
                <c:pt idx="0">
                  <c:v>-7.0000000000000001E-3</c:v>
                </c:pt>
                <c:pt idx="1">
                  <c:v>-1E-3</c:v>
                </c:pt>
                <c:pt idx="2">
                  <c:v>2E-3</c:v>
                </c:pt>
                <c:pt idx="3">
                  <c:v>4.0000000000000001E-3</c:v>
                </c:pt>
                <c:pt idx="4">
                  <c:v>7.0000000000000001E-3</c:v>
                </c:pt>
                <c:pt idx="5">
                  <c:v>0.01</c:v>
                </c:pt>
                <c:pt idx="6">
                  <c:v>1.4999999999999999E-2</c:v>
                </c:pt>
              </c:numCache>
            </c:numRef>
          </c:val>
          <c:extLst>
            <c:ext xmlns:c16="http://schemas.microsoft.com/office/drawing/2014/chart" uri="{C3380CC4-5D6E-409C-BE32-E72D297353CC}">
              <c16:uniqueId val="{00000000-618D-49A0-899D-4DE67F5DB81E}"/>
            </c:ext>
          </c:extLst>
        </c:ser>
        <c:dLbls>
          <c:showLegendKey val="0"/>
          <c:showVal val="0"/>
          <c:showCatName val="0"/>
          <c:showSerName val="0"/>
          <c:showPercent val="0"/>
          <c:showBubbleSize val="0"/>
        </c:dLbls>
        <c:gapWidth val="150"/>
        <c:axId val="794270096"/>
        <c:axId val="794270488"/>
      </c:barChart>
      <c:catAx>
        <c:axId val="794270096"/>
        <c:scaling>
          <c:orientation val="minMax"/>
        </c:scaling>
        <c:delete val="0"/>
        <c:axPos val="l"/>
        <c:numFmt formatCode="General" sourceLinked="1"/>
        <c:majorTickMark val="out"/>
        <c:minorTickMark val="none"/>
        <c:tickLblPos val="nextTo"/>
        <c:crossAx val="794270488"/>
        <c:crosses val="autoZero"/>
        <c:auto val="1"/>
        <c:lblAlgn val="ctr"/>
        <c:lblOffset val="100"/>
        <c:noMultiLvlLbl val="0"/>
      </c:catAx>
      <c:valAx>
        <c:axId val="794270488"/>
        <c:scaling>
          <c:orientation val="minMax"/>
          <c:max val="1.5000000000000003E-2"/>
        </c:scaling>
        <c:delete val="0"/>
        <c:axPos val="b"/>
        <c:majorGridlines>
          <c:spPr>
            <a:ln>
              <a:solidFill>
                <a:schemeClr val="bg1">
                  <a:lumMod val="75000"/>
                </a:schemeClr>
              </a:solidFill>
              <a:prstDash val="sysDash"/>
            </a:ln>
          </c:spPr>
        </c:majorGridlines>
        <c:numFmt formatCode="0.0%" sourceLinked="0"/>
        <c:majorTickMark val="out"/>
        <c:minorTickMark val="none"/>
        <c:tickLblPos val="nextTo"/>
        <c:crossAx val="794270096"/>
        <c:crosses val="autoZero"/>
        <c:crossBetween val="between"/>
      </c:valAx>
    </c:plotArea>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000000000000144" l="0.70000000000000062" r="0.70000000000000062" t="0.75000000000000144" header="0.30000000000000032" footer="0.30000000000000032"/>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8515456401283168"/>
        </c:manualLayout>
      </c:layout>
      <c:lineChart>
        <c:grouping val="standard"/>
        <c:varyColors val="0"/>
        <c:ser>
          <c:idx val="3"/>
          <c:order val="0"/>
          <c:tx>
            <c:strRef>
              <c:f>'Graf 37+38'!$B$18</c:f>
              <c:strCache>
                <c:ptCount val="1"/>
                <c:pt idx="0">
                  <c:v>Long-term care projection 2020</c:v>
                </c:pt>
              </c:strCache>
            </c:strRef>
          </c:tx>
          <c:spPr>
            <a:ln w="19050">
              <a:solidFill>
                <a:srgbClr val="2C9ADC"/>
              </a:solidFill>
              <a:prstDash val="solid"/>
            </a:ln>
          </c:spPr>
          <c:marker>
            <c:symbol val="none"/>
          </c:marker>
          <c:cat>
            <c:numRef>
              <c:f>'Graf 37+38'!$C$17:$BB$17</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37+38'!$C$18:$BB$18</c:f>
              <c:numCache>
                <c:formatCode>0.0%</c:formatCode>
                <c:ptCount val="52"/>
                <c:pt idx="0">
                  <c:v>8.425807362841195E-3</c:v>
                </c:pt>
                <c:pt idx="1">
                  <c:v>9.5833039480569433E-3</c:v>
                </c:pt>
                <c:pt idx="2">
                  <c:v>9.5983619777616769E-3</c:v>
                </c:pt>
                <c:pt idx="3">
                  <c:v>9.8245187742099799E-3</c:v>
                </c:pt>
                <c:pt idx="4">
                  <c:v>1.0097412122470804E-2</c:v>
                </c:pt>
                <c:pt idx="5">
                  <c:v>1.0463885952234225E-2</c:v>
                </c:pt>
                <c:pt idx="6">
                  <c:v>1.074951995956237E-2</c:v>
                </c:pt>
                <c:pt idx="7">
                  <c:v>1.1057202918741117E-2</c:v>
                </c:pt>
                <c:pt idx="8">
                  <c:v>1.1390480622313579E-2</c:v>
                </c:pt>
                <c:pt idx="9">
                  <c:v>1.1740298403814435E-2</c:v>
                </c:pt>
                <c:pt idx="10">
                  <c:v>1.2099381571146251E-2</c:v>
                </c:pt>
                <c:pt idx="11">
                  <c:v>1.2474555983294418E-2</c:v>
                </c:pt>
                <c:pt idx="12">
                  <c:v>1.286705826347747E-2</c:v>
                </c:pt>
                <c:pt idx="13">
                  <c:v>1.3275621075614164E-2</c:v>
                </c:pt>
                <c:pt idx="14">
                  <c:v>1.3687266943057181E-2</c:v>
                </c:pt>
                <c:pt idx="15">
                  <c:v>1.4093024309006146E-2</c:v>
                </c:pt>
                <c:pt idx="16">
                  <c:v>1.4505792183326021E-2</c:v>
                </c:pt>
                <c:pt idx="17">
                  <c:v>1.4931081859939899E-2</c:v>
                </c:pt>
                <c:pt idx="18">
                  <c:v>1.5369202558334759E-2</c:v>
                </c:pt>
                <c:pt idx="19">
                  <c:v>1.5807661691290314E-2</c:v>
                </c:pt>
                <c:pt idx="20">
                  <c:v>1.6235346228198687E-2</c:v>
                </c:pt>
                <c:pt idx="21">
                  <c:v>1.6666778867030753E-2</c:v>
                </c:pt>
                <c:pt idx="22">
                  <c:v>1.7105475894977878E-2</c:v>
                </c:pt>
                <c:pt idx="23">
                  <c:v>1.7526971574665477E-2</c:v>
                </c:pt>
                <c:pt idx="24">
                  <c:v>1.7928284973681534E-2</c:v>
                </c:pt>
                <c:pt idx="25">
                  <c:v>1.8324911928809733E-2</c:v>
                </c:pt>
                <c:pt idx="26">
                  <c:v>1.8719845351284882E-2</c:v>
                </c:pt>
                <c:pt idx="27">
                  <c:v>1.9112131565921783E-2</c:v>
                </c:pt>
                <c:pt idx="28">
                  <c:v>1.9493636762685271E-2</c:v>
                </c:pt>
                <c:pt idx="29">
                  <c:v>1.9872474574772953E-2</c:v>
                </c:pt>
                <c:pt idx="30">
                  <c:v>2.0270811018900464E-2</c:v>
                </c:pt>
                <c:pt idx="31">
                  <c:v>2.0679635388348484E-2</c:v>
                </c:pt>
                <c:pt idx="32">
                  <c:v>2.1092109198544266E-2</c:v>
                </c:pt>
                <c:pt idx="33">
                  <c:v>2.1509180279331287E-2</c:v>
                </c:pt>
                <c:pt idx="34">
                  <c:v>2.1950335169076279E-2</c:v>
                </c:pt>
                <c:pt idx="35">
                  <c:v>2.2438583003937432E-2</c:v>
                </c:pt>
                <c:pt idx="36">
                  <c:v>2.294157566552104E-2</c:v>
                </c:pt>
                <c:pt idx="37">
                  <c:v>2.3429732953405603E-2</c:v>
                </c:pt>
                <c:pt idx="38">
                  <c:v>2.3912378015960849E-2</c:v>
                </c:pt>
                <c:pt idx="39">
                  <c:v>2.4400170233504472E-2</c:v>
                </c:pt>
                <c:pt idx="40">
                  <c:v>2.4910478571723068E-2</c:v>
                </c:pt>
                <c:pt idx="41">
                  <c:v>2.5421456520207716E-2</c:v>
                </c:pt>
                <c:pt idx="42">
                  <c:v>2.591352101620847E-2</c:v>
                </c:pt>
                <c:pt idx="43">
                  <c:v>2.6401689612536035E-2</c:v>
                </c:pt>
                <c:pt idx="44">
                  <c:v>2.6890562621451321E-2</c:v>
                </c:pt>
                <c:pt idx="45">
                  <c:v>2.7375539022302484E-2</c:v>
                </c:pt>
                <c:pt idx="46">
                  <c:v>2.7822283462211102E-2</c:v>
                </c:pt>
                <c:pt idx="47">
                  <c:v>2.82180979343193E-2</c:v>
                </c:pt>
                <c:pt idx="48">
                  <c:v>2.8572502014879729E-2</c:v>
                </c:pt>
                <c:pt idx="49">
                  <c:v>2.8889611871820386E-2</c:v>
                </c:pt>
                <c:pt idx="50">
                  <c:v>2.9170657677000163E-2</c:v>
                </c:pt>
                <c:pt idx="51">
                  <c:v>2.9400405294101796E-2</c:v>
                </c:pt>
              </c:numCache>
            </c:numRef>
          </c:val>
          <c:smooth val="0"/>
          <c:extLst>
            <c:ext xmlns:c16="http://schemas.microsoft.com/office/drawing/2014/chart" uri="{C3380CC4-5D6E-409C-BE32-E72D297353CC}">
              <c16:uniqueId val="{00000000-4FED-4AF0-95D5-B6FB57C23A0D}"/>
            </c:ext>
          </c:extLst>
        </c:ser>
        <c:ser>
          <c:idx val="5"/>
          <c:order val="1"/>
          <c:tx>
            <c:strRef>
              <c:f>'Graf 37+38'!$B$19</c:f>
              <c:strCache>
                <c:ptCount val="1"/>
                <c:pt idx="0">
                  <c:v>Long-term care projection 2021</c:v>
                </c:pt>
              </c:strCache>
            </c:strRef>
          </c:tx>
          <c:spPr>
            <a:ln w="19050">
              <a:solidFill>
                <a:sysClr val="windowText" lastClr="000000"/>
              </a:solidFill>
              <a:prstDash val="solid"/>
            </a:ln>
          </c:spPr>
          <c:marker>
            <c:symbol val="none"/>
          </c:marker>
          <c:cat>
            <c:numRef>
              <c:f>'Graf 37+38'!$C$17:$BB$17</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'Graf 37+38'!$C$19:$BB$19</c:f>
              <c:numCache>
                <c:formatCode>0.0%</c:formatCode>
                <c:ptCount val="52"/>
                <c:pt idx="0">
                  <c:v>9.1971325076390335E-3</c:v>
                </c:pt>
                <c:pt idx="1">
                  <c:v>9.322366793159691E-3</c:v>
                </c:pt>
                <c:pt idx="2">
                  <c:v>9.5001959371993731E-3</c:v>
                </c:pt>
                <c:pt idx="3">
                  <c:v>9.6622081049660084E-3</c:v>
                </c:pt>
                <c:pt idx="4">
                  <c:v>9.8390862853244797E-3</c:v>
                </c:pt>
                <c:pt idx="5">
                  <c:v>1.0022987030542285E-2</c:v>
                </c:pt>
                <c:pt idx="6">
                  <c:v>1.0218849702012962E-2</c:v>
                </c:pt>
                <c:pt idx="7">
                  <c:v>1.0421005732641439E-2</c:v>
                </c:pt>
                <c:pt idx="8">
                  <c:v>1.0595613203927171E-2</c:v>
                </c:pt>
                <c:pt idx="9">
                  <c:v>1.0766587819473419E-2</c:v>
                </c:pt>
                <c:pt idx="10">
                  <c:v>1.0934076229412731E-2</c:v>
                </c:pt>
                <c:pt idx="11">
                  <c:v>1.1098053667391914E-2</c:v>
                </c:pt>
                <c:pt idx="12">
                  <c:v>1.1261797190538008E-2</c:v>
                </c:pt>
                <c:pt idx="13">
                  <c:v>1.1429310468776261E-2</c:v>
                </c:pt>
                <c:pt idx="14">
                  <c:v>1.1597350268750665E-2</c:v>
                </c:pt>
                <c:pt idx="15">
                  <c:v>1.1763981043687593E-2</c:v>
                </c:pt>
                <c:pt idx="16">
                  <c:v>1.1935589800842967E-2</c:v>
                </c:pt>
                <c:pt idx="17">
                  <c:v>1.2120668887350788E-2</c:v>
                </c:pt>
                <c:pt idx="18">
                  <c:v>1.230739636983862E-2</c:v>
                </c:pt>
                <c:pt idx="19">
                  <c:v>1.2500794178019949E-2</c:v>
                </c:pt>
                <c:pt idx="20">
                  <c:v>1.2688815565133554E-2</c:v>
                </c:pt>
                <c:pt idx="21">
                  <c:v>1.287425729322062E-2</c:v>
                </c:pt>
                <c:pt idx="22">
                  <c:v>1.3056969173687694E-2</c:v>
                </c:pt>
                <c:pt idx="23">
                  <c:v>1.323066564987755E-2</c:v>
                </c:pt>
                <c:pt idx="24">
                  <c:v>1.3396651841129896E-2</c:v>
                </c:pt>
                <c:pt idx="25">
                  <c:v>1.3546973527945674E-2</c:v>
                </c:pt>
                <c:pt idx="26">
                  <c:v>1.3694643319527033E-2</c:v>
                </c:pt>
                <c:pt idx="27">
                  <c:v>1.3834304380898738E-2</c:v>
                </c:pt>
                <c:pt idx="28">
                  <c:v>1.3974673067880075E-2</c:v>
                </c:pt>
                <c:pt idx="29">
                  <c:v>1.4113970329069024E-2</c:v>
                </c:pt>
                <c:pt idx="30">
                  <c:v>1.4264065719379871E-2</c:v>
                </c:pt>
                <c:pt idx="31">
                  <c:v>1.4417089286134738E-2</c:v>
                </c:pt>
                <c:pt idx="32">
                  <c:v>1.4575598709033582E-2</c:v>
                </c:pt>
                <c:pt idx="33">
                  <c:v>1.4731965572009269E-2</c:v>
                </c:pt>
                <c:pt idx="34">
                  <c:v>1.4885754855287269E-2</c:v>
                </c:pt>
                <c:pt idx="35">
                  <c:v>1.5044751896279079E-2</c:v>
                </c:pt>
                <c:pt idx="36">
                  <c:v>1.5199030738896703E-2</c:v>
                </c:pt>
                <c:pt idx="37">
                  <c:v>1.5346487607279555E-2</c:v>
                </c:pt>
                <c:pt idx="38">
                  <c:v>1.5490086547012318E-2</c:v>
                </c:pt>
                <c:pt idx="39">
                  <c:v>1.5621541103151771E-2</c:v>
                </c:pt>
                <c:pt idx="40">
                  <c:v>1.575045943466374E-2</c:v>
                </c:pt>
                <c:pt idx="41">
                  <c:v>1.586840550565765E-2</c:v>
                </c:pt>
                <c:pt idx="42">
                  <c:v>1.5973651540459339E-2</c:v>
                </c:pt>
                <c:pt idx="43">
                  <c:v>1.6066303302211354E-2</c:v>
                </c:pt>
                <c:pt idx="44">
                  <c:v>1.6146203825837063E-2</c:v>
                </c:pt>
                <c:pt idx="45">
                  <c:v>1.6216164016234234E-2</c:v>
                </c:pt>
                <c:pt idx="46">
                  <c:v>1.6270675623021754E-2</c:v>
                </c:pt>
                <c:pt idx="47">
                  <c:v>1.6314786062693095E-2</c:v>
                </c:pt>
                <c:pt idx="48">
                  <c:v>1.6344203591025341E-2</c:v>
                </c:pt>
                <c:pt idx="49">
                  <c:v>1.6366158734702443E-2</c:v>
                </c:pt>
                <c:pt idx="50">
                  <c:v>1.6381089136050731E-2</c:v>
                </c:pt>
                <c:pt idx="51">
                  <c:v>1.6390229905249451E-2</c:v>
                </c:pt>
              </c:numCache>
            </c:numRef>
          </c:val>
          <c:smooth val="0"/>
          <c:extLst>
            <c:ext xmlns:c16="http://schemas.microsoft.com/office/drawing/2014/chart" uri="{C3380CC4-5D6E-409C-BE32-E72D297353CC}">
              <c16:uniqueId val="{00000001-4FED-4AF0-95D5-B6FB57C23A0D}"/>
            </c:ext>
          </c:extLst>
        </c:ser>
        <c:dLbls>
          <c:showLegendKey val="0"/>
          <c:showVal val="0"/>
          <c:showCatName val="0"/>
          <c:showSerName val="0"/>
          <c:showPercent val="0"/>
          <c:showBubbleSize val="0"/>
        </c:dLbls>
        <c:smooth val="0"/>
        <c:axId val="794271272"/>
        <c:axId val="794271664"/>
      </c:lineChart>
      <c:catAx>
        <c:axId val="794271272"/>
        <c:scaling>
          <c:orientation val="minMax"/>
        </c:scaling>
        <c:delete val="0"/>
        <c:axPos val="b"/>
        <c:numFmt formatCode="General" sourceLinked="0"/>
        <c:majorTickMark val="out"/>
        <c:minorTickMark val="none"/>
        <c:tickLblPos val="low"/>
        <c:txPr>
          <a:bodyPr rot="-5400000" vert="horz"/>
          <a:lstStyle/>
          <a:p>
            <a:pPr>
              <a:defRPr/>
            </a:pPr>
            <a:endParaRPr lang="sk-SK"/>
          </a:p>
        </c:txPr>
        <c:crossAx val="794271664"/>
        <c:crosses val="autoZero"/>
        <c:auto val="1"/>
        <c:lblAlgn val="ctr"/>
        <c:lblOffset val="100"/>
        <c:noMultiLvlLbl val="0"/>
      </c:catAx>
      <c:valAx>
        <c:axId val="794271664"/>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sk-SK"/>
          </a:p>
        </c:txPr>
        <c:crossAx val="794271272"/>
        <c:crosses val="autoZero"/>
        <c:crossBetween val="between"/>
      </c:valAx>
    </c:plotArea>
    <c:legend>
      <c:legendPos val="l"/>
      <c:layout>
        <c:manualLayout>
          <c:xMode val="edge"/>
          <c:yMode val="edge"/>
          <c:x val="0.15"/>
          <c:y val="4.4335812190142931E-2"/>
          <c:w val="0.52630916666666672"/>
          <c:h val="0.26570277777777779"/>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83145069444444442"/>
        </c:manualLayout>
      </c:layout>
      <c:lineChart>
        <c:grouping val="standard"/>
        <c:varyColors val="0"/>
        <c:ser>
          <c:idx val="3"/>
          <c:order val="0"/>
          <c:tx>
            <c:strRef>
              <c:f>'Graf 39+40'!$A$5</c:f>
              <c:strCache>
                <c:ptCount val="1"/>
                <c:pt idx="0">
                  <c:v>Rast DV so SDŽ</c:v>
                </c:pt>
              </c:strCache>
            </c:strRef>
          </c:tx>
          <c:spPr>
            <a:ln w="19050">
              <a:solidFill>
                <a:srgbClr val="2C9ADC"/>
              </a:solidFill>
              <a:prstDash val="solid"/>
            </a:ln>
          </c:spPr>
          <c:marker>
            <c:symbol val="none"/>
          </c:marker>
          <c:cat>
            <c:numRef>
              <c:f>'Graf 39+40'!$C$4:$AX$4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39+40'!$C$5:$AX$5</c:f>
              <c:numCache>
                <c:formatCode>0.0</c:formatCode>
                <c:ptCount val="48"/>
                <c:pt idx="0">
                  <c:v>-0.12926319479198034</c:v>
                </c:pt>
                <c:pt idx="1">
                  <c:v>-0.11471672247338727</c:v>
                </c:pt>
                <c:pt idx="2">
                  <c:v>-0.12214656656234157</c:v>
                </c:pt>
                <c:pt idx="3">
                  <c:v>-7.7332684645364025E-2</c:v>
                </c:pt>
                <c:pt idx="4">
                  <c:v>-7.7221936758516851E-2</c:v>
                </c:pt>
                <c:pt idx="5">
                  <c:v>-0.11824902690261585</c:v>
                </c:pt>
                <c:pt idx="6">
                  <c:v>-0.15971061064299008</c:v>
                </c:pt>
                <c:pt idx="7">
                  <c:v>-0.20965966813079429</c:v>
                </c:pt>
                <c:pt idx="8">
                  <c:v>-0.27616919487214986</c:v>
                </c:pt>
                <c:pt idx="9">
                  <c:v>-0.38782635466758741</c:v>
                </c:pt>
                <c:pt idx="10">
                  <c:v>-0.46689504169316276</c:v>
                </c:pt>
                <c:pt idx="11">
                  <c:v>-0.55508740526848721</c:v>
                </c:pt>
                <c:pt idx="12">
                  <c:v>-0.69363208778970664</c:v>
                </c:pt>
                <c:pt idx="13">
                  <c:v>-0.8205045393314675</c:v>
                </c:pt>
                <c:pt idx="14">
                  <c:v>-0.96422925919204983</c:v>
                </c:pt>
                <c:pt idx="15">
                  <c:v>-1.1431776298747045</c:v>
                </c:pt>
                <c:pt idx="16">
                  <c:v>-1.2611189340497657</c:v>
                </c:pt>
                <c:pt idx="17">
                  <c:v>-1.3736411127186712</c:v>
                </c:pt>
                <c:pt idx="18">
                  <c:v>-1.5534152297557795</c:v>
                </c:pt>
                <c:pt idx="19">
                  <c:v>-1.6679560480538624</c:v>
                </c:pt>
                <c:pt idx="20">
                  <c:v>-1.7876007020398568</c:v>
                </c:pt>
                <c:pt idx="21">
                  <c:v>-1.9346101083578557</c:v>
                </c:pt>
                <c:pt idx="22">
                  <c:v>-1.9982818515897893</c:v>
                </c:pt>
                <c:pt idx="23">
                  <c:v>-2.075043641003965</c:v>
                </c:pt>
                <c:pt idx="24">
                  <c:v>-2.1660923643522878</c:v>
                </c:pt>
                <c:pt idx="25">
                  <c:v>-2.2488851115276343</c:v>
                </c:pt>
                <c:pt idx="26">
                  <c:v>-2.3506116712734144</c:v>
                </c:pt>
                <c:pt idx="27">
                  <c:v>-2.4740293537919409</c:v>
                </c:pt>
                <c:pt idx="28">
                  <c:v>-2.5383946832240629</c:v>
                </c:pt>
                <c:pt idx="29">
                  <c:v>-2.6049704446293487</c:v>
                </c:pt>
                <c:pt idx="30">
                  <c:v>-2.6579962030628077</c:v>
                </c:pt>
                <c:pt idx="31">
                  <c:v>-2.7306380229189271</c:v>
                </c:pt>
                <c:pt idx="32">
                  <c:v>-2.8073160331680613</c:v>
                </c:pt>
                <c:pt idx="33">
                  <c:v>-2.875194152917095</c:v>
                </c:pt>
                <c:pt idx="34">
                  <c:v>-2.8692464450477084</c:v>
                </c:pt>
                <c:pt idx="35">
                  <c:v>-2.8465402068659218</c:v>
                </c:pt>
                <c:pt idx="36">
                  <c:v>-2.8065036917496453</c:v>
                </c:pt>
                <c:pt idx="37">
                  <c:v>-2.7733969982069673</c:v>
                </c:pt>
                <c:pt idx="38">
                  <c:v>-2.7537522414290363</c:v>
                </c:pt>
                <c:pt idx="39">
                  <c:v>-2.7527261153150224</c:v>
                </c:pt>
                <c:pt idx="40">
                  <c:v>-2.7754028662861092</c:v>
                </c:pt>
                <c:pt idx="41">
                  <c:v>-2.7768580144681092</c:v>
                </c:pt>
                <c:pt idx="42">
                  <c:v>-2.7800593973289449</c:v>
                </c:pt>
                <c:pt idx="43">
                  <c:v>-2.812711616166121</c:v>
                </c:pt>
                <c:pt idx="44">
                  <c:v>-2.8714040598235493</c:v>
                </c:pt>
                <c:pt idx="45">
                  <c:v>-2.9512081389942426</c:v>
                </c:pt>
                <c:pt idx="46">
                  <c:v>-3.0234945122567005</c:v>
                </c:pt>
                <c:pt idx="47">
                  <c:v>-3.125850081154594</c:v>
                </c:pt>
              </c:numCache>
            </c:numRef>
          </c:val>
          <c:smooth val="0"/>
          <c:extLst>
            <c:ext xmlns:c16="http://schemas.microsoft.com/office/drawing/2014/chart" uri="{C3380CC4-5D6E-409C-BE32-E72D297353CC}">
              <c16:uniqueId val="{00000000-A66E-415D-8E1B-57B98A96D30F}"/>
            </c:ext>
          </c:extLst>
        </c:ser>
        <c:ser>
          <c:idx val="5"/>
          <c:order val="1"/>
          <c:tx>
            <c:strRef>
              <c:f>'Graf 39+40'!$A$6</c:f>
              <c:strCache>
                <c:ptCount val="1"/>
                <c:pt idx="0">
                  <c:v>Kompenzácia rodičovstva</c:v>
                </c:pt>
              </c:strCache>
            </c:strRef>
          </c:tx>
          <c:spPr>
            <a:ln w="19050">
              <a:solidFill>
                <a:sysClr val="windowText" lastClr="000000"/>
              </a:solidFill>
              <a:prstDash val="solid"/>
            </a:ln>
          </c:spPr>
          <c:marker>
            <c:symbol val="none"/>
          </c:marker>
          <c:cat>
            <c:numRef>
              <c:f>'Graf 39+40'!$C$4:$AX$4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39+40'!$C$6:$AX$6</c:f>
              <c:numCache>
                <c:formatCode>0.0</c:formatCode>
                <c:ptCount val="48"/>
                <c:pt idx="0">
                  <c:v>8.8588568753323216E-2</c:v>
                </c:pt>
                <c:pt idx="1">
                  <c:v>8.9658604710326273E-2</c:v>
                </c:pt>
                <c:pt idx="2">
                  <c:v>9.0047944776433297E-2</c:v>
                </c:pt>
                <c:pt idx="3">
                  <c:v>8.9885735658548072E-2</c:v>
                </c:pt>
                <c:pt idx="4">
                  <c:v>9.0236793943752502E-2</c:v>
                </c:pt>
                <c:pt idx="5">
                  <c:v>9.0909834783428067E-2</c:v>
                </c:pt>
                <c:pt idx="6">
                  <c:v>9.1577335223959722E-2</c:v>
                </c:pt>
                <c:pt idx="7">
                  <c:v>8.9958041886184503E-2</c:v>
                </c:pt>
                <c:pt idx="8">
                  <c:v>9.0533989012786975E-2</c:v>
                </c:pt>
                <c:pt idx="9">
                  <c:v>9.1999570237732087E-2</c:v>
                </c:pt>
                <c:pt idx="10">
                  <c:v>9.3770256832215182E-2</c:v>
                </c:pt>
                <c:pt idx="11">
                  <c:v>9.5701098236620652E-2</c:v>
                </c:pt>
                <c:pt idx="12">
                  <c:v>9.8178294682959688E-2</c:v>
                </c:pt>
                <c:pt idx="13">
                  <c:v>0.10113006075838271</c:v>
                </c:pt>
                <c:pt idx="14">
                  <c:v>0.10456921221530635</c:v>
                </c:pt>
                <c:pt idx="15">
                  <c:v>0.10839480729066153</c:v>
                </c:pt>
                <c:pt idx="16">
                  <c:v>0.11252731485430445</c:v>
                </c:pt>
                <c:pt idx="17">
                  <c:v>0.11650049441170296</c:v>
                </c:pt>
                <c:pt idx="18">
                  <c:v>0.12113743571453739</c:v>
                </c:pt>
                <c:pt idx="19">
                  <c:v>0.1260494586158174</c:v>
                </c:pt>
                <c:pt idx="20">
                  <c:v>0.13107563870050853</c:v>
                </c:pt>
                <c:pt idx="21">
                  <c:v>0.13614591739174742</c:v>
                </c:pt>
                <c:pt idx="22">
                  <c:v>0.1413872846112838</c:v>
                </c:pt>
                <c:pt idx="23">
                  <c:v>0.14686912508415872</c:v>
                </c:pt>
                <c:pt idx="24">
                  <c:v>0.1526197463365726</c:v>
                </c:pt>
                <c:pt idx="25">
                  <c:v>0.15864696992606042</c:v>
                </c:pt>
                <c:pt idx="26">
                  <c:v>0.16489031314487335</c:v>
                </c:pt>
                <c:pt idx="27">
                  <c:v>0.17126815775189286</c:v>
                </c:pt>
                <c:pt idx="28">
                  <c:v>0.17776893046218945</c:v>
                </c:pt>
                <c:pt idx="29">
                  <c:v>0.18441801592806328</c:v>
                </c:pt>
                <c:pt idx="30">
                  <c:v>0.19117870940646142</c:v>
                </c:pt>
                <c:pt idx="31">
                  <c:v>0.19798109064226921</c:v>
                </c:pt>
                <c:pt idx="32">
                  <c:v>0.20470942179453999</c:v>
                </c:pt>
                <c:pt idx="33">
                  <c:v>0.21127310304591163</c:v>
                </c:pt>
                <c:pt idx="34">
                  <c:v>0.21751112933495165</c:v>
                </c:pt>
                <c:pt idx="35">
                  <c:v>0.22318836796873143</c:v>
                </c:pt>
                <c:pt idx="36">
                  <c:v>0.22837585252040427</c:v>
                </c:pt>
                <c:pt idx="37">
                  <c:v>0.23334447980269601</c:v>
                </c:pt>
                <c:pt idx="38">
                  <c:v>0.23818597311075962</c:v>
                </c:pt>
                <c:pt idx="39">
                  <c:v>0.24291152495685964</c:v>
                </c:pt>
                <c:pt idx="40">
                  <c:v>0.24743544489044211</c:v>
                </c:pt>
                <c:pt idx="41">
                  <c:v>0.25166252553240298</c:v>
                </c:pt>
                <c:pt idx="42">
                  <c:v>0.25567496086107511</c:v>
                </c:pt>
                <c:pt idx="43">
                  <c:v>0.25977841852561667</c:v>
                </c:pt>
                <c:pt idx="44">
                  <c:v>0.26418266097723375</c:v>
                </c:pt>
                <c:pt idx="45">
                  <c:v>0.26888863872967406</c:v>
                </c:pt>
                <c:pt idx="46">
                  <c:v>0.27375906354756552</c:v>
                </c:pt>
                <c:pt idx="47">
                  <c:v>0.27885679752102988</c:v>
                </c:pt>
              </c:numCache>
            </c:numRef>
          </c:val>
          <c:smooth val="0"/>
          <c:extLst>
            <c:ext xmlns:c16="http://schemas.microsoft.com/office/drawing/2014/chart" uri="{C3380CC4-5D6E-409C-BE32-E72D297353CC}">
              <c16:uniqueId val="{00000001-A66E-415D-8E1B-57B98A96D30F}"/>
            </c:ext>
          </c:extLst>
        </c:ser>
        <c:ser>
          <c:idx val="0"/>
          <c:order val="2"/>
          <c:tx>
            <c:strRef>
              <c:f>'Graf 39+40'!$A$7</c:f>
              <c:strCache>
                <c:ptCount val="1"/>
                <c:pt idx="0">
                  <c:v>Asignácia</c:v>
                </c:pt>
              </c:strCache>
            </c:strRef>
          </c:tx>
          <c:spPr>
            <a:ln w="19050">
              <a:solidFill>
                <a:srgbClr val="0070C0"/>
              </a:solidFill>
              <a:prstDash val="dash"/>
            </a:ln>
          </c:spPr>
          <c:marker>
            <c:symbol val="none"/>
          </c:marker>
          <c:dPt>
            <c:idx val="2"/>
            <c:bubble3D val="0"/>
            <c:extLst>
              <c:ext xmlns:c16="http://schemas.microsoft.com/office/drawing/2014/chart" uri="{C3380CC4-5D6E-409C-BE32-E72D297353CC}">
                <c16:uniqueId val="{00000002-A66E-415D-8E1B-57B98A96D30F}"/>
              </c:ext>
            </c:extLst>
          </c:dPt>
          <c:cat>
            <c:numRef>
              <c:f>'Graf 39+40'!$C$4:$AX$4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39+40'!$C$7:$AX$7</c:f>
              <c:numCache>
                <c:formatCode>0.0</c:formatCode>
                <c:ptCount val="48"/>
                <c:pt idx="0">
                  <c:v>0.69436033545083831</c:v>
                </c:pt>
                <c:pt idx="1">
                  <c:v>0.69111616194660286</c:v>
                </c:pt>
                <c:pt idx="2">
                  <c:v>0.69116262924567096</c:v>
                </c:pt>
                <c:pt idx="3">
                  <c:v>0.69113157379513623</c:v>
                </c:pt>
                <c:pt idx="4">
                  <c:v>0.69109044334528846</c:v>
                </c:pt>
                <c:pt idx="5">
                  <c:v>0.69049846434797146</c:v>
                </c:pt>
                <c:pt idx="6">
                  <c:v>0.68982051251347087</c:v>
                </c:pt>
                <c:pt idx="7">
                  <c:v>0.69194610268216294</c:v>
                </c:pt>
                <c:pt idx="8">
                  <c:v>0.69286824983474204</c:v>
                </c:pt>
                <c:pt idx="9">
                  <c:v>0.69373532640566893</c:v>
                </c:pt>
                <c:pt idx="10">
                  <c:v>0.69396090401892963</c:v>
                </c:pt>
                <c:pt idx="11">
                  <c:v>0.69360580110832259</c:v>
                </c:pt>
                <c:pt idx="12">
                  <c:v>0.69314663072394467</c:v>
                </c:pt>
                <c:pt idx="13">
                  <c:v>0.6925958576061042</c:v>
                </c:pt>
                <c:pt idx="14">
                  <c:v>0.69204012742982712</c:v>
                </c:pt>
                <c:pt idx="15">
                  <c:v>0.6913761276474375</c:v>
                </c:pt>
                <c:pt idx="16">
                  <c:v>0.69059011094716993</c:v>
                </c:pt>
                <c:pt idx="17">
                  <c:v>0.68984357674954566</c:v>
                </c:pt>
                <c:pt idx="18">
                  <c:v>0.68916333372363425</c:v>
                </c:pt>
                <c:pt idx="19">
                  <c:v>0.68853476545274361</c:v>
                </c:pt>
                <c:pt idx="20">
                  <c:v>0.68786352520386984</c:v>
                </c:pt>
                <c:pt idx="21">
                  <c:v>0.68728765795985325</c:v>
                </c:pt>
                <c:pt idx="22">
                  <c:v>0.68686945430883739</c:v>
                </c:pt>
                <c:pt idx="23">
                  <c:v>0.68657571533239548</c:v>
                </c:pt>
                <c:pt idx="24">
                  <c:v>0.68636168322007407</c:v>
                </c:pt>
                <c:pt idx="25">
                  <c:v>0.6861473572692347</c:v>
                </c:pt>
                <c:pt idx="26">
                  <c:v>0.68593817336449803</c:v>
                </c:pt>
                <c:pt idx="27">
                  <c:v>0.68567225731206349</c:v>
                </c:pt>
                <c:pt idx="28">
                  <c:v>0.68541719350584884</c:v>
                </c:pt>
                <c:pt idx="29">
                  <c:v>0.68528786831170052</c:v>
                </c:pt>
                <c:pt idx="30">
                  <c:v>0.68517929141568601</c:v>
                </c:pt>
                <c:pt idx="31">
                  <c:v>0.68503533267172401</c:v>
                </c:pt>
                <c:pt idx="32">
                  <c:v>0.68499222362190437</c:v>
                </c:pt>
                <c:pt idx="33">
                  <c:v>0.6848927548584598</c:v>
                </c:pt>
                <c:pt idx="34">
                  <c:v>0.68484654407543388</c:v>
                </c:pt>
                <c:pt idx="35">
                  <c:v>0.6848881194373746</c:v>
                </c:pt>
                <c:pt idx="36">
                  <c:v>0.68507729646471205</c:v>
                </c:pt>
                <c:pt idx="37">
                  <c:v>0.68546394192469151</c:v>
                </c:pt>
                <c:pt idx="38">
                  <c:v>0.68587082518209996</c:v>
                </c:pt>
                <c:pt idx="39">
                  <c:v>0.68622127097459895</c:v>
                </c:pt>
                <c:pt idx="40">
                  <c:v>0.68655656059054593</c:v>
                </c:pt>
                <c:pt idx="41">
                  <c:v>0.68687357942188498</c:v>
                </c:pt>
                <c:pt idx="42">
                  <c:v>0.68714705916626784</c:v>
                </c:pt>
                <c:pt idx="43">
                  <c:v>0.68743419083682156</c:v>
                </c:pt>
                <c:pt idx="44">
                  <c:v>0.68772006680659103</c:v>
                </c:pt>
                <c:pt idx="45">
                  <c:v>0.68789571034569619</c:v>
                </c:pt>
                <c:pt idx="46">
                  <c:v>0.68791128524053136</c:v>
                </c:pt>
                <c:pt idx="47">
                  <c:v>0.68781952513852929</c:v>
                </c:pt>
              </c:numCache>
            </c:numRef>
          </c:val>
          <c:smooth val="0"/>
          <c:extLst>
            <c:ext xmlns:c16="http://schemas.microsoft.com/office/drawing/2014/chart" uri="{C3380CC4-5D6E-409C-BE32-E72D297353CC}">
              <c16:uniqueId val="{00000003-A66E-415D-8E1B-57B98A96D30F}"/>
            </c:ext>
          </c:extLst>
        </c:ser>
        <c:ser>
          <c:idx val="1"/>
          <c:order val="3"/>
          <c:tx>
            <c:strRef>
              <c:f>'Graf 39+40'!$A$8</c:f>
              <c:strCache>
                <c:ptCount val="1"/>
                <c:pt idx="0">
                  <c:v>Automatický vstup do II. piliera*</c:v>
                </c:pt>
              </c:strCache>
            </c:strRef>
          </c:tx>
          <c:spPr>
            <a:ln w="19050">
              <a:solidFill>
                <a:srgbClr val="D3BEDE"/>
              </a:solidFill>
            </a:ln>
          </c:spPr>
          <c:marker>
            <c:symbol val="none"/>
          </c:marker>
          <c:cat>
            <c:numRef>
              <c:f>'Graf 39+40'!$C$4:$AX$4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39+40'!$C$8:$AX$8</c:f>
              <c:numCache>
                <c:formatCode>0.0</c:formatCode>
                <c:ptCount val="48"/>
                <c:pt idx="0">
                  <c:v>1.5300573742677903E-2</c:v>
                </c:pt>
                <c:pt idx="1">
                  <c:v>3.2096707867695584E-2</c:v>
                </c:pt>
                <c:pt idx="2">
                  <c:v>4.8533670728247325E-2</c:v>
                </c:pt>
                <c:pt idx="3">
                  <c:v>6.5200590825032712E-2</c:v>
                </c:pt>
                <c:pt idx="4">
                  <c:v>8.2294760011991985E-2</c:v>
                </c:pt>
                <c:pt idx="5">
                  <c:v>0.1000160834320386</c:v>
                </c:pt>
                <c:pt idx="6">
                  <c:v>0.11844418016015823</c:v>
                </c:pt>
                <c:pt idx="7">
                  <c:v>0.13733732079443883</c:v>
                </c:pt>
                <c:pt idx="8">
                  <c:v>0.15661259225676782</c:v>
                </c:pt>
                <c:pt idx="9">
                  <c:v>0.17617785521451002</c:v>
                </c:pt>
                <c:pt idx="10">
                  <c:v>0.19589785953476269</c:v>
                </c:pt>
                <c:pt idx="11">
                  <c:v>0.21590072715043751</c:v>
                </c:pt>
                <c:pt idx="12">
                  <c:v>0.23642311819757755</c:v>
                </c:pt>
                <c:pt idx="13">
                  <c:v>0.25748836896542404</c:v>
                </c:pt>
                <c:pt idx="14">
                  <c:v>0.27903684989019895</c:v>
                </c:pt>
                <c:pt idx="15">
                  <c:v>0.30103696635176846</c:v>
                </c:pt>
                <c:pt idx="16">
                  <c:v>0.32344743954482413</c:v>
                </c:pt>
                <c:pt idx="17">
                  <c:v>0.34630912112267009</c:v>
                </c:pt>
                <c:pt idx="18">
                  <c:v>0.36947352114853305</c:v>
                </c:pt>
                <c:pt idx="19">
                  <c:v>0.39280405299706878</c:v>
                </c:pt>
                <c:pt idx="20">
                  <c:v>0.41618641818627888</c:v>
                </c:pt>
                <c:pt idx="21">
                  <c:v>0.43958954537018091</c:v>
                </c:pt>
                <c:pt idx="22">
                  <c:v>0.46305074162126358</c:v>
                </c:pt>
                <c:pt idx="23">
                  <c:v>0.48659725437561785</c:v>
                </c:pt>
                <c:pt idx="24">
                  <c:v>0.51025873342199524</c:v>
                </c:pt>
                <c:pt idx="25">
                  <c:v>0.53401207609949886</c:v>
                </c:pt>
                <c:pt idx="26">
                  <c:v>0.55790022700242514</c:v>
                </c:pt>
                <c:pt idx="27">
                  <c:v>0.58191491162704001</c:v>
                </c:pt>
                <c:pt idx="28">
                  <c:v>0.60603717678199531</c:v>
                </c:pt>
                <c:pt idx="29">
                  <c:v>0.63021846112368873</c:v>
                </c:pt>
                <c:pt idx="30">
                  <c:v>0.65448266591161774</c:v>
                </c:pt>
                <c:pt idx="31">
                  <c:v>0.67860957619983697</c:v>
                </c:pt>
                <c:pt idx="32">
                  <c:v>0.70259632953316387</c:v>
                </c:pt>
                <c:pt idx="33">
                  <c:v>0.72630038195508462</c:v>
                </c:pt>
                <c:pt idx="34">
                  <c:v>0.74956519927502852</c:v>
                </c:pt>
                <c:pt idx="35">
                  <c:v>0.77240388585160913</c:v>
                </c:pt>
                <c:pt idx="36">
                  <c:v>0.79477967158839624</c:v>
                </c:pt>
                <c:pt idx="37">
                  <c:v>0.81607608493112826</c:v>
                </c:pt>
                <c:pt idx="38">
                  <c:v>0.83334445267525781</c:v>
                </c:pt>
                <c:pt idx="39">
                  <c:v>0.84140509877129133</c:v>
                </c:pt>
                <c:pt idx="40">
                  <c:v>0.84017253927979096</c:v>
                </c:pt>
                <c:pt idx="41">
                  <c:v>0.83388510299228946</c:v>
                </c:pt>
                <c:pt idx="42">
                  <c:v>0.82075366496736069</c:v>
                </c:pt>
                <c:pt idx="43">
                  <c:v>0.79380509849687786</c:v>
                </c:pt>
                <c:pt idx="44">
                  <c:v>0.75364363650738919</c:v>
                </c:pt>
                <c:pt idx="45">
                  <c:v>0.70815199340487922</c:v>
                </c:pt>
                <c:pt idx="46">
                  <c:v>0.66092180182265525</c:v>
                </c:pt>
                <c:pt idx="47">
                  <c:v>0.61368334257521651</c:v>
                </c:pt>
              </c:numCache>
            </c:numRef>
          </c:val>
          <c:smooth val="0"/>
          <c:extLst>
            <c:ext xmlns:c16="http://schemas.microsoft.com/office/drawing/2014/chart" uri="{C3380CC4-5D6E-409C-BE32-E72D297353CC}">
              <c16:uniqueId val="{00000004-A66E-415D-8E1B-57B98A96D30F}"/>
            </c:ext>
          </c:extLst>
        </c:ser>
        <c:ser>
          <c:idx val="2"/>
          <c:order val="4"/>
          <c:tx>
            <c:strRef>
              <c:f>'Graf 39+40'!$A$9</c:f>
              <c:strCache>
                <c:ptCount val="1"/>
                <c:pt idx="0">
                  <c:v>Odchod z TP po 40 rokoch</c:v>
                </c:pt>
              </c:strCache>
            </c:strRef>
          </c:tx>
          <c:spPr>
            <a:ln w="19050">
              <a:solidFill>
                <a:sysClr val="window" lastClr="FFFFFF">
                  <a:lumMod val="75000"/>
                </a:sysClr>
              </a:solidFill>
            </a:ln>
          </c:spPr>
          <c:marker>
            <c:symbol val="none"/>
          </c:marker>
          <c:cat>
            <c:numRef>
              <c:f>'Graf 39+40'!$C$4:$AX$4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39+40'!$C$9:$AX$9</c:f>
              <c:numCache>
                <c:formatCode>0.0</c:formatCode>
                <c:ptCount val="48"/>
                <c:pt idx="0">
                  <c:v>8.6084462876800716E-2</c:v>
                </c:pt>
                <c:pt idx="1">
                  <c:v>8.4901979946281347E-2</c:v>
                </c:pt>
                <c:pt idx="2">
                  <c:v>8.346750668738967E-2</c:v>
                </c:pt>
                <c:pt idx="3">
                  <c:v>8.1438964817304837E-2</c:v>
                </c:pt>
                <c:pt idx="4">
                  <c:v>8.5322197483924889E-2</c:v>
                </c:pt>
                <c:pt idx="5">
                  <c:v>9.130890664982072E-2</c:v>
                </c:pt>
                <c:pt idx="6">
                  <c:v>9.8590068487930949E-2</c:v>
                </c:pt>
                <c:pt idx="7">
                  <c:v>0.10635903078773934</c:v>
                </c:pt>
                <c:pt idx="8">
                  <c:v>0.11600346344822188</c:v>
                </c:pt>
                <c:pt idx="9">
                  <c:v>0.12923326485217246</c:v>
                </c:pt>
                <c:pt idx="10">
                  <c:v>0.1413560535720304</c:v>
                </c:pt>
                <c:pt idx="11">
                  <c:v>0.15422430451025471</c:v>
                </c:pt>
                <c:pt idx="12">
                  <c:v>0.16958199262861551</c:v>
                </c:pt>
                <c:pt idx="13">
                  <c:v>0.18158723780229991</c:v>
                </c:pt>
                <c:pt idx="14">
                  <c:v>0.19218119885831808</c:v>
                </c:pt>
                <c:pt idx="15">
                  <c:v>0.20291574595766504</c:v>
                </c:pt>
                <c:pt idx="16">
                  <c:v>0.20882440912240197</c:v>
                </c:pt>
                <c:pt idx="17">
                  <c:v>0.21464784789900393</c:v>
                </c:pt>
                <c:pt idx="18">
                  <c:v>0.22700685248518881</c:v>
                </c:pt>
                <c:pt idx="19">
                  <c:v>0.23631975177324027</c:v>
                </c:pt>
                <c:pt idx="20">
                  <c:v>0.24573139484665873</c:v>
                </c:pt>
                <c:pt idx="21">
                  <c:v>0.25768069106723202</c:v>
                </c:pt>
                <c:pt idx="22">
                  <c:v>0.26323119210618307</c:v>
                </c:pt>
                <c:pt idx="23">
                  <c:v>0.27025678028528588</c:v>
                </c:pt>
                <c:pt idx="24">
                  <c:v>0.27771972667714473</c:v>
                </c:pt>
                <c:pt idx="25">
                  <c:v>0.28341210057899413</c:v>
                </c:pt>
                <c:pt idx="26">
                  <c:v>0.28665076080694429</c:v>
                </c:pt>
                <c:pt idx="27">
                  <c:v>0.28716215059846417</c:v>
                </c:pt>
                <c:pt idx="28">
                  <c:v>0.28381471103381295</c:v>
                </c:pt>
                <c:pt idx="29">
                  <c:v>0.27883200948663533</c:v>
                </c:pt>
                <c:pt idx="30">
                  <c:v>0.27173162520760152</c:v>
                </c:pt>
                <c:pt idx="31">
                  <c:v>0.26603931846043782</c:v>
                </c:pt>
                <c:pt idx="32">
                  <c:v>0.26029983236524334</c:v>
                </c:pt>
                <c:pt idx="33">
                  <c:v>0.25550516993362304</c:v>
                </c:pt>
                <c:pt idx="34">
                  <c:v>0.24852273138849679</c:v>
                </c:pt>
                <c:pt idx="35">
                  <c:v>0.2419776802650504</c:v>
                </c:pt>
                <c:pt idx="36">
                  <c:v>0.23816169630328721</c:v>
                </c:pt>
                <c:pt idx="37">
                  <c:v>0.23825139759682423</c:v>
                </c:pt>
                <c:pt idx="38">
                  <c:v>0.23944074326529585</c:v>
                </c:pt>
                <c:pt idx="39">
                  <c:v>0.24197364659429554</c:v>
                </c:pt>
                <c:pt idx="40">
                  <c:v>0.2438982232819894</c:v>
                </c:pt>
                <c:pt idx="41">
                  <c:v>0.24536590643775835</c:v>
                </c:pt>
                <c:pt idx="42">
                  <c:v>0.24653707330222008</c:v>
                </c:pt>
                <c:pt idx="43">
                  <c:v>0.25000479696445022</c:v>
                </c:pt>
                <c:pt idx="44">
                  <c:v>0.25406012769445729</c:v>
                </c:pt>
                <c:pt idx="45">
                  <c:v>0.25724749492413568</c:v>
                </c:pt>
                <c:pt idx="46">
                  <c:v>0.25863207090899976</c:v>
                </c:pt>
                <c:pt idx="47">
                  <c:v>0.2595041391309113</c:v>
                </c:pt>
              </c:numCache>
            </c:numRef>
          </c:val>
          <c:smooth val="0"/>
          <c:extLst>
            <c:ext xmlns:c16="http://schemas.microsoft.com/office/drawing/2014/chart" uri="{C3380CC4-5D6E-409C-BE32-E72D297353CC}">
              <c16:uniqueId val="{00000005-A66E-415D-8E1B-57B98A96D30F}"/>
            </c:ext>
          </c:extLst>
        </c:ser>
        <c:dLbls>
          <c:showLegendKey val="0"/>
          <c:showVal val="0"/>
          <c:showCatName val="0"/>
          <c:showSerName val="0"/>
          <c:showPercent val="0"/>
          <c:showBubbleSize val="0"/>
        </c:dLbls>
        <c:smooth val="0"/>
        <c:axId val="794276368"/>
        <c:axId val="770205264"/>
      </c:lineChart>
      <c:catAx>
        <c:axId val="794276368"/>
        <c:scaling>
          <c:orientation val="minMax"/>
        </c:scaling>
        <c:delete val="0"/>
        <c:axPos val="b"/>
        <c:numFmt formatCode="General" sourceLinked="0"/>
        <c:majorTickMark val="out"/>
        <c:minorTickMark val="none"/>
        <c:tickLblPos val="low"/>
        <c:txPr>
          <a:bodyPr rot="-5400000" vert="horz"/>
          <a:lstStyle/>
          <a:p>
            <a:pPr>
              <a:defRPr/>
            </a:pPr>
            <a:endParaRPr lang="sk-SK"/>
          </a:p>
        </c:txPr>
        <c:crossAx val="770205264"/>
        <c:crosses val="autoZero"/>
        <c:auto val="1"/>
        <c:lblAlgn val="ctr"/>
        <c:lblOffset val="100"/>
        <c:noMultiLvlLbl val="0"/>
      </c:catAx>
      <c:valAx>
        <c:axId val="770205264"/>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sk-SK"/>
          </a:p>
        </c:txPr>
        <c:crossAx val="794276368"/>
        <c:crosses val="autoZero"/>
        <c:crossBetween val="between"/>
      </c:valAx>
    </c:plotArea>
    <c:legend>
      <c:legendPos val="l"/>
      <c:layout>
        <c:manualLayout>
          <c:xMode val="edge"/>
          <c:yMode val="edge"/>
          <c:x val="0.46666666666666667"/>
          <c:y val="0.36378025663458735"/>
          <c:w val="0.52630916666666672"/>
          <c:h val="0.26570277777777779"/>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639763779527563E-2"/>
          <c:y val="2.2485053951589382E-2"/>
          <c:w val="0.93616132135261021"/>
          <c:h val="0.86336284722222201"/>
        </c:manualLayout>
      </c:layout>
      <c:barChart>
        <c:barDir val="col"/>
        <c:grouping val="clustered"/>
        <c:varyColors val="0"/>
        <c:ser>
          <c:idx val="0"/>
          <c:order val="0"/>
          <c:spPr>
            <a:solidFill>
              <a:srgbClr val="2C9ADC"/>
            </a:solidFill>
          </c:spPr>
          <c:invertIfNegative val="0"/>
          <c:dPt>
            <c:idx val="0"/>
            <c:invertIfNegative val="0"/>
            <c:bubble3D val="0"/>
            <c:spPr>
              <a:solidFill>
                <a:srgbClr val="F9C9BA"/>
              </a:solidFill>
            </c:spPr>
            <c:extLst>
              <c:ext xmlns:c16="http://schemas.microsoft.com/office/drawing/2014/chart" uri="{C3380CC4-5D6E-409C-BE32-E72D297353CC}">
                <c16:uniqueId val="{00000002-287A-4EE9-B669-04F1C175DEFA}"/>
              </c:ext>
            </c:extLst>
          </c:dPt>
          <c:dPt>
            <c:idx val="1"/>
            <c:invertIfNegative val="0"/>
            <c:bubble3D val="0"/>
            <c:spPr>
              <a:solidFill>
                <a:srgbClr val="F9C9BA"/>
              </a:solidFill>
            </c:spPr>
            <c:extLst>
              <c:ext xmlns:c16="http://schemas.microsoft.com/office/drawing/2014/chart" uri="{C3380CC4-5D6E-409C-BE32-E72D297353CC}">
                <c16:uniqueId val="{00000003-287A-4EE9-B669-04F1C175DEFA}"/>
              </c:ext>
            </c:extLst>
          </c:dPt>
          <c:dPt>
            <c:idx val="3"/>
            <c:invertIfNegative val="0"/>
            <c:bubble3D val="0"/>
            <c:spPr>
              <a:pattFill prst="dkUpDiag">
                <a:fgClr>
                  <a:srgbClr val="2C9ADC"/>
                </a:fgClr>
                <a:bgClr>
                  <a:sysClr val="window" lastClr="FFFFFF"/>
                </a:bgClr>
              </a:pattFill>
            </c:spPr>
            <c:extLst>
              <c:ext xmlns:c16="http://schemas.microsoft.com/office/drawing/2014/chart" uri="{C3380CC4-5D6E-409C-BE32-E72D297353CC}">
                <c16:uniqueId val="{00000001-287A-4EE9-B669-04F1C175DEFA}"/>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39+40'!$A$12:$A$18</c:f>
              <c:strCache>
                <c:ptCount val="7"/>
                <c:pt idx="0">
                  <c:v>DV so SDŽ</c:v>
                </c:pt>
                <c:pt idx="1">
                  <c:v>Rodičovstvo</c:v>
                </c:pt>
                <c:pt idx="2">
                  <c:v>Asignácia</c:v>
                </c:pt>
                <c:pt idx="3">
                  <c:v>Auto. vstup II.p*</c:v>
                </c:pt>
                <c:pt idx="4">
                  <c:v>40 rokov</c:v>
                </c:pt>
                <c:pt idx="5">
                  <c:v>Interakcia opatrení</c:v>
                </c:pt>
                <c:pt idx="6">
                  <c:v>Celkovo</c:v>
                </c:pt>
              </c:strCache>
            </c:strRef>
          </c:cat>
          <c:val>
            <c:numRef>
              <c:f>'Graf 39+40'!$C$12:$C$18</c:f>
              <c:numCache>
                <c:formatCode>0.0</c:formatCode>
                <c:ptCount val="7"/>
                <c:pt idx="0">
                  <c:v>-2.6089358541701628</c:v>
                </c:pt>
                <c:pt idx="1">
                  <c:v>0.16046041912050057</c:v>
                </c:pt>
                <c:pt idx="2">
                  <c:v>0.68796962604702827</c:v>
                </c:pt>
                <c:pt idx="3">
                  <c:v>0.6</c:v>
                </c:pt>
                <c:pt idx="4">
                  <c:v>0.225009306368948</c:v>
                </c:pt>
                <c:pt idx="5">
                  <c:v>-0.2566887230165058</c:v>
                </c:pt>
                <c:pt idx="6">
                  <c:v>-0.67880777961718053</c:v>
                </c:pt>
              </c:numCache>
            </c:numRef>
          </c:val>
          <c:extLst>
            <c:ext xmlns:c16="http://schemas.microsoft.com/office/drawing/2014/chart" uri="{C3380CC4-5D6E-409C-BE32-E72D297353CC}">
              <c16:uniqueId val="{00000000-287A-4EE9-B669-04F1C175DEFA}"/>
            </c:ext>
          </c:extLst>
        </c:ser>
        <c:dLbls>
          <c:showLegendKey val="0"/>
          <c:showVal val="0"/>
          <c:showCatName val="0"/>
          <c:showSerName val="0"/>
          <c:showPercent val="0"/>
          <c:showBubbleSize val="0"/>
        </c:dLbls>
        <c:gapWidth val="150"/>
        <c:axId val="770206048"/>
        <c:axId val="770206440"/>
      </c:barChart>
      <c:catAx>
        <c:axId val="770206048"/>
        <c:scaling>
          <c:orientation val="minMax"/>
        </c:scaling>
        <c:delete val="0"/>
        <c:axPos val="b"/>
        <c:numFmt formatCode="General" sourceLinked="1"/>
        <c:majorTickMark val="out"/>
        <c:minorTickMark val="none"/>
        <c:tickLblPos val="low"/>
        <c:crossAx val="770206440"/>
        <c:crosses val="autoZero"/>
        <c:auto val="1"/>
        <c:lblAlgn val="ctr"/>
        <c:lblOffset val="100"/>
        <c:noMultiLvlLbl val="0"/>
      </c:catAx>
      <c:valAx>
        <c:axId val="770206440"/>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crossAx val="770206048"/>
        <c:crosses val="autoZero"/>
        <c:crossBetween val="between"/>
      </c:valAx>
    </c:plotArea>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000000000000144" l="0.70000000000000062" r="0.70000000000000062" t="0.75000000000000144" header="0.30000000000000032" footer="0.30000000000000032"/>
    <c:pageSetup orientation="portrait"/>
  </c:printSettings>
  <c:userShapes r:id="rId2"/>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83145069444444442"/>
        </c:manualLayout>
      </c:layout>
      <c:lineChart>
        <c:grouping val="standard"/>
        <c:varyColors val="0"/>
        <c:ser>
          <c:idx val="3"/>
          <c:order val="0"/>
          <c:tx>
            <c:strRef>
              <c:f>'Graf 39+40'!$B$5</c:f>
              <c:strCache>
                <c:ptCount val="1"/>
                <c:pt idx="0">
                  <c:v>SRA linked to LE</c:v>
                </c:pt>
              </c:strCache>
            </c:strRef>
          </c:tx>
          <c:spPr>
            <a:ln w="19050">
              <a:solidFill>
                <a:srgbClr val="2C9ADC"/>
              </a:solidFill>
              <a:prstDash val="solid"/>
            </a:ln>
          </c:spPr>
          <c:marker>
            <c:symbol val="none"/>
          </c:marker>
          <c:cat>
            <c:numRef>
              <c:f>'Graf 39+40'!$C$4:$AX$4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39+40'!$C$5:$AX$5</c:f>
              <c:numCache>
                <c:formatCode>0.0</c:formatCode>
                <c:ptCount val="48"/>
                <c:pt idx="0">
                  <c:v>-0.12926319479198034</c:v>
                </c:pt>
                <c:pt idx="1">
                  <c:v>-0.11471672247338727</c:v>
                </c:pt>
                <c:pt idx="2">
                  <c:v>-0.12214656656234157</c:v>
                </c:pt>
                <c:pt idx="3">
                  <c:v>-7.7332684645364025E-2</c:v>
                </c:pt>
                <c:pt idx="4">
                  <c:v>-7.7221936758516851E-2</c:v>
                </c:pt>
                <c:pt idx="5">
                  <c:v>-0.11824902690261585</c:v>
                </c:pt>
                <c:pt idx="6">
                  <c:v>-0.15971061064299008</c:v>
                </c:pt>
                <c:pt idx="7">
                  <c:v>-0.20965966813079429</c:v>
                </c:pt>
                <c:pt idx="8">
                  <c:v>-0.27616919487214986</c:v>
                </c:pt>
                <c:pt idx="9">
                  <c:v>-0.38782635466758741</c:v>
                </c:pt>
                <c:pt idx="10">
                  <c:v>-0.46689504169316276</c:v>
                </c:pt>
                <c:pt idx="11">
                  <c:v>-0.55508740526848721</c:v>
                </c:pt>
                <c:pt idx="12">
                  <c:v>-0.69363208778970664</c:v>
                </c:pt>
                <c:pt idx="13">
                  <c:v>-0.8205045393314675</c:v>
                </c:pt>
                <c:pt idx="14">
                  <c:v>-0.96422925919204983</c:v>
                </c:pt>
                <c:pt idx="15">
                  <c:v>-1.1431776298747045</c:v>
                </c:pt>
                <c:pt idx="16">
                  <c:v>-1.2611189340497657</c:v>
                </c:pt>
                <c:pt idx="17">
                  <c:v>-1.3736411127186712</c:v>
                </c:pt>
                <c:pt idx="18">
                  <c:v>-1.5534152297557795</c:v>
                </c:pt>
                <c:pt idx="19">
                  <c:v>-1.6679560480538624</c:v>
                </c:pt>
                <c:pt idx="20">
                  <c:v>-1.7876007020398568</c:v>
                </c:pt>
                <c:pt idx="21">
                  <c:v>-1.9346101083578557</c:v>
                </c:pt>
                <c:pt idx="22">
                  <c:v>-1.9982818515897893</c:v>
                </c:pt>
                <c:pt idx="23">
                  <c:v>-2.075043641003965</c:v>
                </c:pt>
                <c:pt idx="24">
                  <c:v>-2.1660923643522878</c:v>
                </c:pt>
                <c:pt idx="25">
                  <c:v>-2.2488851115276343</c:v>
                </c:pt>
                <c:pt idx="26">
                  <c:v>-2.3506116712734144</c:v>
                </c:pt>
                <c:pt idx="27">
                  <c:v>-2.4740293537919409</c:v>
                </c:pt>
                <c:pt idx="28">
                  <c:v>-2.5383946832240629</c:v>
                </c:pt>
                <c:pt idx="29">
                  <c:v>-2.6049704446293487</c:v>
                </c:pt>
                <c:pt idx="30">
                  <c:v>-2.6579962030628077</c:v>
                </c:pt>
                <c:pt idx="31">
                  <c:v>-2.7306380229189271</c:v>
                </c:pt>
                <c:pt idx="32">
                  <c:v>-2.8073160331680613</c:v>
                </c:pt>
                <c:pt idx="33">
                  <c:v>-2.875194152917095</c:v>
                </c:pt>
                <c:pt idx="34">
                  <c:v>-2.8692464450477084</c:v>
                </c:pt>
                <c:pt idx="35">
                  <c:v>-2.8465402068659218</c:v>
                </c:pt>
                <c:pt idx="36">
                  <c:v>-2.8065036917496453</c:v>
                </c:pt>
                <c:pt idx="37">
                  <c:v>-2.7733969982069673</c:v>
                </c:pt>
                <c:pt idx="38">
                  <c:v>-2.7537522414290363</c:v>
                </c:pt>
                <c:pt idx="39">
                  <c:v>-2.7527261153150224</c:v>
                </c:pt>
                <c:pt idx="40">
                  <c:v>-2.7754028662861092</c:v>
                </c:pt>
                <c:pt idx="41">
                  <c:v>-2.7768580144681092</c:v>
                </c:pt>
                <c:pt idx="42">
                  <c:v>-2.7800593973289449</c:v>
                </c:pt>
                <c:pt idx="43">
                  <c:v>-2.812711616166121</c:v>
                </c:pt>
                <c:pt idx="44">
                  <c:v>-2.8714040598235493</c:v>
                </c:pt>
                <c:pt idx="45">
                  <c:v>-2.9512081389942426</c:v>
                </c:pt>
                <c:pt idx="46">
                  <c:v>-3.0234945122567005</c:v>
                </c:pt>
                <c:pt idx="47">
                  <c:v>-3.125850081154594</c:v>
                </c:pt>
              </c:numCache>
            </c:numRef>
          </c:val>
          <c:smooth val="0"/>
          <c:extLst>
            <c:ext xmlns:c16="http://schemas.microsoft.com/office/drawing/2014/chart" uri="{C3380CC4-5D6E-409C-BE32-E72D297353CC}">
              <c16:uniqueId val="{00000000-122E-47AD-84AE-4AD5A79AE6E4}"/>
            </c:ext>
          </c:extLst>
        </c:ser>
        <c:ser>
          <c:idx val="5"/>
          <c:order val="1"/>
          <c:tx>
            <c:strRef>
              <c:f>'Graf 39+40'!$B$6</c:f>
              <c:strCache>
                <c:ptCount val="1"/>
                <c:pt idx="0">
                  <c:v>Parenthood compensation</c:v>
                </c:pt>
              </c:strCache>
            </c:strRef>
          </c:tx>
          <c:spPr>
            <a:ln w="19050">
              <a:solidFill>
                <a:sysClr val="windowText" lastClr="000000"/>
              </a:solidFill>
              <a:prstDash val="solid"/>
            </a:ln>
          </c:spPr>
          <c:marker>
            <c:symbol val="none"/>
          </c:marker>
          <c:cat>
            <c:numRef>
              <c:f>'Graf 39+40'!$C$4:$AX$4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39+40'!$C$6:$AX$6</c:f>
              <c:numCache>
                <c:formatCode>0.0</c:formatCode>
                <c:ptCount val="48"/>
                <c:pt idx="0">
                  <c:v>8.8588568753323216E-2</c:v>
                </c:pt>
                <c:pt idx="1">
                  <c:v>8.9658604710326273E-2</c:v>
                </c:pt>
                <c:pt idx="2">
                  <c:v>9.0047944776433297E-2</c:v>
                </c:pt>
                <c:pt idx="3">
                  <c:v>8.9885735658548072E-2</c:v>
                </c:pt>
                <c:pt idx="4">
                  <c:v>9.0236793943752502E-2</c:v>
                </c:pt>
                <c:pt idx="5">
                  <c:v>9.0909834783428067E-2</c:v>
                </c:pt>
                <c:pt idx="6">
                  <c:v>9.1577335223959722E-2</c:v>
                </c:pt>
                <c:pt idx="7">
                  <c:v>8.9958041886184503E-2</c:v>
                </c:pt>
                <c:pt idx="8">
                  <c:v>9.0533989012786975E-2</c:v>
                </c:pt>
                <c:pt idx="9">
                  <c:v>9.1999570237732087E-2</c:v>
                </c:pt>
                <c:pt idx="10">
                  <c:v>9.3770256832215182E-2</c:v>
                </c:pt>
                <c:pt idx="11">
                  <c:v>9.5701098236620652E-2</c:v>
                </c:pt>
                <c:pt idx="12">
                  <c:v>9.8178294682959688E-2</c:v>
                </c:pt>
                <c:pt idx="13">
                  <c:v>0.10113006075838271</c:v>
                </c:pt>
                <c:pt idx="14">
                  <c:v>0.10456921221530635</c:v>
                </c:pt>
                <c:pt idx="15">
                  <c:v>0.10839480729066153</c:v>
                </c:pt>
                <c:pt idx="16">
                  <c:v>0.11252731485430445</c:v>
                </c:pt>
                <c:pt idx="17">
                  <c:v>0.11650049441170296</c:v>
                </c:pt>
                <c:pt idx="18">
                  <c:v>0.12113743571453739</c:v>
                </c:pt>
                <c:pt idx="19">
                  <c:v>0.1260494586158174</c:v>
                </c:pt>
                <c:pt idx="20">
                  <c:v>0.13107563870050853</c:v>
                </c:pt>
                <c:pt idx="21">
                  <c:v>0.13614591739174742</c:v>
                </c:pt>
                <c:pt idx="22">
                  <c:v>0.1413872846112838</c:v>
                </c:pt>
                <c:pt idx="23">
                  <c:v>0.14686912508415872</c:v>
                </c:pt>
                <c:pt idx="24">
                  <c:v>0.1526197463365726</c:v>
                </c:pt>
                <c:pt idx="25">
                  <c:v>0.15864696992606042</c:v>
                </c:pt>
                <c:pt idx="26">
                  <c:v>0.16489031314487335</c:v>
                </c:pt>
                <c:pt idx="27">
                  <c:v>0.17126815775189286</c:v>
                </c:pt>
                <c:pt idx="28">
                  <c:v>0.17776893046218945</c:v>
                </c:pt>
                <c:pt idx="29">
                  <c:v>0.18441801592806328</c:v>
                </c:pt>
                <c:pt idx="30">
                  <c:v>0.19117870940646142</c:v>
                </c:pt>
                <c:pt idx="31">
                  <c:v>0.19798109064226921</c:v>
                </c:pt>
                <c:pt idx="32">
                  <c:v>0.20470942179453999</c:v>
                </c:pt>
                <c:pt idx="33">
                  <c:v>0.21127310304591163</c:v>
                </c:pt>
                <c:pt idx="34">
                  <c:v>0.21751112933495165</c:v>
                </c:pt>
                <c:pt idx="35">
                  <c:v>0.22318836796873143</c:v>
                </c:pt>
                <c:pt idx="36">
                  <c:v>0.22837585252040427</c:v>
                </c:pt>
                <c:pt idx="37">
                  <c:v>0.23334447980269601</c:v>
                </c:pt>
                <c:pt idx="38">
                  <c:v>0.23818597311075962</c:v>
                </c:pt>
                <c:pt idx="39">
                  <c:v>0.24291152495685964</c:v>
                </c:pt>
                <c:pt idx="40">
                  <c:v>0.24743544489044211</c:v>
                </c:pt>
                <c:pt idx="41">
                  <c:v>0.25166252553240298</c:v>
                </c:pt>
                <c:pt idx="42">
                  <c:v>0.25567496086107511</c:v>
                </c:pt>
                <c:pt idx="43">
                  <c:v>0.25977841852561667</c:v>
                </c:pt>
                <c:pt idx="44">
                  <c:v>0.26418266097723375</c:v>
                </c:pt>
                <c:pt idx="45">
                  <c:v>0.26888863872967406</c:v>
                </c:pt>
                <c:pt idx="46">
                  <c:v>0.27375906354756552</c:v>
                </c:pt>
                <c:pt idx="47">
                  <c:v>0.27885679752102988</c:v>
                </c:pt>
              </c:numCache>
            </c:numRef>
          </c:val>
          <c:smooth val="0"/>
          <c:extLst>
            <c:ext xmlns:c16="http://schemas.microsoft.com/office/drawing/2014/chart" uri="{C3380CC4-5D6E-409C-BE32-E72D297353CC}">
              <c16:uniqueId val="{00000001-122E-47AD-84AE-4AD5A79AE6E4}"/>
            </c:ext>
          </c:extLst>
        </c:ser>
        <c:ser>
          <c:idx val="0"/>
          <c:order val="2"/>
          <c:tx>
            <c:strRef>
              <c:f>'Graf 39+40'!$B$7</c:f>
              <c:strCache>
                <c:ptCount val="1"/>
                <c:pt idx="0">
                  <c:v>Parental bonus</c:v>
                </c:pt>
              </c:strCache>
            </c:strRef>
          </c:tx>
          <c:spPr>
            <a:ln w="19050">
              <a:solidFill>
                <a:srgbClr val="0070C0"/>
              </a:solidFill>
              <a:prstDash val="dash"/>
            </a:ln>
          </c:spPr>
          <c:marker>
            <c:symbol val="none"/>
          </c:marker>
          <c:dPt>
            <c:idx val="2"/>
            <c:bubble3D val="0"/>
            <c:extLst>
              <c:ext xmlns:c16="http://schemas.microsoft.com/office/drawing/2014/chart" uri="{C3380CC4-5D6E-409C-BE32-E72D297353CC}">
                <c16:uniqueId val="{00000002-122E-47AD-84AE-4AD5A79AE6E4}"/>
              </c:ext>
            </c:extLst>
          </c:dPt>
          <c:cat>
            <c:numRef>
              <c:f>'Graf 39+40'!$C$4:$AX$4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39+40'!$C$7:$AX$7</c:f>
              <c:numCache>
                <c:formatCode>0.0</c:formatCode>
                <c:ptCount val="48"/>
                <c:pt idx="0">
                  <c:v>0.69436033545083831</c:v>
                </c:pt>
                <c:pt idx="1">
                  <c:v>0.69111616194660286</c:v>
                </c:pt>
                <c:pt idx="2">
                  <c:v>0.69116262924567096</c:v>
                </c:pt>
                <c:pt idx="3">
                  <c:v>0.69113157379513623</c:v>
                </c:pt>
                <c:pt idx="4">
                  <c:v>0.69109044334528846</c:v>
                </c:pt>
                <c:pt idx="5">
                  <c:v>0.69049846434797146</c:v>
                </c:pt>
                <c:pt idx="6">
                  <c:v>0.68982051251347087</c:v>
                </c:pt>
                <c:pt idx="7">
                  <c:v>0.69194610268216294</c:v>
                </c:pt>
                <c:pt idx="8">
                  <c:v>0.69286824983474204</c:v>
                </c:pt>
                <c:pt idx="9">
                  <c:v>0.69373532640566893</c:v>
                </c:pt>
                <c:pt idx="10">
                  <c:v>0.69396090401892963</c:v>
                </c:pt>
                <c:pt idx="11">
                  <c:v>0.69360580110832259</c:v>
                </c:pt>
                <c:pt idx="12">
                  <c:v>0.69314663072394467</c:v>
                </c:pt>
                <c:pt idx="13">
                  <c:v>0.6925958576061042</c:v>
                </c:pt>
                <c:pt idx="14">
                  <c:v>0.69204012742982712</c:v>
                </c:pt>
                <c:pt idx="15">
                  <c:v>0.6913761276474375</c:v>
                </c:pt>
                <c:pt idx="16">
                  <c:v>0.69059011094716993</c:v>
                </c:pt>
                <c:pt idx="17">
                  <c:v>0.68984357674954566</c:v>
                </c:pt>
                <c:pt idx="18">
                  <c:v>0.68916333372363425</c:v>
                </c:pt>
                <c:pt idx="19">
                  <c:v>0.68853476545274361</c:v>
                </c:pt>
                <c:pt idx="20">
                  <c:v>0.68786352520386984</c:v>
                </c:pt>
                <c:pt idx="21">
                  <c:v>0.68728765795985325</c:v>
                </c:pt>
                <c:pt idx="22">
                  <c:v>0.68686945430883739</c:v>
                </c:pt>
                <c:pt idx="23">
                  <c:v>0.68657571533239548</c:v>
                </c:pt>
                <c:pt idx="24">
                  <c:v>0.68636168322007407</c:v>
                </c:pt>
                <c:pt idx="25">
                  <c:v>0.6861473572692347</c:v>
                </c:pt>
                <c:pt idx="26">
                  <c:v>0.68593817336449803</c:v>
                </c:pt>
                <c:pt idx="27">
                  <c:v>0.68567225731206349</c:v>
                </c:pt>
                <c:pt idx="28">
                  <c:v>0.68541719350584884</c:v>
                </c:pt>
                <c:pt idx="29">
                  <c:v>0.68528786831170052</c:v>
                </c:pt>
                <c:pt idx="30">
                  <c:v>0.68517929141568601</c:v>
                </c:pt>
                <c:pt idx="31">
                  <c:v>0.68503533267172401</c:v>
                </c:pt>
                <c:pt idx="32">
                  <c:v>0.68499222362190437</c:v>
                </c:pt>
                <c:pt idx="33">
                  <c:v>0.6848927548584598</c:v>
                </c:pt>
                <c:pt idx="34">
                  <c:v>0.68484654407543388</c:v>
                </c:pt>
                <c:pt idx="35">
                  <c:v>0.6848881194373746</c:v>
                </c:pt>
                <c:pt idx="36">
                  <c:v>0.68507729646471205</c:v>
                </c:pt>
                <c:pt idx="37">
                  <c:v>0.68546394192469151</c:v>
                </c:pt>
                <c:pt idx="38">
                  <c:v>0.68587082518209996</c:v>
                </c:pt>
                <c:pt idx="39">
                  <c:v>0.68622127097459895</c:v>
                </c:pt>
                <c:pt idx="40">
                  <c:v>0.68655656059054593</c:v>
                </c:pt>
                <c:pt idx="41">
                  <c:v>0.68687357942188498</c:v>
                </c:pt>
                <c:pt idx="42">
                  <c:v>0.68714705916626784</c:v>
                </c:pt>
                <c:pt idx="43">
                  <c:v>0.68743419083682156</c:v>
                </c:pt>
                <c:pt idx="44">
                  <c:v>0.68772006680659103</c:v>
                </c:pt>
                <c:pt idx="45">
                  <c:v>0.68789571034569619</c:v>
                </c:pt>
                <c:pt idx="46">
                  <c:v>0.68791128524053136</c:v>
                </c:pt>
                <c:pt idx="47">
                  <c:v>0.68781952513852929</c:v>
                </c:pt>
              </c:numCache>
            </c:numRef>
          </c:val>
          <c:smooth val="0"/>
          <c:extLst>
            <c:ext xmlns:c16="http://schemas.microsoft.com/office/drawing/2014/chart" uri="{C3380CC4-5D6E-409C-BE32-E72D297353CC}">
              <c16:uniqueId val="{00000003-122E-47AD-84AE-4AD5A79AE6E4}"/>
            </c:ext>
          </c:extLst>
        </c:ser>
        <c:ser>
          <c:idx val="1"/>
          <c:order val="3"/>
          <c:tx>
            <c:strRef>
              <c:f>'Graf 39+40'!$B$8</c:f>
              <c:strCache>
                <c:ptCount val="1"/>
                <c:pt idx="0">
                  <c:v>Automatic II. pillar entry*</c:v>
                </c:pt>
              </c:strCache>
            </c:strRef>
          </c:tx>
          <c:spPr>
            <a:ln w="19050">
              <a:solidFill>
                <a:srgbClr val="D3BEDE"/>
              </a:solidFill>
            </a:ln>
          </c:spPr>
          <c:marker>
            <c:symbol val="none"/>
          </c:marker>
          <c:cat>
            <c:numRef>
              <c:f>'Graf 39+40'!$C$4:$AX$4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39+40'!$C$8:$AX$8</c:f>
              <c:numCache>
                <c:formatCode>0.0</c:formatCode>
                <c:ptCount val="48"/>
                <c:pt idx="0">
                  <c:v>1.5300573742677903E-2</c:v>
                </c:pt>
                <c:pt idx="1">
                  <c:v>3.2096707867695584E-2</c:v>
                </c:pt>
                <c:pt idx="2">
                  <c:v>4.8533670728247325E-2</c:v>
                </c:pt>
                <c:pt idx="3">
                  <c:v>6.5200590825032712E-2</c:v>
                </c:pt>
                <c:pt idx="4">
                  <c:v>8.2294760011991985E-2</c:v>
                </c:pt>
                <c:pt idx="5">
                  <c:v>0.1000160834320386</c:v>
                </c:pt>
                <c:pt idx="6">
                  <c:v>0.11844418016015823</c:v>
                </c:pt>
                <c:pt idx="7">
                  <c:v>0.13733732079443883</c:v>
                </c:pt>
                <c:pt idx="8">
                  <c:v>0.15661259225676782</c:v>
                </c:pt>
                <c:pt idx="9">
                  <c:v>0.17617785521451002</c:v>
                </c:pt>
                <c:pt idx="10">
                  <c:v>0.19589785953476269</c:v>
                </c:pt>
                <c:pt idx="11">
                  <c:v>0.21590072715043751</c:v>
                </c:pt>
                <c:pt idx="12">
                  <c:v>0.23642311819757755</c:v>
                </c:pt>
                <c:pt idx="13">
                  <c:v>0.25748836896542404</c:v>
                </c:pt>
                <c:pt idx="14">
                  <c:v>0.27903684989019895</c:v>
                </c:pt>
                <c:pt idx="15">
                  <c:v>0.30103696635176846</c:v>
                </c:pt>
                <c:pt idx="16">
                  <c:v>0.32344743954482413</c:v>
                </c:pt>
                <c:pt idx="17">
                  <c:v>0.34630912112267009</c:v>
                </c:pt>
                <c:pt idx="18">
                  <c:v>0.36947352114853305</c:v>
                </c:pt>
                <c:pt idx="19">
                  <c:v>0.39280405299706878</c:v>
                </c:pt>
                <c:pt idx="20">
                  <c:v>0.41618641818627888</c:v>
                </c:pt>
                <c:pt idx="21">
                  <c:v>0.43958954537018091</c:v>
                </c:pt>
                <c:pt idx="22">
                  <c:v>0.46305074162126358</c:v>
                </c:pt>
                <c:pt idx="23">
                  <c:v>0.48659725437561785</c:v>
                </c:pt>
                <c:pt idx="24">
                  <c:v>0.51025873342199524</c:v>
                </c:pt>
                <c:pt idx="25">
                  <c:v>0.53401207609949886</c:v>
                </c:pt>
                <c:pt idx="26">
                  <c:v>0.55790022700242514</c:v>
                </c:pt>
                <c:pt idx="27">
                  <c:v>0.58191491162704001</c:v>
                </c:pt>
                <c:pt idx="28">
                  <c:v>0.60603717678199531</c:v>
                </c:pt>
                <c:pt idx="29">
                  <c:v>0.63021846112368873</c:v>
                </c:pt>
                <c:pt idx="30">
                  <c:v>0.65448266591161774</c:v>
                </c:pt>
                <c:pt idx="31">
                  <c:v>0.67860957619983697</c:v>
                </c:pt>
                <c:pt idx="32">
                  <c:v>0.70259632953316387</c:v>
                </c:pt>
                <c:pt idx="33">
                  <c:v>0.72630038195508462</c:v>
                </c:pt>
                <c:pt idx="34">
                  <c:v>0.74956519927502852</c:v>
                </c:pt>
                <c:pt idx="35">
                  <c:v>0.77240388585160913</c:v>
                </c:pt>
                <c:pt idx="36">
                  <c:v>0.79477967158839624</c:v>
                </c:pt>
                <c:pt idx="37">
                  <c:v>0.81607608493112826</c:v>
                </c:pt>
                <c:pt idx="38">
                  <c:v>0.83334445267525781</c:v>
                </c:pt>
                <c:pt idx="39">
                  <c:v>0.84140509877129133</c:v>
                </c:pt>
                <c:pt idx="40">
                  <c:v>0.84017253927979096</c:v>
                </c:pt>
                <c:pt idx="41">
                  <c:v>0.83388510299228946</c:v>
                </c:pt>
                <c:pt idx="42">
                  <c:v>0.82075366496736069</c:v>
                </c:pt>
                <c:pt idx="43">
                  <c:v>0.79380509849687786</c:v>
                </c:pt>
                <c:pt idx="44">
                  <c:v>0.75364363650738919</c:v>
                </c:pt>
                <c:pt idx="45">
                  <c:v>0.70815199340487922</c:v>
                </c:pt>
                <c:pt idx="46">
                  <c:v>0.66092180182265525</c:v>
                </c:pt>
                <c:pt idx="47">
                  <c:v>0.61368334257521651</c:v>
                </c:pt>
              </c:numCache>
            </c:numRef>
          </c:val>
          <c:smooth val="0"/>
          <c:extLst>
            <c:ext xmlns:c16="http://schemas.microsoft.com/office/drawing/2014/chart" uri="{C3380CC4-5D6E-409C-BE32-E72D297353CC}">
              <c16:uniqueId val="{00000004-122E-47AD-84AE-4AD5A79AE6E4}"/>
            </c:ext>
          </c:extLst>
        </c:ser>
        <c:ser>
          <c:idx val="2"/>
          <c:order val="4"/>
          <c:tx>
            <c:strRef>
              <c:f>'Graf 39+40'!$B$9</c:f>
              <c:strCache>
                <c:ptCount val="1"/>
                <c:pt idx="0">
                  <c:v>Labor market exit after 40 years</c:v>
                </c:pt>
              </c:strCache>
            </c:strRef>
          </c:tx>
          <c:spPr>
            <a:ln w="19050">
              <a:solidFill>
                <a:sysClr val="window" lastClr="FFFFFF">
                  <a:lumMod val="75000"/>
                </a:sysClr>
              </a:solidFill>
            </a:ln>
          </c:spPr>
          <c:marker>
            <c:symbol val="none"/>
          </c:marker>
          <c:cat>
            <c:numRef>
              <c:f>'Graf 39+40'!$C$4:$AX$4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39+40'!$C$9:$AX$9</c:f>
              <c:numCache>
                <c:formatCode>0.0</c:formatCode>
                <c:ptCount val="48"/>
                <c:pt idx="0">
                  <c:v>8.6084462876800716E-2</c:v>
                </c:pt>
                <c:pt idx="1">
                  <c:v>8.4901979946281347E-2</c:v>
                </c:pt>
                <c:pt idx="2">
                  <c:v>8.346750668738967E-2</c:v>
                </c:pt>
                <c:pt idx="3">
                  <c:v>8.1438964817304837E-2</c:v>
                </c:pt>
                <c:pt idx="4">
                  <c:v>8.5322197483924889E-2</c:v>
                </c:pt>
                <c:pt idx="5">
                  <c:v>9.130890664982072E-2</c:v>
                </c:pt>
                <c:pt idx="6">
                  <c:v>9.8590068487930949E-2</c:v>
                </c:pt>
                <c:pt idx="7">
                  <c:v>0.10635903078773934</c:v>
                </c:pt>
                <c:pt idx="8">
                  <c:v>0.11600346344822188</c:v>
                </c:pt>
                <c:pt idx="9">
                  <c:v>0.12923326485217246</c:v>
                </c:pt>
                <c:pt idx="10">
                  <c:v>0.1413560535720304</c:v>
                </c:pt>
                <c:pt idx="11">
                  <c:v>0.15422430451025471</c:v>
                </c:pt>
                <c:pt idx="12">
                  <c:v>0.16958199262861551</c:v>
                </c:pt>
                <c:pt idx="13">
                  <c:v>0.18158723780229991</c:v>
                </c:pt>
                <c:pt idx="14">
                  <c:v>0.19218119885831808</c:v>
                </c:pt>
                <c:pt idx="15">
                  <c:v>0.20291574595766504</c:v>
                </c:pt>
                <c:pt idx="16">
                  <c:v>0.20882440912240197</c:v>
                </c:pt>
                <c:pt idx="17">
                  <c:v>0.21464784789900393</c:v>
                </c:pt>
                <c:pt idx="18">
                  <c:v>0.22700685248518881</c:v>
                </c:pt>
                <c:pt idx="19">
                  <c:v>0.23631975177324027</c:v>
                </c:pt>
                <c:pt idx="20">
                  <c:v>0.24573139484665873</c:v>
                </c:pt>
                <c:pt idx="21">
                  <c:v>0.25768069106723202</c:v>
                </c:pt>
                <c:pt idx="22">
                  <c:v>0.26323119210618307</c:v>
                </c:pt>
                <c:pt idx="23">
                  <c:v>0.27025678028528588</c:v>
                </c:pt>
                <c:pt idx="24">
                  <c:v>0.27771972667714473</c:v>
                </c:pt>
                <c:pt idx="25">
                  <c:v>0.28341210057899413</c:v>
                </c:pt>
                <c:pt idx="26">
                  <c:v>0.28665076080694429</c:v>
                </c:pt>
                <c:pt idx="27">
                  <c:v>0.28716215059846417</c:v>
                </c:pt>
                <c:pt idx="28">
                  <c:v>0.28381471103381295</c:v>
                </c:pt>
                <c:pt idx="29">
                  <c:v>0.27883200948663533</c:v>
                </c:pt>
                <c:pt idx="30">
                  <c:v>0.27173162520760152</c:v>
                </c:pt>
                <c:pt idx="31">
                  <c:v>0.26603931846043782</c:v>
                </c:pt>
                <c:pt idx="32">
                  <c:v>0.26029983236524334</c:v>
                </c:pt>
                <c:pt idx="33">
                  <c:v>0.25550516993362304</c:v>
                </c:pt>
                <c:pt idx="34">
                  <c:v>0.24852273138849679</c:v>
                </c:pt>
                <c:pt idx="35">
                  <c:v>0.2419776802650504</c:v>
                </c:pt>
                <c:pt idx="36">
                  <c:v>0.23816169630328721</c:v>
                </c:pt>
                <c:pt idx="37">
                  <c:v>0.23825139759682423</c:v>
                </c:pt>
                <c:pt idx="38">
                  <c:v>0.23944074326529585</c:v>
                </c:pt>
                <c:pt idx="39">
                  <c:v>0.24197364659429554</c:v>
                </c:pt>
                <c:pt idx="40">
                  <c:v>0.2438982232819894</c:v>
                </c:pt>
                <c:pt idx="41">
                  <c:v>0.24536590643775835</c:v>
                </c:pt>
                <c:pt idx="42">
                  <c:v>0.24653707330222008</c:v>
                </c:pt>
                <c:pt idx="43">
                  <c:v>0.25000479696445022</c:v>
                </c:pt>
                <c:pt idx="44">
                  <c:v>0.25406012769445729</c:v>
                </c:pt>
                <c:pt idx="45">
                  <c:v>0.25724749492413568</c:v>
                </c:pt>
                <c:pt idx="46">
                  <c:v>0.25863207090899976</c:v>
                </c:pt>
                <c:pt idx="47">
                  <c:v>0.2595041391309113</c:v>
                </c:pt>
              </c:numCache>
            </c:numRef>
          </c:val>
          <c:smooth val="0"/>
          <c:extLst>
            <c:ext xmlns:c16="http://schemas.microsoft.com/office/drawing/2014/chart" uri="{C3380CC4-5D6E-409C-BE32-E72D297353CC}">
              <c16:uniqueId val="{00000005-122E-47AD-84AE-4AD5A79AE6E4}"/>
            </c:ext>
          </c:extLst>
        </c:ser>
        <c:dLbls>
          <c:showLegendKey val="0"/>
          <c:showVal val="0"/>
          <c:showCatName val="0"/>
          <c:showSerName val="0"/>
          <c:showPercent val="0"/>
          <c:showBubbleSize val="0"/>
        </c:dLbls>
        <c:smooth val="0"/>
        <c:axId val="770211144"/>
        <c:axId val="770211536"/>
      </c:lineChart>
      <c:catAx>
        <c:axId val="770211144"/>
        <c:scaling>
          <c:orientation val="minMax"/>
        </c:scaling>
        <c:delete val="0"/>
        <c:axPos val="b"/>
        <c:numFmt formatCode="General" sourceLinked="0"/>
        <c:majorTickMark val="out"/>
        <c:minorTickMark val="none"/>
        <c:tickLblPos val="low"/>
        <c:txPr>
          <a:bodyPr rot="-5400000" vert="horz"/>
          <a:lstStyle/>
          <a:p>
            <a:pPr>
              <a:defRPr/>
            </a:pPr>
            <a:endParaRPr lang="sk-SK"/>
          </a:p>
        </c:txPr>
        <c:crossAx val="770211536"/>
        <c:crosses val="autoZero"/>
        <c:auto val="1"/>
        <c:lblAlgn val="ctr"/>
        <c:lblOffset val="100"/>
        <c:noMultiLvlLbl val="0"/>
      </c:catAx>
      <c:valAx>
        <c:axId val="770211536"/>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sk-SK"/>
          </a:p>
        </c:txPr>
        <c:crossAx val="770211144"/>
        <c:crosses val="autoZero"/>
        <c:crossBetween val="between"/>
      </c:valAx>
    </c:plotArea>
    <c:legend>
      <c:legendPos val="l"/>
      <c:layout>
        <c:manualLayout>
          <c:xMode val="edge"/>
          <c:yMode val="edge"/>
          <c:x val="0.46666666666666667"/>
          <c:y val="0.36378025663458735"/>
          <c:w val="0.52630916666666672"/>
          <c:h val="0.26570277777777779"/>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639763779527563E-2"/>
          <c:y val="2.2485053951589382E-2"/>
          <c:w val="0.93616132135261021"/>
          <c:h val="0.86336284722222201"/>
        </c:manualLayout>
      </c:layout>
      <c:barChart>
        <c:barDir val="col"/>
        <c:grouping val="clustered"/>
        <c:varyColors val="0"/>
        <c:ser>
          <c:idx val="0"/>
          <c:order val="0"/>
          <c:spPr>
            <a:solidFill>
              <a:srgbClr val="2C9ADC"/>
            </a:solidFill>
          </c:spPr>
          <c:invertIfNegative val="0"/>
          <c:dPt>
            <c:idx val="0"/>
            <c:invertIfNegative val="0"/>
            <c:bubble3D val="0"/>
            <c:spPr>
              <a:solidFill>
                <a:srgbClr val="F9C9BA"/>
              </a:solidFill>
            </c:spPr>
            <c:extLst>
              <c:ext xmlns:c16="http://schemas.microsoft.com/office/drawing/2014/chart" uri="{C3380CC4-5D6E-409C-BE32-E72D297353CC}">
                <c16:uniqueId val="{00000001-E12F-4F0B-81D4-6D578A6F9B1C}"/>
              </c:ext>
            </c:extLst>
          </c:dPt>
          <c:dPt>
            <c:idx val="1"/>
            <c:invertIfNegative val="0"/>
            <c:bubble3D val="0"/>
            <c:spPr>
              <a:solidFill>
                <a:srgbClr val="F9C9BA"/>
              </a:solidFill>
            </c:spPr>
            <c:extLst>
              <c:ext xmlns:c16="http://schemas.microsoft.com/office/drawing/2014/chart" uri="{C3380CC4-5D6E-409C-BE32-E72D297353CC}">
                <c16:uniqueId val="{00000003-E12F-4F0B-81D4-6D578A6F9B1C}"/>
              </c:ext>
            </c:extLst>
          </c:dPt>
          <c:dPt>
            <c:idx val="3"/>
            <c:invertIfNegative val="0"/>
            <c:bubble3D val="0"/>
            <c:spPr>
              <a:pattFill prst="dkUpDiag">
                <a:fgClr>
                  <a:srgbClr val="2C9ADC"/>
                </a:fgClr>
                <a:bgClr>
                  <a:sysClr val="window" lastClr="FFFFFF"/>
                </a:bgClr>
              </a:pattFill>
            </c:spPr>
            <c:extLst>
              <c:ext xmlns:c16="http://schemas.microsoft.com/office/drawing/2014/chart" uri="{C3380CC4-5D6E-409C-BE32-E72D297353CC}">
                <c16:uniqueId val="{00000005-E12F-4F0B-81D4-6D578A6F9B1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39+40'!$B$12:$B$18</c:f>
              <c:strCache>
                <c:ptCount val="7"/>
                <c:pt idx="0">
                  <c:v>SRA linked to LE</c:v>
                </c:pt>
                <c:pt idx="1">
                  <c:v>Parenthood compensation</c:v>
                </c:pt>
                <c:pt idx="2">
                  <c:v>Parental bonus</c:v>
                </c:pt>
                <c:pt idx="3">
                  <c:v>Automatic II. pillar entry*</c:v>
                </c:pt>
                <c:pt idx="4">
                  <c:v>Labor market exit after 40 years</c:v>
                </c:pt>
                <c:pt idx="5">
                  <c:v>Interaction term</c:v>
                </c:pt>
                <c:pt idx="6">
                  <c:v>Overall</c:v>
                </c:pt>
              </c:strCache>
            </c:strRef>
          </c:cat>
          <c:val>
            <c:numRef>
              <c:f>'Graf 39+40'!$C$12:$C$18</c:f>
              <c:numCache>
                <c:formatCode>0.0</c:formatCode>
                <c:ptCount val="7"/>
                <c:pt idx="0">
                  <c:v>-2.6089358541701628</c:v>
                </c:pt>
                <c:pt idx="1">
                  <c:v>0.16046041912050057</c:v>
                </c:pt>
                <c:pt idx="2">
                  <c:v>0.68796962604702827</c:v>
                </c:pt>
                <c:pt idx="3">
                  <c:v>0.6</c:v>
                </c:pt>
                <c:pt idx="4">
                  <c:v>0.225009306368948</c:v>
                </c:pt>
                <c:pt idx="5">
                  <c:v>-0.2566887230165058</c:v>
                </c:pt>
                <c:pt idx="6">
                  <c:v>-0.67880777961718053</c:v>
                </c:pt>
              </c:numCache>
            </c:numRef>
          </c:val>
          <c:extLst>
            <c:ext xmlns:c16="http://schemas.microsoft.com/office/drawing/2014/chart" uri="{C3380CC4-5D6E-409C-BE32-E72D297353CC}">
              <c16:uniqueId val="{00000006-E12F-4F0B-81D4-6D578A6F9B1C}"/>
            </c:ext>
          </c:extLst>
        </c:ser>
        <c:dLbls>
          <c:showLegendKey val="0"/>
          <c:showVal val="0"/>
          <c:showCatName val="0"/>
          <c:showSerName val="0"/>
          <c:showPercent val="0"/>
          <c:showBubbleSize val="0"/>
        </c:dLbls>
        <c:gapWidth val="150"/>
        <c:axId val="770212320"/>
        <c:axId val="770212712"/>
      </c:barChart>
      <c:catAx>
        <c:axId val="770212320"/>
        <c:scaling>
          <c:orientation val="minMax"/>
        </c:scaling>
        <c:delete val="0"/>
        <c:axPos val="b"/>
        <c:numFmt formatCode="General" sourceLinked="1"/>
        <c:majorTickMark val="out"/>
        <c:minorTickMark val="none"/>
        <c:tickLblPos val="low"/>
        <c:crossAx val="770212712"/>
        <c:crosses val="autoZero"/>
        <c:auto val="1"/>
        <c:lblAlgn val="ctr"/>
        <c:lblOffset val="100"/>
        <c:noMultiLvlLbl val="0"/>
      </c:catAx>
      <c:valAx>
        <c:axId val="770212712"/>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crossAx val="770212320"/>
        <c:crosses val="autoZero"/>
        <c:crossBetween val="between"/>
      </c:valAx>
    </c:plotArea>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000000000000144" l="0.70000000000000062" r="0.70000000000000062" t="0.75000000000000144" header="0.30000000000000032" footer="0.30000000000000032"/>
    <c:pageSetup orientation="portrait"/>
  </c:printSettings>
  <c:userShapes r:id="rId2"/>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63768358742392E-2"/>
          <c:y val="8.4437714516454654E-2"/>
          <c:w val="0.91819511922711794"/>
          <c:h val="0.83145069444444442"/>
        </c:manualLayout>
      </c:layout>
      <c:lineChart>
        <c:grouping val="standard"/>
        <c:varyColors val="0"/>
        <c:ser>
          <c:idx val="3"/>
          <c:order val="0"/>
          <c:tx>
            <c:strRef>
              <c:f>'Graf 41'!$A$4</c:f>
              <c:strCache>
                <c:ptCount val="1"/>
                <c:pt idx="0">
                  <c:v>Kumulatív</c:v>
                </c:pt>
              </c:strCache>
            </c:strRef>
          </c:tx>
          <c:spPr>
            <a:ln w="19050">
              <a:solidFill>
                <a:srgbClr val="2C9ADC"/>
              </a:solidFill>
              <a:prstDash val="solid"/>
            </a:ln>
          </c:spPr>
          <c:marker>
            <c:symbol val="none"/>
          </c:marker>
          <c:cat>
            <c:numRef>
              <c:f>'Graf 41'!$B$3:$AW$3</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41'!$B$4:$AW$4</c:f>
              <c:numCache>
                <c:formatCode>0.0</c:formatCode>
                <c:ptCount val="48"/>
                <c:pt idx="0">
                  <c:v>0.76977032837577075</c:v>
                </c:pt>
                <c:pt idx="1">
                  <c:v>0.79636097905334402</c:v>
                </c:pt>
                <c:pt idx="2">
                  <c:v>0.80265976237285841</c:v>
                </c:pt>
                <c:pt idx="3">
                  <c:v>0.85779068574648065</c:v>
                </c:pt>
                <c:pt idx="4">
                  <c:v>0.87719367257296932</c:v>
                </c:pt>
                <c:pt idx="5">
                  <c:v>0.86044968339790617</c:v>
                </c:pt>
                <c:pt idx="6">
                  <c:v>0.84520579272707719</c:v>
                </c:pt>
                <c:pt idx="7">
                  <c:v>0.82222438261039499</c:v>
                </c:pt>
                <c:pt idx="8">
                  <c:v>0.78702973789341701</c:v>
                </c:pt>
                <c:pt idx="9">
                  <c:v>0.71369876728762838</c:v>
                </c:pt>
                <c:pt idx="10">
                  <c:v>0.66905329171044858</c:v>
                </c:pt>
                <c:pt idx="11">
                  <c:v>0.61671742301366017</c:v>
                </c:pt>
                <c:pt idx="12">
                  <c:v>0.51905998384603902</c:v>
                </c:pt>
                <c:pt idx="13">
                  <c:v>0.42895358515845838</c:v>
                </c:pt>
                <c:pt idx="14">
                  <c:v>0.3212988344381178</c:v>
                </c:pt>
                <c:pt idx="15">
                  <c:v>0.18221808980772125</c:v>
                </c:pt>
                <c:pt idx="16">
                  <c:v>9.6630012364816498E-2</c:v>
                </c:pt>
                <c:pt idx="17">
                  <c:v>1.5183759305846145E-2</c:v>
                </c:pt>
                <c:pt idx="18">
                  <c:v>-0.12193083772235835</c:v>
                </c:pt>
                <c:pt idx="19">
                  <c:v>-0.19917488049789533</c:v>
                </c:pt>
                <c:pt idx="20">
                  <c:v>-0.28164945832401056</c:v>
                </c:pt>
                <c:pt idx="21">
                  <c:v>-0.38566608607140662</c:v>
                </c:pt>
                <c:pt idx="22">
                  <c:v>-0.41926911262698485</c:v>
                </c:pt>
                <c:pt idx="23">
                  <c:v>-0.4625508440894126</c:v>
                </c:pt>
                <c:pt idx="24">
                  <c:v>-0.51768033372235545</c:v>
                </c:pt>
                <c:pt idx="25">
                  <c:v>-0.56662662179267786</c:v>
                </c:pt>
                <c:pt idx="26">
                  <c:v>-0.63906809690057198</c:v>
                </c:pt>
                <c:pt idx="27">
                  <c:v>-0.73633645439899997</c:v>
                </c:pt>
                <c:pt idx="28">
                  <c:v>-0.78059399633853388</c:v>
                </c:pt>
                <c:pt idx="29">
                  <c:v>-0.82904832050650668</c:v>
                </c:pt>
                <c:pt idx="30">
                  <c:v>-0.86659186334989891</c:v>
                </c:pt>
                <c:pt idx="31">
                  <c:v>-0.91906900131669089</c:v>
                </c:pt>
                <c:pt idx="32">
                  <c:v>-0.97576873226568916</c:v>
                </c:pt>
                <c:pt idx="33">
                  <c:v>-1.0232669066610693</c:v>
                </c:pt>
                <c:pt idx="34">
                  <c:v>-1.00265927691863</c:v>
                </c:pt>
                <c:pt idx="35">
                  <c:v>-0.96663147712080955</c:v>
                </c:pt>
                <c:pt idx="36">
                  <c:v>-0.9099366644273551</c:v>
                </c:pt>
                <c:pt idx="37">
                  <c:v>-0.8541651723733511</c:v>
                </c:pt>
                <c:pt idx="38">
                  <c:v>-0.81015387434527564</c:v>
                </c:pt>
                <c:pt idx="39">
                  <c:v>-0.78356675791716723</c:v>
                </c:pt>
                <c:pt idx="40">
                  <c:v>-0.7832169971963272</c:v>
                </c:pt>
                <c:pt idx="41">
                  <c:v>-0.7631312654354635</c:v>
                </c:pt>
                <c:pt idx="42">
                  <c:v>-0.74953420022464201</c:v>
                </c:pt>
                <c:pt idx="43">
                  <c:v>-0.76684791839524258</c:v>
                </c:pt>
                <c:pt idx="44">
                  <c:v>-0.81691384751245921</c:v>
                </c:pt>
                <c:pt idx="45">
                  <c:v>-0.89291913944357804</c:v>
                </c:pt>
                <c:pt idx="46">
                  <c:v>-0.9703968049409295</c:v>
                </c:pt>
                <c:pt idx="47">
                  <c:v>-1.084620407067503</c:v>
                </c:pt>
              </c:numCache>
            </c:numRef>
          </c:val>
          <c:smooth val="0"/>
          <c:extLst>
            <c:ext xmlns:c16="http://schemas.microsoft.com/office/drawing/2014/chart" uri="{C3380CC4-5D6E-409C-BE32-E72D297353CC}">
              <c16:uniqueId val="{00000000-4D9C-4993-855B-69452E93C309}"/>
            </c:ext>
          </c:extLst>
        </c:ser>
        <c:dLbls>
          <c:showLegendKey val="0"/>
          <c:showVal val="0"/>
          <c:showCatName val="0"/>
          <c:showSerName val="0"/>
          <c:showPercent val="0"/>
          <c:showBubbleSize val="0"/>
        </c:dLbls>
        <c:smooth val="0"/>
        <c:axId val="673943856"/>
        <c:axId val="673944248"/>
      </c:lineChart>
      <c:catAx>
        <c:axId val="673943856"/>
        <c:scaling>
          <c:orientation val="minMax"/>
        </c:scaling>
        <c:delete val="0"/>
        <c:axPos val="b"/>
        <c:numFmt formatCode="General" sourceLinked="0"/>
        <c:majorTickMark val="out"/>
        <c:minorTickMark val="none"/>
        <c:tickLblPos val="low"/>
        <c:txPr>
          <a:bodyPr rot="-5400000" vert="horz"/>
          <a:lstStyle/>
          <a:p>
            <a:pPr>
              <a:defRPr/>
            </a:pPr>
            <a:endParaRPr lang="sk-SK"/>
          </a:p>
        </c:txPr>
        <c:crossAx val="673944248"/>
        <c:crosses val="autoZero"/>
        <c:auto val="1"/>
        <c:lblAlgn val="ctr"/>
        <c:lblOffset val="100"/>
        <c:noMultiLvlLbl val="0"/>
      </c:catAx>
      <c:valAx>
        <c:axId val="673944248"/>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sk-SK"/>
          </a:p>
        </c:txPr>
        <c:crossAx val="67394385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63768358742392E-2"/>
          <c:y val="8.4437714516454654E-2"/>
          <c:w val="0.91819511922711794"/>
          <c:h val="0.83145069444444442"/>
        </c:manualLayout>
      </c:layout>
      <c:lineChart>
        <c:grouping val="standard"/>
        <c:varyColors val="0"/>
        <c:ser>
          <c:idx val="3"/>
          <c:order val="0"/>
          <c:tx>
            <c:strRef>
              <c:f>'Graf 41'!$A$4</c:f>
              <c:strCache>
                <c:ptCount val="1"/>
                <c:pt idx="0">
                  <c:v>Kumulatív</c:v>
                </c:pt>
              </c:strCache>
            </c:strRef>
          </c:tx>
          <c:spPr>
            <a:ln w="19050">
              <a:solidFill>
                <a:srgbClr val="2C9ADC"/>
              </a:solidFill>
              <a:prstDash val="solid"/>
            </a:ln>
          </c:spPr>
          <c:marker>
            <c:symbol val="none"/>
          </c:marker>
          <c:cat>
            <c:numRef>
              <c:f>'Graf 41'!$B$3:$AW$3</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41'!$B$4:$AW$4</c:f>
              <c:numCache>
                <c:formatCode>0.0</c:formatCode>
                <c:ptCount val="48"/>
                <c:pt idx="0">
                  <c:v>0.76977032837577075</c:v>
                </c:pt>
                <c:pt idx="1">
                  <c:v>0.79636097905334402</c:v>
                </c:pt>
                <c:pt idx="2">
                  <c:v>0.80265976237285841</c:v>
                </c:pt>
                <c:pt idx="3">
                  <c:v>0.85779068574648065</c:v>
                </c:pt>
                <c:pt idx="4">
                  <c:v>0.87719367257296932</c:v>
                </c:pt>
                <c:pt idx="5">
                  <c:v>0.86044968339790617</c:v>
                </c:pt>
                <c:pt idx="6">
                  <c:v>0.84520579272707719</c:v>
                </c:pt>
                <c:pt idx="7">
                  <c:v>0.82222438261039499</c:v>
                </c:pt>
                <c:pt idx="8">
                  <c:v>0.78702973789341701</c:v>
                </c:pt>
                <c:pt idx="9">
                  <c:v>0.71369876728762838</c:v>
                </c:pt>
                <c:pt idx="10">
                  <c:v>0.66905329171044858</c:v>
                </c:pt>
                <c:pt idx="11">
                  <c:v>0.61671742301366017</c:v>
                </c:pt>
                <c:pt idx="12">
                  <c:v>0.51905998384603902</c:v>
                </c:pt>
                <c:pt idx="13">
                  <c:v>0.42895358515845838</c:v>
                </c:pt>
                <c:pt idx="14">
                  <c:v>0.3212988344381178</c:v>
                </c:pt>
                <c:pt idx="15">
                  <c:v>0.18221808980772125</c:v>
                </c:pt>
                <c:pt idx="16">
                  <c:v>9.6630012364816498E-2</c:v>
                </c:pt>
                <c:pt idx="17">
                  <c:v>1.5183759305846145E-2</c:v>
                </c:pt>
                <c:pt idx="18">
                  <c:v>-0.12193083772235835</c:v>
                </c:pt>
                <c:pt idx="19">
                  <c:v>-0.19917488049789533</c:v>
                </c:pt>
                <c:pt idx="20">
                  <c:v>-0.28164945832401056</c:v>
                </c:pt>
                <c:pt idx="21">
                  <c:v>-0.38566608607140662</c:v>
                </c:pt>
                <c:pt idx="22">
                  <c:v>-0.41926911262698485</c:v>
                </c:pt>
                <c:pt idx="23">
                  <c:v>-0.4625508440894126</c:v>
                </c:pt>
                <c:pt idx="24">
                  <c:v>-0.51768033372235545</c:v>
                </c:pt>
                <c:pt idx="25">
                  <c:v>-0.56662662179267786</c:v>
                </c:pt>
                <c:pt idx="26">
                  <c:v>-0.63906809690057198</c:v>
                </c:pt>
                <c:pt idx="27">
                  <c:v>-0.73633645439899997</c:v>
                </c:pt>
                <c:pt idx="28">
                  <c:v>-0.78059399633853388</c:v>
                </c:pt>
                <c:pt idx="29">
                  <c:v>-0.82904832050650668</c:v>
                </c:pt>
                <c:pt idx="30">
                  <c:v>-0.86659186334989891</c:v>
                </c:pt>
                <c:pt idx="31">
                  <c:v>-0.91906900131669089</c:v>
                </c:pt>
                <c:pt idx="32">
                  <c:v>-0.97576873226568916</c:v>
                </c:pt>
                <c:pt idx="33">
                  <c:v>-1.0232669066610693</c:v>
                </c:pt>
                <c:pt idx="34">
                  <c:v>-1.00265927691863</c:v>
                </c:pt>
                <c:pt idx="35">
                  <c:v>-0.96663147712080955</c:v>
                </c:pt>
                <c:pt idx="36">
                  <c:v>-0.9099366644273551</c:v>
                </c:pt>
                <c:pt idx="37">
                  <c:v>-0.8541651723733511</c:v>
                </c:pt>
                <c:pt idx="38">
                  <c:v>-0.81015387434527564</c:v>
                </c:pt>
                <c:pt idx="39">
                  <c:v>-0.78356675791716723</c:v>
                </c:pt>
                <c:pt idx="40">
                  <c:v>-0.7832169971963272</c:v>
                </c:pt>
                <c:pt idx="41">
                  <c:v>-0.7631312654354635</c:v>
                </c:pt>
                <c:pt idx="42">
                  <c:v>-0.74953420022464201</c:v>
                </c:pt>
                <c:pt idx="43">
                  <c:v>-0.76684791839524258</c:v>
                </c:pt>
                <c:pt idx="44">
                  <c:v>-0.81691384751245921</c:v>
                </c:pt>
                <c:pt idx="45">
                  <c:v>-0.89291913944357804</c:v>
                </c:pt>
                <c:pt idx="46">
                  <c:v>-0.9703968049409295</c:v>
                </c:pt>
                <c:pt idx="47">
                  <c:v>-1.084620407067503</c:v>
                </c:pt>
              </c:numCache>
            </c:numRef>
          </c:val>
          <c:smooth val="0"/>
          <c:extLst>
            <c:ext xmlns:c16="http://schemas.microsoft.com/office/drawing/2014/chart" uri="{C3380CC4-5D6E-409C-BE32-E72D297353CC}">
              <c16:uniqueId val="{00000000-9404-4D36-85A6-10E90028A3D4}"/>
            </c:ext>
          </c:extLst>
        </c:ser>
        <c:dLbls>
          <c:showLegendKey val="0"/>
          <c:showVal val="0"/>
          <c:showCatName val="0"/>
          <c:showSerName val="0"/>
          <c:showPercent val="0"/>
          <c:showBubbleSize val="0"/>
        </c:dLbls>
        <c:smooth val="0"/>
        <c:axId val="673945816"/>
        <c:axId val="673946208"/>
      </c:lineChart>
      <c:catAx>
        <c:axId val="673945816"/>
        <c:scaling>
          <c:orientation val="minMax"/>
        </c:scaling>
        <c:delete val="0"/>
        <c:axPos val="b"/>
        <c:numFmt formatCode="General" sourceLinked="0"/>
        <c:majorTickMark val="out"/>
        <c:minorTickMark val="none"/>
        <c:tickLblPos val="low"/>
        <c:txPr>
          <a:bodyPr rot="-5400000" vert="horz"/>
          <a:lstStyle/>
          <a:p>
            <a:pPr>
              <a:defRPr/>
            </a:pPr>
            <a:endParaRPr lang="sk-SK"/>
          </a:p>
        </c:txPr>
        <c:crossAx val="673946208"/>
        <c:crosses val="autoZero"/>
        <c:auto val="1"/>
        <c:lblAlgn val="ctr"/>
        <c:lblOffset val="100"/>
        <c:noMultiLvlLbl val="0"/>
      </c:catAx>
      <c:valAx>
        <c:axId val="673946208"/>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sk-SK"/>
          </a:p>
        </c:txPr>
        <c:crossAx val="67394581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82106259115597957"/>
        </c:manualLayout>
      </c:layout>
      <c:barChart>
        <c:barDir val="col"/>
        <c:grouping val="stacked"/>
        <c:varyColors val="0"/>
        <c:ser>
          <c:idx val="5"/>
          <c:order val="0"/>
          <c:tx>
            <c:strRef>
              <c:f>'Graf 2+3'!$I$21</c:f>
              <c:strCache>
                <c:ptCount val="1"/>
                <c:pt idx="0">
                  <c:v>Consumption</c:v>
                </c:pt>
              </c:strCache>
            </c:strRef>
          </c:tx>
          <c:spPr>
            <a:solidFill>
              <a:srgbClr val="2C9ADC"/>
            </a:solidFill>
          </c:spPr>
          <c:invertIfNegative val="0"/>
          <c:cat>
            <c:strRef>
              <c:f>'Graf 2+3'!$J$3:$O$3</c:f>
              <c:strCache>
                <c:ptCount val="6"/>
                <c:pt idx="0">
                  <c:v>2019</c:v>
                </c:pt>
                <c:pt idx="1">
                  <c:v>2020</c:v>
                </c:pt>
                <c:pt idx="2">
                  <c:v>2021F</c:v>
                </c:pt>
                <c:pt idx="3">
                  <c:v>2022F</c:v>
                </c:pt>
                <c:pt idx="4">
                  <c:v>2023F</c:v>
                </c:pt>
                <c:pt idx="5">
                  <c:v>2024F</c:v>
                </c:pt>
              </c:strCache>
            </c:strRef>
          </c:cat>
          <c:val>
            <c:numRef>
              <c:f>'Graf 2+3'!$J$4:$O$4</c:f>
              <c:numCache>
                <c:formatCode>0.0</c:formatCode>
                <c:ptCount val="6"/>
                <c:pt idx="0">
                  <c:v>2.1141037747041671</c:v>
                </c:pt>
                <c:pt idx="1">
                  <c:v>-1.0052181186427913</c:v>
                </c:pt>
                <c:pt idx="2">
                  <c:v>-1.2786405033870178</c:v>
                </c:pt>
                <c:pt idx="3">
                  <c:v>3.8607682906448066</c:v>
                </c:pt>
                <c:pt idx="4">
                  <c:v>2.1372699125128269</c:v>
                </c:pt>
                <c:pt idx="5">
                  <c:v>1.1967354469050369</c:v>
                </c:pt>
              </c:numCache>
            </c:numRef>
          </c:val>
          <c:extLst>
            <c:ext xmlns:c16="http://schemas.microsoft.com/office/drawing/2014/chart" uri="{C3380CC4-5D6E-409C-BE32-E72D297353CC}">
              <c16:uniqueId val="{00000000-BB18-41C8-BB54-2617797A2304}"/>
            </c:ext>
          </c:extLst>
        </c:ser>
        <c:ser>
          <c:idx val="8"/>
          <c:order val="1"/>
          <c:tx>
            <c:strRef>
              <c:f>'Graf 2+3'!$I$22</c:f>
              <c:strCache>
                <c:ptCount val="1"/>
                <c:pt idx="0">
                  <c:v>Investment</c:v>
                </c:pt>
              </c:strCache>
            </c:strRef>
          </c:tx>
          <c:spPr>
            <a:solidFill>
              <a:schemeClr val="tx2">
                <a:lumMod val="20000"/>
                <a:lumOff val="80000"/>
              </a:schemeClr>
            </a:solidFill>
            <a:ln>
              <a:noFill/>
            </a:ln>
          </c:spPr>
          <c:invertIfNegative val="0"/>
          <c:cat>
            <c:strRef>
              <c:f>'Graf 2+3'!$J$3:$O$3</c:f>
              <c:strCache>
                <c:ptCount val="6"/>
                <c:pt idx="0">
                  <c:v>2019</c:v>
                </c:pt>
                <c:pt idx="1">
                  <c:v>2020</c:v>
                </c:pt>
                <c:pt idx="2">
                  <c:v>2021F</c:v>
                </c:pt>
                <c:pt idx="3">
                  <c:v>2022F</c:v>
                </c:pt>
                <c:pt idx="4">
                  <c:v>2023F</c:v>
                </c:pt>
                <c:pt idx="5">
                  <c:v>2024F</c:v>
                </c:pt>
              </c:strCache>
            </c:strRef>
          </c:cat>
          <c:val>
            <c:numRef>
              <c:f>'Graf 2+3'!$J$5:$O$5</c:f>
              <c:numCache>
                <c:formatCode>0.0</c:formatCode>
                <c:ptCount val="6"/>
                <c:pt idx="0">
                  <c:v>1.2089647044056901</c:v>
                </c:pt>
                <c:pt idx="1">
                  <c:v>-2.5652481367484294</c:v>
                </c:pt>
                <c:pt idx="2">
                  <c:v>0.15443295264945117</c:v>
                </c:pt>
                <c:pt idx="3">
                  <c:v>2.3397115199940566</c:v>
                </c:pt>
                <c:pt idx="4">
                  <c:v>1.7308365988353478</c:v>
                </c:pt>
                <c:pt idx="5">
                  <c:v>-2.360909645149412</c:v>
                </c:pt>
              </c:numCache>
            </c:numRef>
          </c:val>
          <c:extLst>
            <c:ext xmlns:c16="http://schemas.microsoft.com/office/drawing/2014/chart" uri="{C3380CC4-5D6E-409C-BE32-E72D297353CC}">
              <c16:uniqueId val="{00000001-BB18-41C8-BB54-2617797A2304}"/>
            </c:ext>
          </c:extLst>
        </c:ser>
        <c:ser>
          <c:idx val="0"/>
          <c:order val="2"/>
          <c:tx>
            <c:strRef>
              <c:f>'Graf 2+3'!$I$23</c:f>
              <c:strCache>
                <c:ptCount val="1"/>
                <c:pt idx="0">
                  <c:v>Inventories and disc.</c:v>
                </c:pt>
              </c:strCache>
            </c:strRef>
          </c:tx>
          <c:invertIfNegative val="0"/>
          <c:cat>
            <c:strRef>
              <c:f>'Graf 2+3'!$J$3:$O$3</c:f>
              <c:strCache>
                <c:ptCount val="6"/>
                <c:pt idx="0">
                  <c:v>2019</c:v>
                </c:pt>
                <c:pt idx="1">
                  <c:v>2020</c:v>
                </c:pt>
                <c:pt idx="2">
                  <c:v>2021F</c:v>
                </c:pt>
                <c:pt idx="3">
                  <c:v>2022F</c:v>
                </c:pt>
                <c:pt idx="4">
                  <c:v>2023F</c:v>
                </c:pt>
                <c:pt idx="5">
                  <c:v>2024F</c:v>
                </c:pt>
              </c:strCache>
            </c:strRef>
          </c:cat>
          <c:val>
            <c:numRef>
              <c:f>'Graf 2+3'!$J$6:$O$6</c:f>
              <c:numCache>
                <c:formatCode>0.0</c:formatCode>
                <c:ptCount val="6"/>
                <c:pt idx="0">
                  <c:v>0.19793413308484115</c:v>
                </c:pt>
                <c:pt idx="1">
                  <c:v>-2.6474054677399472</c:v>
                </c:pt>
                <c:pt idx="2">
                  <c:v>2.443429999667774</c:v>
                </c:pt>
                <c:pt idx="3">
                  <c:v>0.32415356382214328</c:v>
                </c:pt>
                <c:pt idx="4">
                  <c:v>-1.4221445166655169</c:v>
                </c:pt>
                <c:pt idx="5">
                  <c:v>-0.25943346971260062</c:v>
                </c:pt>
              </c:numCache>
            </c:numRef>
          </c:val>
          <c:extLst>
            <c:ext xmlns:c16="http://schemas.microsoft.com/office/drawing/2014/chart" uri="{C3380CC4-5D6E-409C-BE32-E72D297353CC}">
              <c16:uniqueId val="{00000002-BB18-41C8-BB54-2617797A2304}"/>
            </c:ext>
          </c:extLst>
        </c:ser>
        <c:ser>
          <c:idx val="1"/>
          <c:order val="3"/>
          <c:tx>
            <c:strRef>
              <c:f>'Graf 2+3'!$I$24</c:f>
              <c:strCache>
                <c:ptCount val="1"/>
                <c:pt idx="0">
                  <c:v>Net export</c:v>
                </c:pt>
              </c:strCache>
            </c:strRef>
          </c:tx>
          <c:invertIfNegative val="0"/>
          <c:cat>
            <c:strRef>
              <c:f>'Graf 2+3'!$J$3:$O$3</c:f>
              <c:strCache>
                <c:ptCount val="6"/>
                <c:pt idx="0">
                  <c:v>2019</c:v>
                </c:pt>
                <c:pt idx="1">
                  <c:v>2020</c:v>
                </c:pt>
                <c:pt idx="2">
                  <c:v>2021F</c:v>
                </c:pt>
                <c:pt idx="3">
                  <c:v>2022F</c:v>
                </c:pt>
                <c:pt idx="4">
                  <c:v>2023F</c:v>
                </c:pt>
                <c:pt idx="5">
                  <c:v>2024F</c:v>
                </c:pt>
              </c:strCache>
            </c:strRef>
          </c:cat>
          <c:val>
            <c:numRef>
              <c:f>'Graf 2+3'!$J$7:$O$7</c:f>
              <c:numCache>
                <c:formatCode>0.0</c:formatCode>
                <c:ptCount val="6"/>
                <c:pt idx="0">
                  <c:v>-1.2039791574981218</c:v>
                </c:pt>
                <c:pt idx="1">
                  <c:v>1.0298304251685284</c:v>
                </c:pt>
                <c:pt idx="2">
                  <c:v>1.9836034271439769</c:v>
                </c:pt>
                <c:pt idx="3">
                  <c:v>-0.2638449625983329</c:v>
                </c:pt>
                <c:pt idx="4">
                  <c:v>0.34034484984974755</c:v>
                </c:pt>
                <c:pt idx="5">
                  <c:v>1.6963404633980081</c:v>
                </c:pt>
              </c:numCache>
            </c:numRef>
          </c:val>
          <c:extLst>
            <c:ext xmlns:c16="http://schemas.microsoft.com/office/drawing/2014/chart" uri="{C3380CC4-5D6E-409C-BE32-E72D297353CC}">
              <c16:uniqueId val="{00000003-BB18-41C8-BB54-2617797A2304}"/>
            </c:ext>
          </c:extLst>
        </c:ser>
        <c:dLbls>
          <c:showLegendKey val="0"/>
          <c:showVal val="0"/>
          <c:showCatName val="0"/>
          <c:showSerName val="0"/>
          <c:showPercent val="0"/>
          <c:showBubbleSize val="0"/>
        </c:dLbls>
        <c:gapWidth val="150"/>
        <c:overlap val="100"/>
        <c:axId val="795152640"/>
        <c:axId val="844299296"/>
      </c:barChart>
      <c:lineChart>
        <c:grouping val="standard"/>
        <c:varyColors val="0"/>
        <c:ser>
          <c:idx val="2"/>
          <c:order val="4"/>
          <c:tx>
            <c:strRef>
              <c:f>'Graf 2+3'!$I$25</c:f>
              <c:strCache>
                <c:ptCount val="1"/>
                <c:pt idx="0">
                  <c:v>GDP</c:v>
                </c:pt>
              </c:strCache>
            </c:strRef>
          </c:tx>
          <c:spPr>
            <a:ln w="19050">
              <a:solidFill>
                <a:sysClr val="windowText" lastClr="000000"/>
              </a:solidFill>
            </a:ln>
          </c:spPr>
          <c:marker>
            <c:symbol val="none"/>
          </c:marker>
          <c:cat>
            <c:strRef>
              <c:f>'Graf 2+3'!$J$3:$O$3</c:f>
              <c:strCache>
                <c:ptCount val="6"/>
                <c:pt idx="0">
                  <c:v>2019</c:v>
                </c:pt>
                <c:pt idx="1">
                  <c:v>2020</c:v>
                </c:pt>
                <c:pt idx="2">
                  <c:v>2021F</c:v>
                </c:pt>
                <c:pt idx="3">
                  <c:v>2022F</c:v>
                </c:pt>
                <c:pt idx="4">
                  <c:v>2023F</c:v>
                </c:pt>
                <c:pt idx="5">
                  <c:v>2024F</c:v>
                </c:pt>
              </c:strCache>
            </c:strRef>
          </c:cat>
          <c:val>
            <c:numRef>
              <c:f>'Graf 2+3'!$J$8:$O$8</c:f>
              <c:numCache>
                <c:formatCode>0.0</c:formatCode>
                <c:ptCount val="6"/>
                <c:pt idx="0">
                  <c:v>2.3170234546965762</c:v>
                </c:pt>
                <c:pt idx="1">
                  <c:v>-5.1880412979626422</c:v>
                </c:pt>
                <c:pt idx="2">
                  <c:v>3.302825876074178</c:v>
                </c:pt>
                <c:pt idx="3">
                  <c:v>6.2607884118626833</c:v>
                </c:pt>
                <c:pt idx="4">
                  <c:v>2.7863068445324046</c:v>
                </c:pt>
                <c:pt idx="5">
                  <c:v>0.27273279544104412</c:v>
                </c:pt>
              </c:numCache>
            </c:numRef>
          </c:val>
          <c:smooth val="0"/>
          <c:extLst>
            <c:ext xmlns:c16="http://schemas.microsoft.com/office/drawing/2014/chart" uri="{C3380CC4-5D6E-409C-BE32-E72D297353CC}">
              <c16:uniqueId val="{00000004-BB18-41C8-BB54-2617797A2304}"/>
            </c:ext>
          </c:extLst>
        </c:ser>
        <c:dLbls>
          <c:showLegendKey val="0"/>
          <c:showVal val="0"/>
          <c:showCatName val="0"/>
          <c:showSerName val="0"/>
          <c:showPercent val="0"/>
          <c:showBubbleSize val="0"/>
        </c:dLbls>
        <c:marker val="1"/>
        <c:smooth val="0"/>
        <c:axId val="795152640"/>
        <c:axId val="844299296"/>
      </c:lineChart>
      <c:catAx>
        <c:axId val="795152640"/>
        <c:scaling>
          <c:orientation val="minMax"/>
        </c:scaling>
        <c:delete val="0"/>
        <c:axPos val="b"/>
        <c:numFmt formatCode="General" sourceLinked="1"/>
        <c:majorTickMark val="out"/>
        <c:minorTickMark val="none"/>
        <c:tickLblPos val="low"/>
        <c:crossAx val="844299296"/>
        <c:crosses val="autoZero"/>
        <c:auto val="1"/>
        <c:lblAlgn val="ctr"/>
        <c:lblOffset val="100"/>
        <c:noMultiLvlLbl val="0"/>
      </c:catAx>
      <c:valAx>
        <c:axId val="844299296"/>
        <c:scaling>
          <c:orientation val="minMax"/>
          <c:max val="8"/>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795152640"/>
        <c:crosses val="autoZero"/>
        <c:crossBetween val="between"/>
      </c:valAx>
    </c:plotArea>
    <c:legend>
      <c:legendPos val="r"/>
      <c:layout>
        <c:manualLayout>
          <c:xMode val="edge"/>
          <c:yMode val="edge"/>
          <c:x val="0.5588021406328666"/>
          <c:y val="0.57061882192502855"/>
          <c:w val="0.43516567528762423"/>
          <c:h val="0.29907687062593347"/>
        </c:manualLayout>
      </c:layout>
      <c:overlay val="0"/>
    </c:legend>
    <c:plotVisOnly val="1"/>
    <c:dispBlanksAs val="gap"/>
    <c:showDLblsOverMax val="0"/>
  </c:chart>
  <c:spPr>
    <a:ln>
      <a:noFill/>
    </a:ln>
  </c:spPr>
  <c:txPr>
    <a:bodyPr/>
    <a:lstStyle/>
    <a:p>
      <a:pPr>
        <a:defRPr sz="800">
          <a:latin typeface="Arial Narrow" pitchFamily="34" charset="0"/>
        </a:defRPr>
      </a:pPr>
      <a:endParaRPr lang="sk-SK"/>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8813718130024E-2"/>
          <c:y val="4.9886621315192746E-2"/>
          <c:w val="0.89484086107861782"/>
          <c:h val="0.59676721034040436"/>
        </c:manualLayout>
      </c:layout>
      <c:lineChart>
        <c:grouping val="standard"/>
        <c:varyColors val="0"/>
        <c:ser>
          <c:idx val="1"/>
          <c:order val="1"/>
          <c:tx>
            <c:strRef>
              <c:f>'Graf 42'!$I$12</c:f>
              <c:strCache>
                <c:ptCount val="1"/>
                <c:pt idx="0">
                  <c:v>Priemer eurozóny (19 krajín)</c:v>
                </c:pt>
              </c:strCache>
            </c:strRef>
          </c:tx>
          <c:spPr>
            <a:ln w="22225" cap="rnd">
              <a:solidFill>
                <a:schemeClr val="tx1"/>
              </a:solidFill>
              <a:round/>
            </a:ln>
            <a:effectLst/>
          </c:spPr>
          <c:marker>
            <c:symbol val="none"/>
          </c:marker>
          <c:cat>
            <c:strRef>
              <c:f>'Graf 42'!$K$6:$AB$6</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2021R</c:v>
                </c:pt>
                <c:pt idx="15">
                  <c:v>2022R</c:v>
                </c:pt>
                <c:pt idx="16">
                  <c:v>2023R</c:v>
                </c:pt>
                <c:pt idx="17">
                  <c:v>2024R</c:v>
                </c:pt>
              </c:strCache>
            </c:strRef>
          </c:cat>
          <c:val>
            <c:numRef>
              <c:f>'Graf 42'!$K$12:$X$12</c:f>
              <c:numCache>
                <c:formatCode>0.00</c:formatCode>
                <c:ptCount val="14"/>
                <c:pt idx="0">
                  <c:v>44.900000000000013</c:v>
                </c:pt>
                <c:pt idx="1">
                  <c:v>44.7</c:v>
                </c:pt>
                <c:pt idx="2">
                  <c:v>44.7</c:v>
                </c:pt>
                <c:pt idx="3">
                  <c:v>44.6</c:v>
                </c:pt>
                <c:pt idx="4">
                  <c:v>45.2</c:v>
                </c:pt>
                <c:pt idx="5">
                  <c:v>46.3</c:v>
                </c:pt>
                <c:pt idx="6">
                  <c:v>46.900000000000013</c:v>
                </c:pt>
                <c:pt idx="7">
                  <c:v>46.8</c:v>
                </c:pt>
                <c:pt idx="8">
                  <c:v>46.5</c:v>
                </c:pt>
                <c:pt idx="9">
                  <c:v>46.3</c:v>
                </c:pt>
                <c:pt idx="10">
                  <c:v>46.2</c:v>
                </c:pt>
                <c:pt idx="11">
                  <c:v>46.5</c:v>
                </c:pt>
                <c:pt idx="12">
                  <c:v>46.400000000000013</c:v>
                </c:pt>
                <c:pt idx="13">
                  <c:v>46.8</c:v>
                </c:pt>
              </c:numCache>
            </c:numRef>
          </c:val>
          <c:smooth val="0"/>
          <c:extLst>
            <c:ext xmlns:c16="http://schemas.microsoft.com/office/drawing/2014/chart" uri="{C3380CC4-5D6E-409C-BE32-E72D297353CC}">
              <c16:uniqueId val="{00000009-98B5-4D40-A301-084203A29B76}"/>
            </c:ext>
          </c:extLst>
        </c:ser>
        <c:ser>
          <c:idx val="2"/>
          <c:order val="2"/>
          <c:tx>
            <c:strRef>
              <c:f>'Graf 42'!$I$14</c:f>
              <c:strCache>
                <c:ptCount val="1"/>
                <c:pt idx="0">
                  <c:v>V3</c:v>
                </c:pt>
              </c:strCache>
            </c:strRef>
          </c:tx>
          <c:spPr>
            <a:ln w="22225" cap="rnd">
              <a:solidFill>
                <a:schemeClr val="bg1">
                  <a:lumMod val="65000"/>
                </a:schemeClr>
              </a:solidFill>
              <a:round/>
            </a:ln>
            <a:effectLst/>
          </c:spPr>
          <c:marker>
            <c:symbol val="none"/>
          </c:marker>
          <c:cat>
            <c:strRef>
              <c:f>'Graf 42'!$K$6:$AB$6</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2021R</c:v>
                </c:pt>
                <c:pt idx="15">
                  <c:v>2022R</c:v>
                </c:pt>
                <c:pt idx="16">
                  <c:v>2023R</c:v>
                </c:pt>
                <c:pt idx="17">
                  <c:v>2024R</c:v>
                </c:pt>
              </c:strCache>
            </c:strRef>
          </c:cat>
          <c:val>
            <c:numRef>
              <c:f>'Graf 42'!$K$14:$X$14</c:f>
              <c:numCache>
                <c:formatCode>0.00</c:formatCode>
                <c:ptCount val="14"/>
                <c:pt idx="0">
                  <c:v>41.866666666666667</c:v>
                </c:pt>
                <c:pt idx="1">
                  <c:v>41.500000000000007</c:v>
                </c:pt>
                <c:pt idx="2">
                  <c:v>40.866666666666674</c:v>
                </c:pt>
                <c:pt idx="3">
                  <c:v>40.800000000000004</c:v>
                </c:pt>
                <c:pt idx="4">
                  <c:v>41.166666666666664</c:v>
                </c:pt>
                <c:pt idx="5">
                  <c:v>42.366666666666674</c:v>
                </c:pt>
                <c:pt idx="6">
                  <c:v>42.6</c:v>
                </c:pt>
                <c:pt idx="7">
                  <c:v>42.300000000000004</c:v>
                </c:pt>
                <c:pt idx="8">
                  <c:v>42.933333333333337</c:v>
                </c:pt>
                <c:pt idx="9">
                  <c:v>41.4</c:v>
                </c:pt>
                <c:pt idx="10">
                  <c:v>41.466666666666669</c:v>
                </c:pt>
                <c:pt idx="11">
                  <c:v>42.199999999999996</c:v>
                </c:pt>
                <c:pt idx="12">
                  <c:v>42.133333333333333</c:v>
                </c:pt>
                <c:pt idx="13">
                  <c:v>42.166666666666664</c:v>
                </c:pt>
              </c:numCache>
            </c:numRef>
          </c:val>
          <c:smooth val="0"/>
          <c:extLst>
            <c:ext xmlns:c16="http://schemas.microsoft.com/office/drawing/2014/chart" uri="{C3380CC4-5D6E-409C-BE32-E72D297353CC}">
              <c16:uniqueId val="{0000000A-98B5-4D40-A301-084203A29B76}"/>
            </c:ext>
          </c:extLst>
        </c:ser>
        <c:ser>
          <c:idx val="3"/>
          <c:order val="3"/>
          <c:tx>
            <c:strRef>
              <c:f>'Graf 42'!$I$13</c:f>
              <c:strCache>
                <c:ptCount val="1"/>
                <c:pt idx="0">
                  <c:v>Priemer EÚ (27 krajín)</c:v>
                </c:pt>
              </c:strCache>
            </c:strRef>
          </c:tx>
          <c:spPr>
            <a:ln w="28575" cap="rnd">
              <a:solidFill>
                <a:schemeClr val="accent2"/>
              </a:solidFill>
              <a:round/>
            </a:ln>
            <a:effectLst/>
          </c:spPr>
          <c:marker>
            <c:symbol val="none"/>
          </c:marker>
          <c:cat>
            <c:strRef>
              <c:f>'Graf 42'!$K$6:$AB$6</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2021R</c:v>
                </c:pt>
                <c:pt idx="15">
                  <c:v>2022R</c:v>
                </c:pt>
                <c:pt idx="16">
                  <c:v>2023R</c:v>
                </c:pt>
                <c:pt idx="17">
                  <c:v>2024R</c:v>
                </c:pt>
              </c:strCache>
            </c:strRef>
          </c:cat>
          <c:val>
            <c:numRef>
              <c:f>'Graf 42'!$K$13:$X$13</c:f>
              <c:numCache>
                <c:formatCode>0.00</c:formatCode>
                <c:ptCount val="14"/>
                <c:pt idx="0">
                  <c:v>45.1</c:v>
                </c:pt>
                <c:pt idx="1">
                  <c:v>44.7</c:v>
                </c:pt>
                <c:pt idx="2">
                  <c:v>44.6</c:v>
                </c:pt>
                <c:pt idx="3">
                  <c:v>44.5</c:v>
                </c:pt>
                <c:pt idx="4">
                  <c:v>45.1</c:v>
                </c:pt>
                <c:pt idx="5">
                  <c:v>46.1</c:v>
                </c:pt>
                <c:pt idx="6">
                  <c:v>46.6</c:v>
                </c:pt>
                <c:pt idx="7">
                  <c:v>46.6</c:v>
                </c:pt>
                <c:pt idx="8">
                  <c:v>46.2</c:v>
                </c:pt>
                <c:pt idx="9">
                  <c:v>46</c:v>
                </c:pt>
                <c:pt idx="10">
                  <c:v>45.900000000000013</c:v>
                </c:pt>
                <c:pt idx="11">
                  <c:v>46.2</c:v>
                </c:pt>
                <c:pt idx="12">
                  <c:v>46.1</c:v>
                </c:pt>
                <c:pt idx="13">
                  <c:v>46.5</c:v>
                </c:pt>
              </c:numCache>
            </c:numRef>
          </c:val>
          <c:smooth val="0"/>
          <c:extLst>
            <c:ext xmlns:c16="http://schemas.microsoft.com/office/drawing/2014/chart" uri="{C3380CC4-5D6E-409C-BE32-E72D297353CC}">
              <c16:uniqueId val="{0000000B-98B5-4D40-A301-084203A29B76}"/>
            </c:ext>
          </c:extLst>
        </c:ser>
        <c:ser>
          <c:idx val="4"/>
          <c:order val="4"/>
          <c:tx>
            <c:strRef>
              <c:f>'Graf 42'!$I$11</c:f>
              <c:strCache>
                <c:ptCount val="1"/>
                <c:pt idx="0">
                  <c:v>SK</c:v>
                </c:pt>
              </c:strCache>
            </c:strRef>
          </c:tx>
          <c:spPr>
            <a:ln w="28575" cap="rnd">
              <a:solidFill>
                <a:schemeClr val="accent1"/>
              </a:solidFill>
              <a:round/>
            </a:ln>
            <a:effectLst/>
          </c:spPr>
          <c:marker>
            <c:symbol val="none"/>
          </c:marker>
          <c:cat>
            <c:strRef>
              <c:f>'Graf 42'!$K$6:$AB$6</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2021R</c:v>
                </c:pt>
                <c:pt idx="15">
                  <c:v>2022R</c:v>
                </c:pt>
                <c:pt idx="16">
                  <c:v>2023R</c:v>
                </c:pt>
                <c:pt idx="17">
                  <c:v>2024R</c:v>
                </c:pt>
              </c:strCache>
            </c:strRef>
          </c:cat>
          <c:val>
            <c:numRef>
              <c:f>'Graf 42'!$K$11:$AB$11</c:f>
              <c:numCache>
                <c:formatCode>0.00</c:formatCode>
                <c:ptCount val="18"/>
                <c:pt idx="0">
                  <c:v>34.389868033539557</c:v>
                </c:pt>
                <c:pt idx="1">
                  <c:v>34.470918392325096</c:v>
                </c:pt>
                <c:pt idx="2">
                  <c:v>36.258228909886824</c:v>
                </c:pt>
                <c:pt idx="3">
                  <c:v>34.746494513001366</c:v>
                </c:pt>
                <c:pt idx="4">
                  <c:v>36.986596542634018</c:v>
                </c:pt>
                <c:pt idx="5">
                  <c:v>36.598398488309435</c:v>
                </c:pt>
                <c:pt idx="6">
                  <c:v>39.415607685013669</c:v>
                </c:pt>
                <c:pt idx="7">
                  <c:v>40.177348477997562</c:v>
                </c:pt>
                <c:pt idx="8">
                  <c:v>43.081657888007939</c:v>
                </c:pt>
                <c:pt idx="9">
                  <c:v>40.091805250759812</c:v>
                </c:pt>
                <c:pt idx="10">
                  <c:v>40.536818596446963</c:v>
                </c:pt>
                <c:pt idx="11">
                  <c:v>40.74873986247205</c:v>
                </c:pt>
                <c:pt idx="12">
                  <c:v>41.354490813989521</c:v>
                </c:pt>
                <c:pt idx="13">
                  <c:v>41.830728941765507</c:v>
                </c:pt>
                <c:pt idx="14">
                  <c:v>41.644783083652435</c:v>
                </c:pt>
                <c:pt idx="15">
                  <c:v>40.529444512329583</c:v>
                </c:pt>
                <c:pt idx="16">
                  <c:v>41.251112031813122</c:v>
                </c:pt>
                <c:pt idx="17">
                  <c:v>39.717419542404507</c:v>
                </c:pt>
              </c:numCache>
            </c:numRef>
          </c:val>
          <c:smooth val="0"/>
          <c:extLst>
            <c:ext xmlns:c16="http://schemas.microsoft.com/office/drawing/2014/chart" uri="{C3380CC4-5D6E-409C-BE32-E72D297353CC}">
              <c16:uniqueId val="{00000000-7525-477C-B6F9-9D9740B95B31}"/>
            </c:ext>
          </c:extLst>
        </c:ser>
        <c:dLbls>
          <c:showLegendKey val="0"/>
          <c:showVal val="0"/>
          <c:showCatName val="0"/>
          <c:showSerName val="0"/>
          <c:showPercent val="0"/>
          <c:showBubbleSize val="0"/>
        </c:dLbls>
        <c:smooth val="0"/>
        <c:axId val="673946992"/>
        <c:axId val="673947384"/>
        <c:extLst>
          <c:ext xmlns:c15="http://schemas.microsoft.com/office/drawing/2012/chart" uri="{02D57815-91ED-43cb-92C2-25804820EDAC}">
            <c15:filteredLineSeries>
              <c15:ser>
                <c:idx val="0"/>
                <c:order val="0"/>
                <c:tx>
                  <c:strRef>
                    <c:extLst>
                      <c:ext uri="{02D57815-91ED-43cb-92C2-25804820EDAC}">
                        <c15:formulaRef>
                          <c15:sqref>'Graf 42'!$I$10</c15:sqref>
                        </c15:formulaRef>
                      </c:ext>
                    </c:extLst>
                    <c:strCache>
                      <c:ptCount val="1"/>
                    </c:strCache>
                  </c:strRef>
                </c:tx>
                <c:spPr>
                  <a:ln w="22225" cap="rnd">
                    <a:solidFill>
                      <a:srgbClr val="2C9ADC"/>
                    </a:solidFill>
                    <a:prstDash val="dash"/>
                    <a:round/>
                  </a:ln>
                  <a:effectLst/>
                </c:spPr>
                <c:marker>
                  <c:symbol val="none"/>
                </c:marker>
                <c:dPt>
                  <c:idx val="11"/>
                  <c:marker>
                    <c:symbol val="none"/>
                  </c:marker>
                  <c:bubble3D val="0"/>
                  <c:spPr>
                    <a:ln w="22225" cap="rnd">
                      <a:solidFill>
                        <a:srgbClr val="2C9ADC"/>
                      </a:solidFill>
                      <a:prstDash val="dash"/>
                      <a:round/>
                    </a:ln>
                    <a:effectLst/>
                  </c:spPr>
                  <c:extLst>
                    <c:ext xmlns:c16="http://schemas.microsoft.com/office/drawing/2014/chart" uri="{C3380CC4-5D6E-409C-BE32-E72D297353CC}">
                      <c16:uniqueId val="{00000001-98B5-4D40-A301-084203A29B76}"/>
                    </c:ext>
                  </c:extLst>
                </c:dPt>
                <c:dPt>
                  <c:idx val="12"/>
                  <c:marker>
                    <c:symbol val="none"/>
                  </c:marker>
                  <c:bubble3D val="0"/>
                  <c:spPr>
                    <a:ln w="22225" cap="rnd">
                      <a:solidFill>
                        <a:srgbClr val="2C9ADC"/>
                      </a:solidFill>
                      <a:prstDash val="dash"/>
                      <a:round/>
                    </a:ln>
                    <a:effectLst/>
                  </c:spPr>
                  <c:extLst>
                    <c:ext xmlns:c16="http://schemas.microsoft.com/office/drawing/2014/chart" uri="{C3380CC4-5D6E-409C-BE32-E72D297353CC}">
                      <c16:uniqueId val="{00000003-98B5-4D40-A301-084203A29B76}"/>
                    </c:ext>
                  </c:extLst>
                </c:dPt>
                <c:dPt>
                  <c:idx val="13"/>
                  <c:marker>
                    <c:symbol val="none"/>
                  </c:marker>
                  <c:bubble3D val="0"/>
                  <c:spPr>
                    <a:ln w="22225" cap="rnd">
                      <a:solidFill>
                        <a:srgbClr val="2C9ADC"/>
                      </a:solidFill>
                      <a:prstDash val="dash"/>
                      <a:round/>
                    </a:ln>
                    <a:effectLst/>
                  </c:spPr>
                  <c:extLst>
                    <c:ext xmlns:c16="http://schemas.microsoft.com/office/drawing/2014/chart" uri="{C3380CC4-5D6E-409C-BE32-E72D297353CC}">
                      <c16:uniqueId val="{00000005-98B5-4D40-A301-084203A29B76}"/>
                    </c:ext>
                  </c:extLst>
                </c:dPt>
                <c:dPt>
                  <c:idx val="14"/>
                  <c:marker>
                    <c:symbol val="none"/>
                  </c:marker>
                  <c:bubble3D val="0"/>
                  <c:spPr>
                    <a:ln w="22225" cap="rnd">
                      <a:solidFill>
                        <a:srgbClr val="2C9ADC"/>
                      </a:solidFill>
                      <a:prstDash val="dash"/>
                      <a:round/>
                    </a:ln>
                    <a:effectLst/>
                  </c:spPr>
                  <c:extLst>
                    <c:ext xmlns:c16="http://schemas.microsoft.com/office/drawing/2014/chart" uri="{C3380CC4-5D6E-409C-BE32-E72D297353CC}">
                      <c16:uniqueId val="{00000007-98B5-4D40-A301-084203A29B76}"/>
                    </c:ext>
                  </c:extLst>
                </c:dPt>
                <c:cat>
                  <c:strRef>
                    <c:extLst>
                      <c:ext uri="{02D57815-91ED-43cb-92C2-25804820EDAC}">
                        <c15:formulaRef>
                          <c15:sqref>'Graf 42'!$K$6:$AB$6</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2021R</c:v>
                      </c:pt>
                      <c:pt idx="15">
                        <c:v>2022R</c:v>
                      </c:pt>
                      <c:pt idx="16">
                        <c:v>2023R</c:v>
                      </c:pt>
                      <c:pt idx="17">
                        <c:v>2024R</c:v>
                      </c:pt>
                    </c:strCache>
                  </c:strRef>
                </c:cat>
                <c:val>
                  <c:numRef>
                    <c:extLst>
                      <c:ext uri="{02D57815-91ED-43cb-92C2-25804820EDAC}">
                        <c15:formulaRef>
                          <c15:sqref>'Graf 42'!$K$10:$AA$10</c15:sqref>
                        </c15:formulaRef>
                      </c:ext>
                    </c:extLst>
                    <c:numCache>
                      <c:formatCode>0.00</c:formatCode>
                      <c:ptCount val="17"/>
                    </c:numCache>
                  </c:numRef>
                </c:val>
                <c:smooth val="0"/>
                <c:extLst>
                  <c:ext xmlns:c16="http://schemas.microsoft.com/office/drawing/2014/chart" uri="{C3380CC4-5D6E-409C-BE32-E72D297353CC}">
                    <c16:uniqueId val="{00000008-98B5-4D40-A301-084203A29B76}"/>
                  </c:ext>
                </c:extLst>
              </c15:ser>
            </c15:filteredLineSeries>
          </c:ext>
        </c:extLst>
      </c:lineChart>
      <c:catAx>
        <c:axId val="673946992"/>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673947384"/>
        <c:crosses val="autoZero"/>
        <c:auto val="1"/>
        <c:lblAlgn val="ctr"/>
        <c:lblOffset val="100"/>
        <c:noMultiLvlLbl val="0"/>
      </c:catAx>
      <c:valAx>
        <c:axId val="673947384"/>
        <c:scaling>
          <c:orientation val="minMax"/>
          <c:max val="50"/>
          <c:min val="33"/>
        </c:scaling>
        <c:delete val="0"/>
        <c:axPos val="l"/>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673946992"/>
        <c:crosses val="autoZero"/>
        <c:crossBetween val="between"/>
        <c:majorUnit val="5"/>
      </c:valAx>
      <c:spPr>
        <a:noFill/>
        <a:ln>
          <a:noFill/>
        </a:ln>
        <a:effectLst/>
      </c:spPr>
    </c:plotArea>
    <c:legend>
      <c:legendPos val="b"/>
      <c:layout>
        <c:manualLayout>
          <c:xMode val="edge"/>
          <c:yMode val="edge"/>
          <c:x val="6.2040222679171475E-2"/>
          <c:y val="0.81252296588956907"/>
          <c:w val="0.92722369894845946"/>
          <c:h val="0.1874768627245123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8813718130024E-2"/>
          <c:y val="4.9886621315192746E-2"/>
          <c:w val="0.89484086107861782"/>
          <c:h val="0.59676721034040436"/>
        </c:manualLayout>
      </c:layout>
      <c:lineChart>
        <c:grouping val="standard"/>
        <c:varyColors val="0"/>
        <c:ser>
          <c:idx val="1"/>
          <c:order val="1"/>
          <c:tx>
            <c:strRef>
              <c:f>'Graf 42'!$J$12</c:f>
              <c:strCache>
                <c:ptCount val="1"/>
                <c:pt idx="0">
                  <c:v>Average of Eurozone</c:v>
                </c:pt>
              </c:strCache>
            </c:strRef>
          </c:tx>
          <c:spPr>
            <a:ln w="22225" cap="rnd">
              <a:solidFill>
                <a:schemeClr val="tx1"/>
              </a:solidFill>
              <a:round/>
            </a:ln>
            <a:effectLst/>
          </c:spPr>
          <c:marker>
            <c:symbol val="none"/>
          </c:marker>
          <c:cat>
            <c:strRef>
              <c:f>'Graf 42'!$K$6:$AB$6</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2021R</c:v>
                </c:pt>
                <c:pt idx="15">
                  <c:v>2022R</c:v>
                </c:pt>
                <c:pt idx="16">
                  <c:v>2023R</c:v>
                </c:pt>
                <c:pt idx="17">
                  <c:v>2024R</c:v>
                </c:pt>
              </c:strCache>
            </c:strRef>
          </c:cat>
          <c:val>
            <c:numRef>
              <c:f>'Graf 42'!$K$12:$X$12</c:f>
              <c:numCache>
                <c:formatCode>0.00</c:formatCode>
                <c:ptCount val="14"/>
                <c:pt idx="0">
                  <c:v>44.900000000000013</c:v>
                </c:pt>
                <c:pt idx="1">
                  <c:v>44.7</c:v>
                </c:pt>
                <c:pt idx="2">
                  <c:v>44.7</c:v>
                </c:pt>
                <c:pt idx="3">
                  <c:v>44.6</c:v>
                </c:pt>
                <c:pt idx="4">
                  <c:v>45.2</c:v>
                </c:pt>
                <c:pt idx="5">
                  <c:v>46.3</c:v>
                </c:pt>
                <c:pt idx="6">
                  <c:v>46.900000000000013</c:v>
                </c:pt>
                <c:pt idx="7">
                  <c:v>46.8</c:v>
                </c:pt>
                <c:pt idx="8">
                  <c:v>46.5</c:v>
                </c:pt>
                <c:pt idx="9">
                  <c:v>46.3</c:v>
                </c:pt>
                <c:pt idx="10">
                  <c:v>46.2</c:v>
                </c:pt>
                <c:pt idx="11">
                  <c:v>46.5</c:v>
                </c:pt>
                <c:pt idx="12">
                  <c:v>46.400000000000013</c:v>
                </c:pt>
                <c:pt idx="13">
                  <c:v>46.8</c:v>
                </c:pt>
              </c:numCache>
            </c:numRef>
          </c:val>
          <c:smooth val="0"/>
          <c:extLst>
            <c:ext xmlns:c16="http://schemas.microsoft.com/office/drawing/2014/chart" uri="{C3380CC4-5D6E-409C-BE32-E72D297353CC}">
              <c16:uniqueId val="{00000009-98B5-4D40-A301-084203A29B76}"/>
            </c:ext>
          </c:extLst>
        </c:ser>
        <c:ser>
          <c:idx val="2"/>
          <c:order val="2"/>
          <c:tx>
            <c:strRef>
              <c:f>'Graf 42'!$J$14</c:f>
              <c:strCache>
                <c:ptCount val="1"/>
                <c:pt idx="0">
                  <c:v>V3</c:v>
                </c:pt>
              </c:strCache>
            </c:strRef>
          </c:tx>
          <c:spPr>
            <a:ln w="22225" cap="rnd">
              <a:solidFill>
                <a:schemeClr val="bg1">
                  <a:lumMod val="65000"/>
                </a:schemeClr>
              </a:solidFill>
              <a:round/>
            </a:ln>
            <a:effectLst/>
          </c:spPr>
          <c:marker>
            <c:symbol val="none"/>
          </c:marker>
          <c:cat>
            <c:strRef>
              <c:f>'Graf 42'!$K$6:$AB$6</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2021R</c:v>
                </c:pt>
                <c:pt idx="15">
                  <c:v>2022R</c:v>
                </c:pt>
                <c:pt idx="16">
                  <c:v>2023R</c:v>
                </c:pt>
                <c:pt idx="17">
                  <c:v>2024R</c:v>
                </c:pt>
              </c:strCache>
            </c:strRef>
          </c:cat>
          <c:val>
            <c:numRef>
              <c:f>'Graf 42'!$K$14:$X$14</c:f>
              <c:numCache>
                <c:formatCode>0.00</c:formatCode>
                <c:ptCount val="14"/>
                <c:pt idx="0">
                  <c:v>41.866666666666667</c:v>
                </c:pt>
                <c:pt idx="1">
                  <c:v>41.500000000000007</c:v>
                </c:pt>
                <c:pt idx="2">
                  <c:v>40.866666666666674</c:v>
                </c:pt>
                <c:pt idx="3">
                  <c:v>40.800000000000004</c:v>
                </c:pt>
                <c:pt idx="4">
                  <c:v>41.166666666666664</c:v>
                </c:pt>
                <c:pt idx="5">
                  <c:v>42.366666666666674</c:v>
                </c:pt>
                <c:pt idx="6">
                  <c:v>42.6</c:v>
                </c:pt>
                <c:pt idx="7">
                  <c:v>42.300000000000004</c:v>
                </c:pt>
                <c:pt idx="8">
                  <c:v>42.933333333333337</c:v>
                </c:pt>
                <c:pt idx="9">
                  <c:v>41.4</c:v>
                </c:pt>
                <c:pt idx="10">
                  <c:v>41.466666666666669</c:v>
                </c:pt>
                <c:pt idx="11">
                  <c:v>42.199999999999996</c:v>
                </c:pt>
                <c:pt idx="12">
                  <c:v>42.133333333333333</c:v>
                </c:pt>
                <c:pt idx="13">
                  <c:v>42.166666666666664</c:v>
                </c:pt>
              </c:numCache>
            </c:numRef>
          </c:val>
          <c:smooth val="0"/>
          <c:extLst>
            <c:ext xmlns:c16="http://schemas.microsoft.com/office/drawing/2014/chart" uri="{C3380CC4-5D6E-409C-BE32-E72D297353CC}">
              <c16:uniqueId val="{0000000A-98B5-4D40-A301-084203A29B76}"/>
            </c:ext>
          </c:extLst>
        </c:ser>
        <c:ser>
          <c:idx val="3"/>
          <c:order val="3"/>
          <c:tx>
            <c:strRef>
              <c:f>'Graf 42'!$J$13</c:f>
              <c:strCache>
                <c:ptCount val="1"/>
                <c:pt idx="0">
                  <c:v>Average of EU </c:v>
                </c:pt>
              </c:strCache>
            </c:strRef>
          </c:tx>
          <c:spPr>
            <a:ln w="28575" cap="rnd">
              <a:solidFill>
                <a:schemeClr val="accent2"/>
              </a:solidFill>
              <a:round/>
            </a:ln>
            <a:effectLst/>
          </c:spPr>
          <c:marker>
            <c:symbol val="none"/>
          </c:marker>
          <c:cat>
            <c:strRef>
              <c:f>'Graf 42'!$K$6:$AB$6</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2021R</c:v>
                </c:pt>
                <c:pt idx="15">
                  <c:v>2022R</c:v>
                </c:pt>
                <c:pt idx="16">
                  <c:v>2023R</c:v>
                </c:pt>
                <c:pt idx="17">
                  <c:v>2024R</c:v>
                </c:pt>
              </c:strCache>
            </c:strRef>
          </c:cat>
          <c:val>
            <c:numRef>
              <c:f>'Graf 42'!$K$13:$X$13</c:f>
              <c:numCache>
                <c:formatCode>0.00</c:formatCode>
                <c:ptCount val="14"/>
                <c:pt idx="0">
                  <c:v>45.1</c:v>
                </c:pt>
                <c:pt idx="1">
                  <c:v>44.7</c:v>
                </c:pt>
                <c:pt idx="2">
                  <c:v>44.6</c:v>
                </c:pt>
                <c:pt idx="3">
                  <c:v>44.5</c:v>
                </c:pt>
                <c:pt idx="4">
                  <c:v>45.1</c:v>
                </c:pt>
                <c:pt idx="5">
                  <c:v>46.1</c:v>
                </c:pt>
                <c:pt idx="6">
                  <c:v>46.6</c:v>
                </c:pt>
                <c:pt idx="7">
                  <c:v>46.6</c:v>
                </c:pt>
                <c:pt idx="8">
                  <c:v>46.2</c:v>
                </c:pt>
                <c:pt idx="9">
                  <c:v>46</c:v>
                </c:pt>
                <c:pt idx="10">
                  <c:v>45.900000000000013</c:v>
                </c:pt>
                <c:pt idx="11">
                  <c:v>46.2</c:v>
                </c:pt>
                <c:pt idx="12">
                  <c:v>46.1</c:v>
                </c:pt>
                <c:pt idx="13">
                  <c:v>46.5</c:v>
                </c:pt>
              </c:numCache>
            </c:numRef>
          </c:val>
          <c:smooth val="0"/>
          <c:extLst>
            <c:ext xmlns:c16="http://schemas.microsoft.com/office/drawing/2014/chart" uri="{C3380CC4-5D6E-409C-BE32-E72D297353CC}">
              <c16:uniqueId val="{0000000B-98B5-4D40-A301-084203A29B76}"/>
            </c:ext>
          </c:extLst>
        </c:ser>
        <c:ser>
          <c:idx val="4"/>
          <c:order val="4"/>
          <c:tx>
            <c:strRef>
              <c:f>'Graf 42'!$J$11</c:f>
              <c:strCache>
                <c:ptCount val="1"/>
                <c:pt idx="0">
                  <c:v>SK</c:v>
                </c:pt>
              </c:strCache>
            </c:strRef>
          </c:tx>
          <c:spPr>
            <a:ln w="28575" cap="rnd">
              <a:solidFill>
                <a:schemeClr val="accent1"/>
              </a:solidFill>
              <a:round/>
            </a:ln>
            <a:effectLst/>
          </c:spPr>
          <c:marker>
            <c:symbol val="none"/>
          </c:marker>
          <c:cat>
            <c:strRef>
              <c:f>'Graf 42'!$K$6:$AB$6</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2021R</c:v>
                </c:pt>
                <c:pt idx="15">
                  <c:v>2022R</c:v>
                </c:pt>
                <c:pt idx="16">
                  <c:v>2023R</c:v>
                </c:pt>
                <c:pt idx="17">
                  <c:v>2024R</c:v>
                </c:pt>
              </c:strCache>
            </c:strRef>
          </c:cat>
          <c:val>
            <c:numRef>
              <c:f>'Graf 42'!$K$11:$AB$11</c:f>
              <c:numCache>
                <c:formatCode>0.00</c:formatCode>
                <c:ptCount val="18"/>
                <c:pt idx="0">
                  <c:v>34.389868033539557</c:v>
                </c:pt>
                <c:pt idx="1">
                  <c:v>34.470918392325096</c:v>
                </c:pt>
                <c:pt idx="2">
                  <c:v>36.258228909886824</c:v>
                </c:pt>
                <c:pt idx="3">
                  <c:v>34.746494513001366</c:v>
                </c:pt>
                <c:pt idx="4">
                  <c:v>36.986596542634018</c:v>
                </c:pt>
                <c:pt idx="5">
                  <c:v>36.598398488309435</c:v>
                </c:pt>
                <c:pt idx="6">
                  <c:v>39.415607685013669</c:v>
                </c:pt>
                <c:pt idx="7">
                  <c:v>40.177348477997562</c:v>
                </c:pt>
                <c:pt idx="8">
                  <c:v>43.081657888007939</c:v>
                </c:pt>
                <c:pt idx="9">
                  <c:v>40.091805250759812</c:v>
                </c:pt>
                <c:pt idx="10">
                  <c:v>40.536818596446963</c:v>
                </c:pt>
                <c:pt idx="11">
                  <c:v>40.74873986247205</c:v>
                </c:pt>
                <c:pt idx="12">
                  <c:v>41.354490813989521</c:v>
                </c:pt>
                <c:pt idx="13">
                  <c:v>41.830728941765507</c:v>
                </c:pt>
                <c:pt idx="14">
                  <c:v>41.644783083652435</c:v>
                </c:pt>
                <c:pt idx="15">
                  <c:v>40.529444512329583</c:v>
                </c:pt>
                <c:pt idx="16">
                  <c:v>41.251112031813122</c:v>
                </c:pt>
                <c:pt idx="17">
                  <c:v>39.717419542404507</c:v>
                </c:pt>
              </c:numCache>
            </c:numRef>
          </c:val>
          <c:smooth val="0"/>
          <c:extLst>
            <c:ext xmlns:c16="http://schemas.microsoft.com/office/drawing/2014/chart" uri="{C3380CC4-5D6E-409C-BE32-E72D297353CC}">
              <c16:uniqueId val="{00000000-0E13-4B39-AC08-5E3FE9DE5885}"/>
            </c:ext>
          </c:extLst>
        </c:ser>
        <c:dLbls>
          <c:showLegendKey val="0"/>
          <c:showVal val="0"/>
          <c:showCatName val="0"/>
          <c:showSerName val="0"/>
          <c:showPercent val="0"/>
          <c:showBubbleSize val="0"/>
        </c:dLbls>
        <c:smooth val="0"/>
        <c:axId val="673948168"/>
        <c:axId val="673948560"/>
        <c:extLst>
          <c:ext xmlns:c15="http://schemas.microsoft.com/office/drawing/2012/chart" uri="{02D57815-91ED-43cb-92C2-25804820EDAC}">
            <c15:filteredLineSeries>
              <c15:ser>
                <c:idx val="0"/>
                <c:order val="0"/>
                <c:tx>
                  <c:strRef>
                    <c:extLst>
                      <c:ext uri="{02D57815-91ED-43cb-92C2-25804820EDAC}">
                        <c15:formulaRef>
                          <c15:sqref>'Graf 42'!$J$10</c15:sqref>
                        </c15:formulaRef>
                      </c:ext>
                    </c:extLst>
                    <c:strCache>
                      <c:ptCount val="1"/>
                    </c:strCache>
                  </c:strRef>
                </c:tx>
                <c:spPr>
                  <a:ln w="22225" cap="rnd">
                    <a:solidFill>
                      <a:srgbClr val="2C9ADC"/>
                    </a:solidFill>
                    <a:prstDash val="dash"/>
                    <a:round/>
                  </a:ln>
                  <a:effectLst/>
                </c:spPr>
                <c:marker>
                  <c:symbol val="none"/>
                </c:marker>
                <c:dPt>
                  <c:idx val="11"/>
                  <c:marker>
                    <c:symbol val="none"/>
                  </c:marker>
                  <c:bubble3D val="0"/>
                  <c:spPr>
                    <a:ln w="22225" cap="rnd">
                      <a:solidFill>
                        <a:srgbClr val="2C9ADC"/>
                      </a:solidFill>
                      <a:prstDash val="dash"/>
                      <a:round/>
                    </a:ln>
                    <a:effectLst/>
                  </c:spPr>
                  <c:extLst>
                    <c:ext xmlns:c16="http://schemas.microsoft.com/office/drawing/2014/chart" uri="{C3380CC4-5D6E-409C-BE32-E72D297353CC}">
                      <c16:uniqueId val="{00000001-98B5-4D40-A301-084203A29B76}"/>
                    </c:ext>
                  </c:extLst>
                </c:dPt>
                <c:dPt>
                  <c:idx val="12"/>
                  <c:marker>
                    <c:symbol val="none"/>
                  </c:marker>
                  <c:bubble3D val="0"/>
                  <c:spPr>
                    <a:ln w="22225" cap="rnd">
                      <a:solidFill>
                        <a:srgbClr val="2C9ADC"/>
                      </a:solidFill>
                      <a:prstDash val="dash"/>
                      <a:round/>
                    </a:ln>
                    <a:effectLst/>
                  </c:spPr>
                  <c:extLst>
                    <c:ext xmlns:c16="http://schemas.microsoft.com/office/drawing/2014/chart" uri="{C3380CC4-5D6E-409C-BE32-E72D297353CC}">
                      <c16:uniqueId val="{00000003-98B5-4D40-A301-084203A29B76}"/>
                    </c:ext>
                  </c:extLst>
                </c:dPt>
                <c:dPt>
                  <c:idx val="13"/>
                  <c:marker>
                    <c:symbol val="none"/>
                  </c:marker>
                  <c:bubble3D val="0"/>
                  <c:spPr>
                    <a:ln w="22225" cap="rnd">
                      <a:solidFill>
                        <a:srgbClr val="2C9ADC"/>
                      </a:solidFill>
                      <a:prstDash val="dash"/>
                      <a:round/>
                    </a:ln>
                    <a:effectLst/>
                  </c:spPr>
                  <c:extLst>
                    <c:ext xmlns:c16="http://schemas.microsoft.com/office/drawing/2014/chart" uri="{C3380CC4-5D6E-409C-BE32-E72D297353CC}">
                      <c16:uniqueId val="{00000005-98B5-4D40-A301-084203A29B76}"/>
                    </c:ext>
                  </c:extLst>
                </c:dPt>
                <c:dPt>
                  <c:idx val="14"/>
                  <c:marker>
                    <c:symbol val="none"/>
                  </c:marker>
                  <c:bubble3D val="0"/>
                  <c:spPr>
                    <a:ln w="22225" cap="rnd">
                      <a:solidFill>
                        <a:srgbClr val="2C9ADC"/>
                      </a:solidFill>
                      <a:prstDash val="dash"/>
                      <a:round/>
                    </a:ln>
                    <a:effectLst/>
                  </c:spPr>
                  <c:extLst>
                    <c:ext xmlns:c16="http://schemas.microsoft.com/office/drawing/2014/chart" uri="{C3380CC4-5D6E-409C-BE32-E72D297353CC}">
                      <c16:uniqueId val="{00000007-98B5-4D40-A301-084203A29B76}"/>
                    </c:ext>
                  </c:extLst>
                </c:dPt>
                <c:cat>
                  <c:strRef>
                    <c:extLst>
                      <c:ext uri="{02D57815-91ED-43cb-92C2-25804820EDAC}">
                        <c15:formulaRef>
                          <c15:sqref>'Graf 42'!$K$6:$AB$6</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2021R</c:v>
                      </c:pt>
                      <c:pt idx="15">
                        <c:v>2022R</c:v>
                      </c:pt>
                      <c:pt idx="16">
                        <c:v>2023R</c:v>
                      </c:pt>
                      <c:pt idx="17">
                        <c:v>2024R</c:v>
                      </c:pt>
                    </c:strCache>
                  </c:strRef>
                </c:cat>
                <c:val>
                  <c:numRef>
                    <c:extLst>
                      <c:ext uri="{02D57815-91ED-43cb-92C2-25804820EDAC}">
                        <c15:formulaRef>
                          <c15:sqref>'Graf 42'!$K$10:$Z$10</c15:sqref>
                        </c15:formulaRef>
                      </c:ext>
                    </c:extLst>
                    <c:numCache>
                      <c:formatCode>0.00</c:formatCode>
                      <c:ptCount val="16"/>
                    </c:numCache>
                  </c:numRef>
                </c:val>
                <c:smooth val="0"/>
                <c:extLst>
                  <c:ext xmlns:c16="http://schemas.microsoft.com/office/drawing/2014/chart" uri="{C3380CC4-5D6E-409C-BE32-E72D297353CC}">
                    <c16:uniqueId val="{00000008-98B5-4D40-A301-084203A29B76}"/>
                  </c:ext>
                </c:extLst>
              </c15:ser>
            </c15:filteredLineSeries>
          </c:ext>
        </c:extLst>
      </c:lineChart>
      <c:catAx>
        <c:axId val="673948168"/>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673948560"/>
        <c:crosses val="autoZero"/>
        <c:auto val="1"/>
        <c:lblAlgn val="ctr"/>
        <c:lblOffset val="100"/>
        <c:noMultiLvlLbl val="0"/>
      </c:catAx>
      <c:valAx>
        <c:axId val="673948560"/>
        <c:scaling>
          <c:orientation val="minMax"/>
          <c:max val="50"/>
          <c:min val="33"/>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673948168"/>
        <c:crosses val="autoZero"/>
        <c:crossBetween val="between"/>
        <c:majorUnit val="5"/>
      </c:valAx>
      <c:spPr>
        <a:noFill/>
        <a:ln>
          <a:noFill/>
        </a:ln>
        <a:effectLst/>
      </c:spPr>
    </c:plotArea>
    <c:legend>
      <c:legendPos val="b"/>
      <c:layout>
        <c:manualLayout>
          <c:xMode val="edge"/>
          <c:yMode val="edge"/>
          <c:x val="1.1084842016231351E-2"/>
          <c:y val="0.81252296588956907"/>
          <c:w val="0.97817910868558322"/>
          <c:h val="0.1874768627245123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436012612517404E-2"/>
          <c:y val="4.2062941489227033E-2"/>
          <c:w val="0.93314273635258682"/>
          <c:h val="0.86218092513355449"/>
        </c:manualLayout>
      </c:layout>
      <c:barChart>
        <c:barDir val="col"/>
        <c:grouping val="clustered"/>
        <c:varyColors val="0"/>
        <c:ser>
          <c:idx val="0"/>
          <c:order val="0"/>
          <c:tx>
            <c:strRef>
              <c:f>'Graf 43'!$G$3</c:f>
              <c:strCache>
                <c:ptCount val="1"/>
              </c:strCache>
            </c:strRef>
          </c:tx>
          <c:spPr>
            <a:solidFill>
              <a:srgbClr val="2C9ADC"/>
            </a:solidFill>
          </c:spPr>
          <c:invertIfNegative val="0"/>
          <c:dPt>
            <c:idx val="28"/>
            <c:invertIfNegative val="0"/>
            <c:bubble3D val="0"/>
            <c:spPr>
              <a:solidFill>
                <a:srgbClr val="FF0000"/>
              </a:solidFill>
            </c:spPr>
            <c:extLst>
              <c:ext xmlns:c16="http://schemas.microsoft.com/office/drawing/2014/chart" uri="{C3380CC4-5D6E-409C-BE32-E72D297353CC}">
                <c16:uniqueId val="{00000001-BC30-40DD-A8EE-95E7117A70ED}"/>
              </c:ext>
            </c:extLst>
          </c:dPt>
          <c:cat>
            <c:strRef>
              <c:f>'Graf 43'!$G$4:$G$32</c:f>
              <c:strCache>
                <c:ptCount val="29"/>
                <c:pt idx="0">
                  <c:v>IE</c:v>
                </c:pt>
                <c:pt idx="1">
                  <c:v>RO</c:v>
                </c:pt>
                <c:pt idx="2">
                  <c:v>HU</c:v>
                </c:pt>
                <c:pt idx="3">
                  <c:v>BE</c:v>
                </c:pt>
                <c:pt idx="4">
                  <c:v>MT</c:v>
                </c:pt>
                <c:pt idx="5">
                  <c:v>IT</c:v>
                </c:pt>
                <c:pt idx="6">
                  <c:v>FI</c:v>
                </c:pt>
                <c:pt idx="7">
                  <c:v>SI</c:v>
                </c:pt>
                <c:pt idx="8">
                  <c:v>DK</c:v>
                </c:pt>
                <c:pt idx="9">
                  <c:v>AT</c:v>
                </c:pt>
                <c:pt idx="10">
                  <c:v>FR</c:v>
                </c:pt>
                <c:pt idx="11">
                  <c:v>SE</c:v>
                </c:pt>
                <c:pt idx="12">
                  <c:v>EÚ</c:v>
                </c:pt>
                <c:pt idx="13">
                  <c:v>LU</c:v>
                </c:pt>
                <c:pt idx="14">
                  <c:v>UK</c:v>
                </c:pt>
                <c:pt idx="15">
                  <c:v>EE</c:v>
                </c:pt>
                <c:pt idx="16">
                  <c:v>DE</c:v>
                </c:pt>
                <c:pt idx="17">
                  <c:v>LV</c:v>
                </c:pt>
                <c:pt idx="18">
                  <c:v>ES</c:v>
                </c:pt>
                <c:pt idx="19">
                  <c:v>CZ</c:v>
                </c:pt>
                <c:pt idx="20">
                  <c:v>EL</c:v>
                </c:pt>
                <c:pt idx="21">
                  <c:v>HR</c:v>
                </c:pt>
                <c:pt idx="22">
                  <c:v>PT</c:v>
                </c:pt>
                <c:pt idx="23">
                  <c:v>PL</c:v>
                </c:pt>
                <c:pt idx="24">
                  <c:v>NL</c:v>
                </c:pt>
                <c:pt idx="25">
                  <c:v>CY</c:v>
                </c:pt>
                <c:pt idx="26">
                  <c:v>LT</c:v>
                </c:pt>
                <c:pt idx="27">
                  <c:v>BG</c:v>
                </c:pt>
                <c:pt idx="28">
                  <c:v>SK</c:v>
                </c:pt>
              </c:strCache>
            </c:strRef>
          </c:cat>
          <c:val>
            <c:numRef>
              <c:f>'Graf 43'!$F$4:$F$32</c:f>
              <c:numCache>
                <c:formatCode>General</c:formatCode>
                <c:ptCount val="29"/>
                <c:pt idx="0">
                  <c:v>-0.20514651630367464</c:v>
                </c:pt>
                <c:pt idx="1">
                  <c:v>-6.182632722379855E-2</c:v>
                </c:pt>
                <c:pt idx="2">
                  <c:v>-5.5535044094237151E-2</c:v>
                </c:pt>
                <c:pt idx="3">
                  <c:v>-3.7682128953361316E-2</c:v>
                </c:pt>
                <c:pt idx="4">
                  <c:v>-2.4473011674217338E-2</c:v>
                </c:pt>
                <c:pt idx="5">
                  <c:v>-1.8404121247919791E-2</c:v>
                </c:pt>
                <c:pt idx="6">
                  <c:v>-7.5276600151081841E-3</c:v>
                </c:pt>
                <c:pt idx="7">
                  <c:v>2.3304908301149396E-3</c:v>
                </c:pt>
                <c:pt idx="8">
                  <c:v>8.8402329919290423E-3</c:v>
                </c:pt>
                <c:pt idx="9">
                  <c:v>1.2815554057191481E-2</c:v>
                </c:pt>
                <c:pt idx="10">
                  <c:v>1.7939280279892333E-2</c:v>
                </c:pt>
                <c:pt idx="11">
                  <c:v>1.8386423124379325E-2</c:v>
                </c:pt>
                <c:pt idx="12">
                  <c:v>2.0158628966180814E-2</c:v>
                </c:pt>
                <c:pt idx="13">
                  <c:v>2.3558976822809718E-2</c:v>
                </c:pt>
                <c:pt idx="14">
                  <c:v>3.4430923728046237E-2</c:v>
                </c:pt>
                <c:pt idx="15">
                  <c:v>5.1030403493459664E-2</c:v>
                </c:pt>
                <c:pt idx="16">
                  <c:v>5.5426863614309596E-2</c:v>
                </c:pt>
                <c:pt idx="17">
                  <c:v>6.4472986113108144E-2</c:v>
                </c:pt>
                <c:pt idx="18">
                  <c:v>7.0325118014279209E-2</c:v>
                </c:pt>
                <c:pt idx="19">
                  <c:v>7.1855703833629825E-2</c:v>
                </c:pt>
                <c:pt idx="20">
                  <c:v>7.4586715590295949E-2</c:v>
                </c:pt>
                <c:pt idx="21">
                  <c:v>8.3418982041954859E-2</c:v>
                </c:pt>
                <c:pt idx="22">
                  <c:v>0.10017079755956426</c:v>
                </c:pt>
                <c:pt idx="23">
                  <c:v>0.10056440440718473</c:v>
                </c:pt>
                <c:pt idx="24">
                  <c:v>0.10212156394306038</c:v>
                </c:pt>
                <c:pt idx="25">
                  <c:v>0.12060798623786861</c:v>
                </c:pt>
                <c:pt idx="26">
                  <c:v>0.12635130489494695</c:v>
                </c:pt>
                <c:pt idx="27">
                  <c:v>0.15826248060443771</c:v>
                </c:pt>
                <c:pt idx="28">
                  <c:v>0.20494964813605598</c:v>
                </c:pt>
              </c:numCache>
            </c:numRef>
          </c:val>
          <c:extLst>
            <c:ext xmlns:c16="http://schemas.microsoft.com/office/drawing/2014/chart" uri="{C3380CC4-5D6E-409C-BE32-E72D297353CC}">
              <c16:uniqueId val="{00000013-7AA8-419E-9531-2EA9FC58120B}"/>
            </c:ext>
          </c:extLst>
        </c:ser>
        <c:dLbls>
          <c:showLegendKey val="0"/>
          <c:showVal val="0"/>
          <c:showCatName val="0"/>
          <c:showSerName val="0"/>
          <c:showPercent val="0"/>
          <c:showBubbleSize val="0"/>
        </c:dLbls>
        <c:gapWidth val="120"/>
        <c:axId val="673949344"/>
        <c:axId val="673949736"/>
        <c:extLst>
          <c:ext xmlns:c15="http://schemas.microsoft.com/office/drawing/2012/chart" uri="{02D57815-91ED-43cb-92C2-25804820EDAC}">
            <c15:filteredBarSeries>
              <c15:ser>
                <c:idx val="1"/>
                <c:order val="1"/>
                <c:tx>
                  <c:strRef>
                    <c:extLst>
                      <c:ext uri="{02D57815-91ED-43cb-92C2-25804820EDAC}">
                        <c15:formulaRef>
                          <c15:sqref>'Graf 43'!$H$3</c15:sqref>
                        </c15:formulaRef>
                      </c:ext>
                    </c:extLst>
                    <c:strCache>
                      <c:ptCount val="1"/>
                    </c:strCache>
                  </c:strRef>
                </c:tx>
                <c:spPr>
                  <a:solidFill>
                    <a:srgbClr val="5B9BD5">
                      <a:lumMod val="40000"/>
                      <a:lumOff val="60000"/>
                    </a:srgbClr>
                  </a:solidFill>
                </c:spPr>
                <c:invertIfNegative val="0"/>
                <c:dPt>
                  <c:idx val="2"/>
                  <c:invertIfNegative val="0"/>
                  <c:bubble3D val="0"/>
                  <c:extLst>
                    <c:ext xmlns:c16="http://schemas.microsoft.com/office/drawing/2014/chart" uri="{C3380CC4-5D6E-409C-BE32-E72D297353CC}">
                      <c16:uniqueId val="{00000002-BC30-40DD-A8EE-95E7117A70ED}"/>
                    </c:ext>
                  </c:extLst>
                </c:dPt>
                <c:dPt>
                  <c:idx val="12"/>
                  <c:invertIfNegative val="0"/>
                  <c:bubble3D val="0"/>
                  <c:spPr>
                    <a:solidFill>
                      <a:sysClr val="window" lastClr="FFFFFF">
                        <a:lumMod val="75000"/>
                      </a:sysClr>
                    </a:solidFill>
                  </c:spPr>
                  <c:extLst>
                    <c:ext xmlns:c16="http://schemas.microsoft.com/office/drawing/2014/chart" uri="{C3380CC4-5D6E-409C-BE32-E72D297353CC}">
                      <c16:uniqueId val="{00000004-BC30-40DD-A8EE-95E7117A70ED}"/>
                    </c:ext>
                  </c:extLst>
                </c:dPt>
                <c:dPt>
                  <c:idx val="19"/>
                  <c:invertIfNegative val="0"/>
                  <c:bubble3D val="0"/>
                  <c:extLst>
                    <c:ext xmlns:c16="http://schemas.microsoft.com/office/drawing/2014/chart" uri="{C3380CC4-5D6E-409C-BE32-E72D297353CC}">
                      <c16:uniqueId val="{00000005-BC30-40DD-A8EE-95E7117A70ED}"/>
                    </c:ext>
                  </c:extLst>
                </c:dPt>
                <c:dPt>
                  <c:idx val="23"/>
                  <c:invertIfNegative val="0"/>
                  <c:bubble3D val="0"/>
                  <c:extLst>
                    <c:ext xmlns:c16="http://schemas.microsoft.com/office/drawing/2014/chart" uri="{C3380CC4-5D6E-409C-BE32-E72D297353CC}">
                      <c16:uniqueId val="{00000006-BC30-40DD-A8EE-95E7117A70ED}"/>
                    </c:ext>
                  </c:extLst>
                </c:dPt>
                <c:dPt>
                  <c:idx val="28"/>
                  <c:invertIfNegative val="0"/>
                  <c:bubble3D val="0"/>
                  <c:spPr>
                    <a:solidFill>
                      <a:srgbClr val="F79FA5"/>
                    </a:solidFill>
                  </c:spPr>
                  <c:extLst>
                    <c:ext xmlns:c16="http://schemas.microsoft.com/office/drawing/2014/chart" uri="{C3380CC4-5D6E-409C-BE32-E72D297353CC}">
                      <c16:uniqueId val="{00000008-BC30-40DD-A8EE-95E7117A70ED}"/>
                    </c:ext>
                  </c:extLst>
                </c:dPt>
                <c:cat>
                  <c:strRef>
                    <c:extLst>
                      <c:ext uri="{02D57815-91ED-43cb-92C2-25804820EDAC}">
                        <c15:formulaRef>
                          <c15:sqref>'Graf 43'!$G$4:$G$32</c15:sqref>
                        </c15:formulaRef>
                      </c:ext>
                    </c:extLst>
                    <c:strCache>
                      <c:ptCount val="29"/>
                      <c:pt idx="0">
                        <c:v>IE</c:v>
                      </c:pt>
                      <c:pt idx="1">
                        <c:v>RO</c:v>
                      </c:pt>
                      <c:pt idx="2">
                        <c:v>HU</c:v>
                      </c:pt>
                      <c:pt idx="3">
                        <c:v>BE</c:v>
                      </c:pt>
                      <c:pt idx="4">
                        <c:v>MT</c:v>
                      </c:pt>
                      <c:pt idx="5">
                        <c:v>IT</c:v>
                      </c:pt>
                      <c:pt idx="6">
                        <c:v>FI</c:v>
                      </c:pt>
                      <c:pt idx="7">
                        <c:v>SI</c:v>
                      </c:pt>
                      <c:pt idx="8">
                        <c:v>DK</c:v>
                      </c:pt>
                      <c:pt idx="9">
                        <c:v>AT</c:v>
                      </c:pt>
                      <c:pt idx="10">
                        <c:v>FR</c:v>
                      </c:pt>
                      <c:pt idx="11">
                        <c:v>SE</c:v>
                      </c:pt>
                      <c:pt idx="12">
                        <c:v>EÚ</c:v>
                      </c:pt>
                      <c:pt idx="13">
                        <c:v>LU</c:v>
                      </c:pt>
                      <c:pt idx="14">
                        <c:v>UK</c:v>
                      </c:pt>
                      <c:pt idx="15">
                        <c:v>EE</c:v>
                      </c:pt>
                      <c:pt idx="16">
                        <c:v>DE</c:v>
                      </c:pt>
                      <c:pt idx="17">
                        <c:v>LV</c:v>
                      </c:pt>
                      <c:pt idx="18">
                        <c:v>ES</c:v>
                      </c:pt>
                      <c:pt idx="19">
                        <c:v>CZ</c:v>
                      </c:pt>
                      <c:pt idx="20">
                        <c:v>EL</c:v>
                      </c:pt>
                      <c:pt idx="21">
                        <c:v>HR</c:v>
                      </c:pt>
                      <c:pt idx="22">
                        <c:v>PT</c:v>
                      </c:pt>
                      <c:pt idx="23">
                        <c:v>PL</c:v>
                      </c:pt>
                      <c:pt idx="24">
                        <c:v>NL</c:v>
                      </c:pt>
                      <c:pt idx="25">
                        <c:v>CY</c:v>
                      </c:pt>
                      <c:pt idx="26">
                        <c:v>LT</c:v>
                      </c:pt>
                      <c:pt idx="27">
                        <c:v>BG</c:v>
                      </c:pt>
                      <c:pt idx="28">
                        <c:v>SK</c:v>
                      </c:pt>
                    </c:strCache>
                  </c:strRef>
                </c:cat>
                <c:val>
                  <c:numRef>
                    <c:extLst>
                      <c:ext uri="{02D57815-91ED-43cb-92C2-25804820EDAC}">
                        <c15:formulaRef>
                          <c15:sqref>'Graf 43'!$H$4:$H$32</c15:sqref>
                        </c15:formulaRef>
                      </c:ext>
                    </c:extLst>
                    <c:numCache>
                      <c:formatCode>0.00</c:formatCode>
                      <c:ptCount val="29"/>
                    </c:numCache>
                  </c:numRef>
                </c:val>
                <c:extLst>
                  <c:ext xmlns:c16="http://schemas.microsoft.com/office/drawing/2014/chart" uri="{C3380CC4-5D6E-409C-BE32-E72D297353CC}">
                    <c16:uniqueId val="{00000009-BC30-40DD-A8EE-95E7117A70ED}"/>
                  </c:ext>
                </c:extLst>
              </c15:ser>
            </c15:filteredBarSeries>
          </c:ext>
        </c:extLst>
      </c:barChart>
      <c:catAx>
        <c:axId val="673949344"/>
        <c:scaling>
          <c:orientation val="minMax"/>
        </c:scaling>
        <c:delete val="0"/>
        <c:axPos val="b"/>
        <c:numFmt formatCode="General" sourceLinked="1"/>
        <c:majorTickMark val="none"/>
        <c:minorTickMark val="none"/>
        <c:tickLblPos val="low"/>
        <c:spPr>
          <a:ln>
            <a:solidFill>
              <a:sysClr val="windowText" lastClr="000000"/>
            </a:solidFill>
          </a:ln>
        </c:spPr>
        <c:txPr>
          <a:bodyPr rot="-5400000" vert="horz"/>
          <a:lstStyle/>
          <a:p>
            <a:pPr>
              <a:defRPr>
                <a:solidFill>
                  <a:schemeClr val="tx1"/>
                </a:solidFill>
              </a:defRPr>
            </a:pPr>
            <a:endParaRPr lang="sk-SK"/>
          </a:p>
        </c:txPr>
        <c:crossAx val="673949736"/>
        <c:crosses val="autoZero"/>
        <c:auto val="1"/>
        <c:lblAlgn val="ctr"/>
        <c:lblOffset val="100"/>
        <c:tickLblSkip val="1"/>
        <c:noMultiLvlLbl val="0"/>
      </c:catAx>
      <c:valAx>
        <c:axId val="673949736"/>
        <c:scaling>
          <c:orientation val="minMax"/>
          <c:max val="0.25"/>
          <c:min val="-0.2"/>
        </c:scaling>
        <c:delete val="0"/>
        <c:axPos val="l"/>
        <c:majorGridlines>
          <c:spPr>
            <a:ln>
              <a:solidFill>
                <a:sysClr val="window" lastClr="FFFFFF">
                  <a:lumMod val="85000"/>
                </a:sysClr>
              </a:solidFill>
              <a:prstDash val="solid"/>
            </a:ln>
          </c:spPr>
        </c:majorGridlines>
        <c:numFmt formatCode="0%" sourceLinked="0"/>
        <c:majorTickMark val="none"/>
        <c:minorTickMark val="none"/>
        <c:tickLblPos val="nextTo"/>
        <c:spPr>
          <a:noFill/>
          <a:ln>
            <a:solidFill>
              <a:sysClr val="windowText" lastClr="000000"/>
            </a:solidFill>
          </a:ln>
        </c:spPr>
        <c:txPr>
          <a:bodyPr/>
          <a:lstStyle/>
          <a:p>
            <a:pPr>
              <a:defRPr>
                <a:solidFill>
                  <a:schemeClr val="tx1"/>
                </a:solidFill>
              </a:defRPr>
            </a:pPr>
            <a:endParaRPr lang="sk-SK"/>
          </a:p>
        </c:txPr>
        <c:crossAx val="673949344"/>
        <c:crosses val="autoZero"/>
        <c:crossBetween val="between"/>
      </c:valAx>
    </c:plotArea>
    <c:plotVisOnly val="1"/>
    <c:dispBlanksAs val="gap"/>
    <c:showDLblsOverMax val="0"/>
  </c:chart>
  <c:spPr>
    <a:ln>
      <a:noFill/>
    </a:ln>
  </c:spPr>
  <c:txPr>
    <a:bodyPr/>
    <a:lstStyle/>
    <a:p>
      <a:pPr>
        <a:defRPr sz="900">
          <a:solidFill>
            <a:schemeClr val="tx1"/>
          </a:solidFill>
          <a:latin typeface="Arial Narrow" panose="020B0606020202030204" pitchFamily="34" charset="0"/>
        </a:defRPr>
      </a:pPr>
      <a:endParaRPr lang="sk-SK"/>
    </a:p>
  </c:txPr>
  <c:printSettings>
    <c:headerFooter/>
    <c:pageMargins b="0.75000000000000144" l="0.70000000000000062" r="0.70000000000000062" t="0.75000000000000144" header="0.30000000000000032" footer="0.30000000000000032"/>
    <c:pageSetup orientation="portrait"/>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4.8208191482695971E-2"/>
          <c:w val="0.90286351706036749"/>
          <c:h val="0.8575141502537646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2018'!$C$36:$C$64</c:f>
            </c:numRef>
          </c:val>
          <c:extLst>
            <c:ext xmlns:c16="http://schemas.microsoft.com/office/drawing/2014/chart" uri="{C3380CC4-5D6E-409C-BE32-E72D297353CC}">
              <c16:uniqueId val="{00000002-0E04-4160-9757-15D0A943BC87}"/>
            </c:ext>
          </c:extLst>
        </c:ser>
        <c:ser>
          <c:idx val="1"/>
          <c:order val="1"/>
          <c:spPr>
            <a:solidFill>
              <a:schemeClr val="accent2"/>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2018'!$D$36:$D$64</c:f>
            </c:numRef>
          </c:val>
          <c:extLst>
            <c:ext xmlns:c16="http://schemas.microsoft.com/office/drawing/2014/chart" uri="{C3380CC4-5D6E-409C-BE32-E72D297353CC}">
              <c16:uniqueId val="{00000000-514A-4EB8-A729-9948A74CD384}"/>
            </c:ext>
          </c:extLst>
        </c:ser>
        <c:ser>
          <c:idx val="2"/>
          <c:order val="2"/>
          <c:spPr>
            <a:solidFill>
              <a:schemeClr val="accent3"/>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2018'!$E$36:$E$64</c:f>
            </c:numRef>
          </c:val>
          <c:extLst>
            <c:ext xmlns:c16="http://schemas.microsoft.com/office/drawing/2014/chart" uri="{C3380CC4-5D6E-409C-BE32-E72D297353CC}">
              <c16:uniqueId val="{00000001-514A-4EB8-A729-9948A74CD384}"/>
            </c:ext>
          </c:extLst>
        </c:ser>
        <c:ser>
          <c:idx val="3"/>
          <c:order val="3"/>
          <c:spPr>
            <a:solidFill>
              <a:schemeClr val="accent4"/>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2018'!$F$36:$F$64</c:f>
            </c:numRef>
          </c:val>
          <c:extLst>
            <c:ext xmlns:c16="http://schemas.microsoft.com/office/drawing/2014/chart" uri="{C3380CC4-5D6E-409C-BE32-E72D297353CC}">
              <c16:uniqueId val="{00000002-514A-4EB8-A729-9948A74CD384}"/>
            </c:ext>
          </c:extLst>
        </c:ser>
        <c:ser>
          <c:idx val="4"/>
          <c:order val="4"/>
          <c:spPr>
            <a:solidFill>
              <a:schemeClr val="accent5"/>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2018'!$G$36:$G$64</c:f>
            </c:numRef>
          </c:val>
          <c:extLst>
            <c:ext xmlns:c16="http://schemas.microsoft.com/office/drawing/2014/chart" uri="{C3380CC4-5D6E-409C-BE32-E72D297353CC}">
              <c16:uniqueId val="{00000003-514A-4EB8-A729-9948A74CD384}"/>
            </c:ext>
          </c:extLst>
        </c:ser>
        <c:ser>
          <c:idx val="5"/>
          <c:order val="5"/>
          <c:spPr>
            <a:solidFill>
              <a:schemeClr val="accent6"/>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2018'!$H$36:$H$64</c:f>
            </c:numRef>
          </c:val>
          <c:extLst>
            <c:ext xmlns:c16="http://schemas.microsoft.com/office/drawing/2014/chart" uri="{C3380CC4-5D6E-409C-BE32-E72D297353CC}">
              <c16:uniqueId val="{00000004-514A-4EB8-A729-9948A74CD384}"/>
            </c:ext>
          </c:extLst>
        </c:ser>
        <c:ser>
          <c:idx val="6"/>
          <c:order val="6"/>
          <c:spPr>
            <a:solidFill>
              <a:schemeClr val="accent1">
                <a:lumMod val="6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2018'!$I$36:$I$64</c:f>
            </c:numRef>
          </c:val>
          <c:extLst>
            <c:ext xmlns:c16="http://schemas.microsoft.com/office/drawing/2014/chart" uri="{C3380CC4-5D6E-409C-BE32-E72D297353CC}">
              <c16:uniqueId val="{00000005-514A-4EB8-A729-9948A74CD384}"/>
            </c:ext>
          </c:extLst>
        </c:ser>
        <c:ser>
          <c:idx val="7"/>
          <c:order val="7"/>
          <c:spPr>
            <a:solidFill>
              <a:schemeClr val="accent2">
                <a:lumMod val="6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2018'!$J$36:$J$64</c:f>
            </c:numRef>
          </c:val>
          <c:extLst>
            <c:ext xmlns:c16="http://schemas.microsoft.com/office/drawing/2014/chart" uri="{C3380CC4-5D6E-409C-BE32-E72D297353CC}">
              <c16:uniqueId val="{00000006-514A-4EB8-A729-9948A74CD384}"/>
            </c:ext>
          </c:extLst>
        </c:ser>
        <c:ser>
          <c:idx val="8"/>
          <c:order val="8"/>
          <c:spPr>
            <a:solidFill>
              <a:schemeClr val="accent3">
                <a:lumMod val="6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2018'!$K$36:$K$64</c:f>
            </c:numRef>
          </c:val>
          <c:extLst>
            <c:ext xmlns:c16="http://schemas.microsoft.com/office/drawing/2014/chart" uri="{C3380CC4-5D6E-409C-BE32-E72D297353CC}">
              <c16:uniqueId val="{00000007-514A-4EB8-A729-9948A74CD384}"/>
            </c:ext>
          </c:extLst>
        </c:ser>
        <c:ser>
          <c:idx val="9"/>
          <c:order val="9"/>
          <c:spPr>
            <a:solidFill>
              <a:schemeClr val="accent4">
                <a:lumMod val="6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2018'!$L$36:$L$64</c:f>
            </c:numRef>
          </c:val>
          <c:extLst>
            <c:ext xmlns:c16="http://schemas.microsoft.com/office/drawing/2014/chart" uri="{C3380CC4-5D6E-409C-BE32-E72D297353CC}">
              <c16:uniqueId val="{00000008-514A-4EB8-A729-9948A74CD384}"/>
            </c:ext>
          </c:extLst>
        </c:ser>
        <c:ser>
          <c:idx val="10"/>
          <c:order val="10"/>
          <c:spPr>
            <a:solidFill>
              <a:schemeClr val="accent5">
                <a:lumMod val="6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2018'!$M$36:$M$64</c:f>
            </c:numRef>
          </c:val>
          <c:extLst>
            <c:ext xmlns:c16="http://schemas.microsoft.com/office/drawing/2014/chart" uri="{C3380CC4-5D6E-409C-BE32-E72D297353CC}">
              <c16:uniqueId val="{00000009-514A-4EB8-A729-9948A74CD384}"/>
            </c:ext>
          </c:extLst>
        </c:ser>
        <c:ser>
          <c:idx val="11"/>
          <c:order val="11"/>
          <c:spPr>
            <a:solidFill>
              <a:schemeClr val="accent6">
                <a:lumMod val="6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2018'!$N$36:$N$64</c:f>
            </c:numRef>
          </c:val>
          <c:extLst>
            <c:ext xmlns:c16="http://schemas.microsoft.com/office/drawing/2014/chart" uri="{C3380CC4-5D6E-409C-BE32-E72D297353CC}">
              <c16:uniqueId val="{0000000A-514A-4EB8-A729-9948A74CD384}"/>
            </c:ext>
          </c:extLst>
        </c:ser>
        <c:ser>
          <c:idx val="12"/>
          <c:order val="12"/>
          <c:spPr>
            <a:solidFill>
              <a:schemeClr val="accent1">
                <a:lumMod val="80000"/>
                <a:lumOff val="2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2018'!$O$36:$O$64</c:f>
            </c:numRef>
          </c:val>
          <c:extLst>
            <c:ext xmlns:c16="http://schemas.microsoft.com/office/drawing/2014/chart" uri="{C3380CC4-5D6E-409C-BE32-E72D297353CC}">
              <c16:uniqueId val="{0000000B-514A-4EB8-A729-9948A74CD384}"/>
            </c:ext>
          </c:extLst>
        </c:ser>
        <c:ser>
          <c:idx val="13"/>
          <c:order val="13"/>
          <c:spPr>
            <a:solidFill>
              <a:schemeClr val="accent2">
                <a:lumMod val="80000"/>
                <a:lumOff val="2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2018'!$P$36:$P$64</c:f>
            </c:numRef>
          </c:val>
          <c:extLst>
            <c:ext xmlns:c16="http://schemas.microsoft.com/office/drawing/2014/chart" uri="{C3380CC4-5D6E-409C-BE32-E72D297353CC}">
              <c16:uniqueId val="{0000000C-514A-4EB8-A729-9948A74CD384}"/>
            </c:ext>
          </c:extLst>
        </c:ser>
        <c:ser>
          <c:idx val="14"/>
          <c:order val="14"/>
          <c:spPr>
            <a:solidFill>
              <a:schemeClr val="accent3">
                <a:lumMod val="80000"/>
                <a:lumOff val="2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2018'!$Q$36:$Q$64</c:f>
            </c:numRef>
          </c:val>
          <c:extLst>
            <c:ext xmlns:c16="http://schemas.microsoft.com/office/drawing/2014/chart" uri="{C3380CC4-5D6E-409C-BE32-E72D297353CC}">
              <c16:uniqueId val="{0000000D-514A-4EB8-A729-9948A74CD384}"/>
            </c:ext>
          </c:extLst>
        </c:ser>
        <c:ser>
          <c:idx val="15"/>
          <c:order val="15"/>
          <c:spPr>
            <a:solidFill>
              <a:schemeClr val="accent4">
                <a:lumMod val="80000"/>
                <a:lumOff val="2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2018'!$R$36:$R$64</c:f>
            </c:numRef>
          </c:val>
          <c:extLst>
            <c:ext xmlns:c16="http://schemas.microsoft.com/office/drawing/2014/chart" uri="{C3380CC4-5D6E-409C-BE32-E72D297353CC}">
              <c16:uniqueId val="{0000000E-514A-4EB8-A729-9948A74CD384}"/>
            </c:ext>
          </c:extLst>
        </c:ser>
        <c:ser>
          <c:idx val="16"/>
          <c:order val="16"/>
          <c:spPr>
            <a:solidFill>
              <a:schemeClr val="accent5">
                <a:lumMod val="80000"/>
                <a:lumOff val="2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2018'!$S$36:$S$64</c:f>
            </c:numRef>
          </c:val>
          <c:extLst>
            <c:ext xmlns:c16="http://schemas.microsoft.com/office/drawing/2014/chart" uri="{C3380CC4-5D6E-409C-BE32-E72D297353CC}">
              <c16:uniqueId val="{0000000F-514A-4EB8-A729-9948A74CD384}"/>
            </c:ext>
          </c:extLst>
        </c:ser>
        <c:ser>
          <c:idx val="17"/>
          <c:order val="17"/>
          <c:spPr>
            <a:solidFill>
              <a:schemeClr val="accent6">
                <a:lumMod val="80000"/>
                <a:lumOff val="20000"/>
              </a:schemeClr>
            </a:solidFill>
            <a:ln>
              <a:noFill/>
            </a:ln>
            <a:effectLst/>
          </c:spPr>
          <c:invertIfNegative val="0"/>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2018'!$T$36:$T$64</c:f>
            </c:numRef>
          </c:val>
          <c:extLst>
            <c:ext xmlns:c16="http://schemas.microsoft.com/office/drawing/2014/chart" uri="{C3380CC4-5D6E-409C-BE32-E72D297353CC}">
              <c16:uniqueId val="{00000010-514A-4EB8-A729-9948A74CD384}"/>
            </c:ext>
          </c:extLst>
        </c:ser>
        <c:ser>
          <c:idx val="18"/>
          <c:order val="18"/>
          <c:spPr>
            <a:solidFill>
              <a:srgbClr val="00B0F0"/>
            </a:solidFill>
            <a:ln>
              <a:noFill/>
            </a:ln>
            <a:effectLst/>
          </c:spPr>
          <c:invertIfNegative val="0"/>
          <c:dPt>
            <c:idx val="20"/>
            <c:invertIfNegative val="0"/>
            <c:bubble3D val="0"/>
            <c:spPr>
              <a:solidFill>
                <a:srgbClr val="FFC000"/>
              </a:solidFill>
              <a:ln>
                <a:noFill/>
              </a:ln>
              <a:effectLst/>
            </c:spPr>
            <c:extLst>
              <c:ext xmlns:c16="http://schemas.microsoft.com/office/drawing/2014/chart" uri="{C3380CC4-5D6E-409C-BE32-E72D297353CC}">
                <c16:uniqueId val="{00000012-514A-4EB8-A729-9948A74CD384}"/>
              </c:ext>
            </c:extLst>
          </c:dPt>
          <c:dPt>
            <c:idx val="24"/>
            <c:invertIfNegative val="0"/>
            <c:bubble3D val="0"/>
            <c:spPr>
              <a:solidFill>
                <a:srgbClr val="FF0000"/>
              </a:solidFill>
              <a:ln>
                <a:noFill/>
              </a:ln>
              <a:effectLst/>
            </c:spPr>
            <c:extLst>
              <c:ext xmlns:c16="http://schemas.microsoft.com/office/drawing/2014/chart" uri="{C3380CC4-5D6E-409C-BE32-E72D297353CC}">
                <c16:uniqueId val="{00000014-514A-4EB8-A729-9948A74CD384}"/>
              </c:ext>
            </c:extLst>
          </c:dPt>
          <c:dLbls>
            <c:dLbl>
              <c:idx val="0"/>
              <c:delete val="1"/>
              <c:extLst>
                <c:ext xmlns:c15="http://schemas.microsoft.com/office/drawing/2012/chart" uri="{CE6537A1-D6FC-4f65-9D91-7224C49458BB}"/>
                <c:ext xmlns:c16="http://schemas.microsoft.com/office/drawing/2014/chart" uri="{C3380CC4-5D6E-409C-BE32-E72D297353CC}">
                  <c16:uniqueId val="{00000015-514A-4EB8-A729-9948A74CD384}"/>
                </c:ext>
              </c:extLst>
            </c:dLbl>
            <c:dLbl>
              <c:idx val="1"/>
              <c:delete val="1"/>
              <c:extLst>
                <c:ext xmlns:c15="http://schemas.microsoft.com/office/drawing/2012/chart" uri="{CE6537A1-D6FC-4f65-9D91-7224C49458BB}"/>
                <c:ext xmlns:c16="http://schemas.microsoft.com/office/drawing/2014/chart" uri="{C3380CC4-5D6E-409C-BE32-E72D297353CC}">
                  <c16:uniqueId val="{00000016-514A-4EB8-A729-9948A74CD384}"/>
                </c:ext>
              </c:extLst>
            </c:dLbl>
            <c:dLbl>
              <c:idx val="2"/>
              <c:delete val="1"/>
              <c:extLst>
                <c:ext xmlns:c15="http://schemas.microsoft.com/office/drawing/2012/chart" uri="{CE6537A1-D6FC-4f65-9D91-7224C49458BB}"/>
                <c:ext xmlns:c16="http://schemas.microsoft.com/office/drawing/2014/chart" uri="{C3380CC4-5D6E-409C-BE32-E72D297353CC}">
                  <c16:uniqueId val="{00000017-514A-4EB8-A729-9948A74CD384}"/>
                </c:ext>
              </c:extLst>
            </c:dLbl>
            <c:dLbl>
              <c:idx val="3"/>
              <c:delete val="1"/>
              <c:extLst>
                <c:ext xmlns:c15="http://schemas.microsoft.com/office/drawing/2012/chart" uri="{CE6537A1-D6FC-4f65-9D91-7224C49458BB}"/>
                <c:ext xmlns:c16="http://schemas.microsoft.com/office/drawing/2014/chart" uri="{C3380CC4-5D6E-409C-BE32-E72D297353CC}">
                  <c16:uniqueId val="{00000018-514A-4EB8-A729-9948A74CD384}"/>
                </c:ext>
              </c:extLst>
            </c:dLbl>
            <c:dLbl>
              <c:idx val="4"/>
              <c:delete val="1"/>
              <c:extLst>
                <c:ext xmlns:c15="http://schemas.microsoft.com/office/drawing/2012/chart" uri="{CE6537A1-D6FC-4f65-9D91-7224C49458BB}"/>
                <c:ext xmlns:c16="http://schemas.microsoft.com/office/drawing/2014/chart" uri="{C3380CC4-5D6E-409C-BE32-E72D297353CC}">
                  <c16:uniqueId val="{00000019-514A-4EB8-A729-9948A74CD384}"/>
                </c:ext>
              </c:extLst>
            </c:dLbl>
            <c:dLbl>
              <c:idx val="5"/>
              <c:delete val="1"/>
              <c:extLst>
                <c:ext xmlns:c15="http://schemas.microsoft.com/office/drawing/2012/chart" uri="{CE6537A1-D6FC-4f65-9D91-7224C49458BB}"/>
                <c:ext xmlns:c16="http://schemas.microsoft.com/office/drawing/2014/chart" uri="{C3380CC4-5D6E-409C-BE32-E72D297353CC}">
                  <c16:uniqueId val="{0000001A-514A-4EB8-A729-9948A74CD384}"/>
                </c:ext>
              </c:extLst>
            </c:dLbl>
            <c:dLbl>
              <c:idx val="6"/>
              <c:delete val="1"/>
              <c:extLst>
                <c:ext xmlns:c15="http://schemas.microsoft.com/office/drawing/2012/chart" uri="{CE6537A1-D6FC-4f65-9D91-7224C49458BB}"/>
                <c:ext xmlns:c16="http://schemas.microsoft.com/office/drawing/2014/chart" uri="{C3380CC4-5D6E-409C-BE32-E72D297353CC}">
                  <c16:uniqueId val="{0000001B-514A-4EB8-A729-9948A74CD384}"/>
                </c:ext>
              </c:extLst>
            </c:dLbl>
            <c:dLbl>
              <c:idx val="7"/>
              <c:delete val="1"/>
              <c:extLst>
                <c:ext xmlns:c15="http://schemas.microsoft.com/office/drawing/2012/chart" uri="{CE6537A1-D6FC-4f65-9D91-7224C49458BB}"/>
                <c:ext xmlns:c16="http://schemas.microsoft.com/office/drawing/2014/chart" uri="{C3380CC4-5D6E-409C-BE32-E72D297353CC}">
                  <c16:uniqueId val="{0000001C-514A-4EB8-A729-9948A74CD384}"/>
                </c:ext>
              </c:extLst>
            </c:dLbl>
            <c:dLbl>
              <c:idx val="8"/>
              <c:delete val="1"/>
              <c:extLst>
                <c:ext xmlns:c15="http://schemas.microsoft.com/office/drawing/2012/chart" uri="{CE6537A1-D6FC-4f65-9D91-7224C49458BB}"/>
                <c:ext xmlns:c16="http://schemas.microsoft.com/office/drawing/2014/chart" uri="{C3380CC4-5D6E-409C-BE32-E72D297353CC}">
                  <c16:uniqueId val="{0000001D-514A-4EB8-A729-9948A74CD384}"/>
                </c:ext>
              </c:extLst>
            </c:dLbl>
            <c:dLbl>
              <c:idx val="9"/>
              <c:delete val="1"/>
              <c:extLst>
                <c:ext xmlns:c15="http://schemas.microsoft.com/office/drawing/2012/chart" uri="{CE6537A1-D6FC-4f65-9D91-7224C49458BB}"/>
                <c:ext xmlns:c16="http://schemas.microsoft.com/office/drawing/2014/chart" uri="{C3380CC4-5D6E-409C-BE32-E72D297353CC}">
                  <c16:uniqueId val="{0000001E-514A-4EB8-A729-9948A74CD384}"/>
                </c:ext>
              </c:extLst>
            </c:dLbl>
            <c:dLbl>
              <c:idx val="10"/>
              <c:delete val="1"/>
              <c:extLst>
                <c:ext xmlns:c15="http://schemas.microsoft.com/office/drawing/2012/chart" uri="{CE6537A1-D6FC-4f65-9D91-7224C49458BB}"/>
                <c:ext xmlns:c16="http://schemas.microsoft.com/office/drawing/2014/chart" uri="{C3380CC4-5D6E-409C-BE32-E72D297353CC}">
                  <c16:uniqueId val="{0000001F-514A-4EB8-A729-9948A74CD384}"/>
                </c:ext>
              </c:extLst>
            </c:dLbl>
            <c:dLbl>
              <c:idx val="11"/>
              <c:delete val="1"/>
              <c:extLst>
                <c:ext xmlns:c15="http://schemas.microsoft.com/office/drawing/2012/chart" uri="{CE6537A1-D6FC-4f65-9D91-7224C49458BB}"/>
                <c:ext xmlns:c16="http://schemas.microsoft.com/office/drawing/2014/chart" uri="{C3380CC4-5D6E-409C-BE32-E72D297353CC}">
                  <c16:uniqueId val="{00000020-514A-4EB8-A729-9948A74CD384}"/>
                </c:ext>
              </c:extLst>
            </c:dLbl>
            <c:dLbl>
              <c:idx val="12"/>
              <c:delete val="1"/>
              <c:extLst>
                <c:ext xmlns:c15="http://schemas.microsoft.com/office/drawing/2012/chart" uri="{CE6537A1-D6FC-4f65-9D91-7224C49458BB}"/>
                <c:ext xmlns:c16="http://schemas.microsoft.com/office/drawing/2014/chart" uri="{C3380CC4-5D6E-409C-BE32-E72D297353CC}">
                  <c16:uniqueId val="{00000021-514A-4EB8-A729-9948A74CD384}"/>
                </c:ext>
              </c:extLst>
            </c:dLbl>
            <c:dLbl>
              <c:idx val="13"/>
              <c:delete val="1"/>
              <c:extLst>
                <c:ext xmlns:c15="http://schemas.microsoft.com/office/drawing/2012/chart" uri="{CE6537A1-D6FC-4f65-9D91-7224C49458BB}"/>
                <c:ext xmlns:c16="http://schemas.microsoft.com/office/drawing/2014/chart" uri="{C3380CC4-5D6E-409C-BE32-E72D297353CC}">
                  <c16:uniqueId val="{00000022-514A-4EB8-A729-9948A74CD384}"/>
                </c:ext>
              </c:extLst>
            </c:dLbl>
            <c:dLbl>
              <c:idx val="14"/>
              <c:delete val="1"/>
              <c:extLst>
                <c:ext xmlns:c15="http://schemas.microsoft.com/office/drawing/2012/chart" uri="{CE6537A1-D6FC-4f65-9D91-7224C49458BB}"/>
                <c:ext xmlns:c16="http://schemas.microsoft.com/office/drawing/2014/chart" uri="{C3380CC4-5D6E-409C-BE32-E72D297353CC}">
                  <c16:uniqueId val="{00000023-514A-4EB8-A729-9948A74CD384}"/>
                </c:ext>
              </c:extLst>
            </c:dLbl>
            <c:dLbl>
              <c:idx val="15"/>
              <c:delete val="1"/>
              <c:extLst>
                <c:ext xmlns:c15="http://schemas.microsoft.com/office/drawing/2012/chart" uri="{CE6537A1-D6FC-4f65-9D91-7224C49458BB}"/>
                <c:ext xmlns:c16="http://schemas.microsoft.com/office/drawing/2014/chart" uri="{C3380CC4-5D6E-409C-BE32-E72D297353CC}">
                  <c16:uniqueId val="{00000024-514A-4EB8-A729-9948A74CD384}"/>
                </c:ext>
              </c:extLst>
            </c:dLbl>
            <c:dLbl>
              <c:idx val="16"/>
              <c:delete val="1"/>
              <c:extLst>
                <c:ext xmlns:c15="http://schemas.microsoft.com/office/drawing/2012/chart" uri="{CE6537A1-D6FC-4f65-9D91-7224C49458BB}"/>
                <c:ext xmlns:c16="http://schemas.microsoft.com/office/drawing/2014/chart" uri="{C3380CC4-5D6E-409C-BE32-E72D297353CC}">
                  <c16:uniqueId val="{00000025-514A-4EB8-A729-9948A74CD384}"/>
                </c:ext>
              </c:extLst>
            </c:dLbl>
            <c:dLbl>
              <c:idx val="17"/>
              <c:delete val="1"/>
              <c:extLst>
                <c:ext xmlns:c15="http://schemas.microsoft.com/office/drawing/2012/chart" uri="{CE6537A1-D6FC-4f65-9D91-7224C49458BB}"/>
                <c:ext xmlns:c16="http://schemas.microsoft.com/office/drawing/2014/chart" uri="{C3380CC4-5D6E-409C-BE32-E72D297353CC}">
                  <c16:uniqueId val="{00000026-514A-4EB8-A729-9948A74CD384}"/>
                </c:ext>
              </c:extLst>
            </c:dLbl>
            <c:dLbl>
              <c:idx val="18"/>
              <c:delete val="1"/>
              <c:extLst>
                <c:ext xmlns:c15="http://schemas.microsoft.com/office/drawing/2012/chart" uri="{CE6537A1-D6FC-4f65-9D91-7224C49458BB}"/>
                <c:ext xmlns:c16="http://schemas.microsoft.com/office/drawing/2014/chart" uri="{C3380CC4-5D6E-409C-BE32-E72D297353CC}">
                  <c16:uniqueId val="{00000027-514A-4EB8-A729-9948A74CD384}"/>
                </c:ext>
              </c:extLst>
            </c:dLbl>
            <c:dLbl>
              <c:idx val="19"/>
              <c:delete val="1"/>
              <c:extLst>
                <c:ext xmlns:c15="http://schemas.microsoft.com/office/drawing/2012/chart" uri="{CE6537A1-D6FC-4f65-9D91-7224C49458BB}"/>
                <c:ext xmlns:c16="http://schemas.microsoft.com/office/drawing/2014/chart" uri="{C3380CC4-5D6E-409C-BE32-E72D297353CC}">
                  <c16:uniqueId val="{00000028-514A-4EB8-A729-9948A74CD384}"/>
                </c:ext>
              </c:extLst>
            </c:dLbl>
            <c:dLbl>
              <c:idx val="21"/>
              <c:delete val="1"/>
              <c:extLst>
                <c:ext xmlns:c15="http://schemas.microsoft.com/office/drawing/2012/chart" uri="{CE6537A1-D6FC-4f65-9D91-7224C49458BB}"/>
                <c:ext xmlns:c16="http://schemas.microsoft.com/office/drawing/2014/chart" uri="{C3380CC4-5D6E-409C-BE32-E72D297353CC}">
                  <c16:uniqueId val="{00000029-514A-4EB8-A729-9948A74CD384}"/>
                </c:ext>
              </c:extLst>
            </c:dLbl>
            <c:dLbl>
              <c:idx val="22"/>
              <c:delete val="1"/>
              <c:extLst>
                <c:ext xmlns:c15="http://schemas.microsoft.com/office/drawing/2012/chart" uri="{CE6537A1-D6FC-4f65-9D91-7224C49458BB}"/>
                <c:ext xmlns:c16="http://schemas.microsoft.com/office/drawing/2014/chart" uri="{C3380CC4-5D6E-409C-BE32-E72D297353CC}">
                  <c16:uniqueId val="{0000002A-514A-4EB8-A729-9948A74CD384}"/>
                </c:ext>
              </c:extLst>
            </c:dLbl>
            <c:dLbl>
              <c:idx val="23"/>
              <c:delete val="1"/>
              <c:extLst>
                <c:ext xmlns:c15="http://schemas.microsoft.com/office/drawing/2012/chart" uri="{CE6537A1-D6FC-4f65-9D91-7224C49458BB}"/>
                <c:ext xmlns:c16="http://schemas.microsoft.com/office/drawing/2014/chart" uri="{C3380CC4-5D6E-409C-BE32-E72D297353CC}">
                  <c16:uniqueId val="{0000002B-514A-4EB8-A729-9948A74CD384}"/>
                </c:ext>
              </c:extLst>
            </c:dLbl>
            <c:dLbl>
              <c:idx val="25"/>
              <c:delete val="1"/>
              <c:extLst>
                <c:ext xmlns:c15="http://schemas.microsoft.com/office/drawing/2012/chart" uri="{CE6537A1-D6FC-4f65-9D91-7224C49458BB}"/>
                <c:ext xmlns:c16="http://schemas.microsoft.com/office/drawing/2014/chart" uri="{C3380CC4-5D6E-409C-BE32-E72D297353CC}">
                  <c16:uniqueId val="{0000002C-514A-4EB8-A729-9948A74CD384}"/>
                </c:ext>
              </c:extLst>
            </c:dLbl>
            <c:dLbl>
              <c:idx val="26"/>
              <c:delete val="1"/>
              <c:extLst>
                <c:ext xmlns:c15="http://schemas.microsoft.com/office/drawing/2012/chart" uri="{CE6537A1-D6FC-4f65-9D91-7224C49458BB}"/>
                <c:ext xmlns:c16="http://schemas.microsoft.com/office/drawing/2014/chart" uri="{C3380CC4-5D6E-409C-BE32-E72D297353CC}">
                  <c16:uniqueId val="{0000002D-514A-4EB8-A729-9948A74CD384}"/>
                </c:ext>
              </c:extLst>
            </c:dLbl>
            <c:dLbl>
              <c:idx val="27"/>
              <c:delete val="1"/>
              <c:extLst>
                <c:ext xmlns:c15="http://schemas.microsoft.com/office/drawing/2012/chart" uri="{CE6537A1-D6FC-4f65-9D91-7224C49458BB}"/>
                <c:ext xmlns:c16="http://schemas.microsoft.com/office/drawing/2014/chart" uri="{C3380CC4-5D6E-409C-BE32-E72D297353CC}">
                  <c16:uniqueId val="{0000002E-514A-4EB8-A729-9948A74CD384}"/>
                </c:ext>
              </c:extLst>
            </c:dLbl>
            <c:dLbl>
              <c:idx val="28"/>
              <c:delete val="1"/>
              <c:extLst>
                <c:ext xmlns:c15="http://schemas.microsoft.com/office/drawing/2012/chart" uri="{CE6537A1-D6FC-4f65-9D91-7224C49458BB}"/>
                <c:ext xmlns:c16="http://schemas.microsoft.com/office/drawing/2014/chart" uri="{C3380CC4-5D6E-409C-BE32-E72D297353CC}">
                  <c16:uniqueId val="{0000002F-514A-4EB8-A729-9948A74CD38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'[77]vat gap 2018'!$B$36:$B$64</c:f>
              <c:strCache>
                <c:ptCount val="29"/>
                <c:pt idx="0">
                  <c:v>SE</c:v>
                </c:pt>
                <c:pt idx="1">
                  <c:v>HR</c:v>
                </c:pt>
                <c:pt idx="2">
                  <c:v>FI</c:v>
                </c:pt>
                <c:pt idx="3">
                  <c:v>CY</c:v>
                </c:pt>
                <c:pt idx="4">
                  <c:v>SI</c:v>
                </c:pt>
                <c:pt idx="5">
                  <c:v>NL</c:v>
                </c:pt>
                <c:pt idx="6">
                  <c:v>LU</c:v>
                </c:pt>
                <c:pt idx="7">
                  <c:v>EE</c:v>
                </c:pt>
                <c:pt idx="8">
                  <c:v>ES</c:v>
                </c:pt>
                <c:pt idx="9">
                  <c:v>FR</c:v>
                </c:pt>
                <c:pt idx="10">
                  <c:v>DK</c:v>
                </c:pt>
                <c:pt idx="11">
                  <c:v>HU</c:v>
                </c:pt>
                <c:pt idx="12">
                  <c:v>DE</c:v>
                </c:pt>
                <c:pt idx="13">
                  <c:v>AT</c:v>
                </c:pt>
                <c:pt idx="14">
                  <c:v>LV</c:v>
                </c:pt>
                <c:pt idx="15">
                  <c:v>PT</c:v>
                </c:pt>
                <c:pt idx="16">
                  <c:v>PL</c:v>
                </c:pt>
                <c:pt idx="17">
                  <c:v>BE</c:v>
                </c:pt>
                <c:pt idx="18">
                  <c:v>IE</c:v>
                </c:pt>
                <c:pt idx="19">
                  <c:v>BG</c:v>
                </c:pt>
                <c:pt idx="20">
                  <c:v>EU</c:v>
                </c:pt>
                <c:pt idx="21">
                  <c:v>CZ</c:v>
                </c:pt>
                <c:pt idx="22">
                  <c:v>UK</c:v>
                </c:pt>
                <c:pt idx="23">
                  <c:v>MT</c:v>
                </c:pt>
                <c:pt idx="24">
                  <c:v>SK</c:v>
                </c:pt>
                <c:pt idx="25">
                  <c:v>IT</c:v>
                </c:pt>
                <c:pt idx="26">
                  <c:v>LT</c:v>
                </c:pt>
                <c:pt idx="27">
                  <c:v>EL</c:v>
                </c:pt>
                <c:pt idx="28">
                  <c:v>RO</c:v>
                </c:pt>
              </c:strCache>
            </c:strRef>
          </c:cat>
          <c:val>
            <c:numRef>
              <c:f>'[77]vat gap 2018'!$U$36:$U$64</c:f>
              <c:numCache>
                <c:formatCode>0%</c:formatCode>
                <c:ptCount val="29"/>
                <c:pt idx="0">
                  <c:v>7.0000000000000001E-3</c:v>
                </c:pt>
                <c:pt idx="1">
                  <c:v>3.5000000000000003E-2</c:v>
                </c:pt>
                <c:pt idx="2">
                  <c:v>3.5999999999999997E-2</c:v>
                </c:pt>
                <c:pt idx="3">
                  <c:v>3.7999999999999999E-2</c:v>
                </c:pt>
                <c:pt idx="4">
                  <c:v>3.7999999999999999E-2</c:v>
                </c:pt>
                <c:pt idx="5">
                  <c:v>4.2000000000000003E-2</c:v>
                </c:pt>
                <c:pt idx="6">
                  <c:v>5.0999999999999997E-2</c:v>
                </c:pt>
                <c:pt idx="7">
                  <c:v>5.1999999999999998E-2</c:v>
                </c:pt>
                <c:pt idx="8">
                  <c:v>0.06</c:v>
                </c:pt>
                <c:pt idx="9">
                  <c:v>7.0999999999999994E-2</c:v>
                </c:pt>
                <c:pt idx="10">
                  <c:v>7.1999999999999995E-2</c:v>
                </c:pt>
                <c:pt idx="11">
                  <c:v>8.4000000000000005E-2</c:v>
                </c:pt>
                <c:pt idx="12">
                  <c:v>8.5999999999999993E-2</c:v>
                </c:pt>
                <c:pt idx="13">
                  <c:v>0.09</c:v>
                </c:pt>
                <c:pt idx="14">
                  <c:v>9.5000000000000001E-2</c:v>
                </c:pt>
                <c:pt idx="15">
                  <c:v>9.6000000000000002E-2</c:v>
                </c:pt>
                <c:pt idx="16">
                  <c:v>9.9000000000000005E-2</c:v>
                </c:pt>
                <c:pt idx="17">
                  <c:v>0.104</c:v>
                </c:pt>
                <c:pt idx="18">
                  <c:v>0.106</c:v>
                </c:pt>
                <c:pt idx="19">
                  <c:v>0.108</c:v>
                </c:pt>
                <c:pt idx="20">
                  <c:v>0.11009998010932794</c:v>
                </c:pt>
                <c:pt idx="21">
                  <c:v>0.12</c:v>
                </c:pt>
                <c:pt idx="22">
                  <c:v>0.122</c:v>
                </c:pt>
                <c:pt idx="23">
                  <c:v>0.151</c:v>
                </c:pt>
                <c:pt idx="24">
                  <c:v>0.2</c:v>
                </c:pt>
                <c:pt idx="25">
                  <c:v>0.245</c:v>
                </c:pt>
                <c:pt idx="26">
                  <c:v>0.25900000000000001</c:v>
                </c:pt>
                <c:pt idx="27">
                  <c:v>0.30099999999999999</c:v>
                </c:pt>
                <c:pt idx="28">
                  <c:v>0.33800000000000002</c:v>
                </c:pt>
              </c:numCache>
            </c:numRef>
          </c:val>
          <c:extLst>
            <c:ext xmlns:c16="http://schemas.microsoft.com/office/drawing/2014/chart" uri="{C3380CC4-5D6E-409C-BE32-E72D297353CC}">
              <c16:uniqueId val="{00000030-514A-4EB8-A729-9948A74CD384}"/>
            </c:ext>
          </c:extLst>
        </c:ser>
        <c:dLbls>
          <c:showLegendKey val="0"/>
          <c:showVal val="0"/>
          <c:showCatName val="0"/>
          <c:showSerName val="0"/>
          <c:showPercent val="0"/>
          <c:showBubbleSize val="0"/>
        </c:dLbls>
        <c:gapWidth val="219"/>
        <c:overlap val="-27"/>
        <c:axId val="751222888"/>
        <c:axId val="751223280"/>
      </c:barChart>
      <c:catAx>
        <c:axId val="75122288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751223280"/>
        <c:crosses val="autoZero"/>
        <c:auto val="1"/>
        <c:lblAlgn val="ctr"/>
        <c:lblOffset val="100"/>
        <c:noMultiLvlLbl val="0"/>
      </c:catAx>
      <c:valAx>
        <c:axId val="751223280"/>
        <c:scaling>
          <c:orientation val="minMax"/>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751222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5718166808096356E-2"/>
          <c:y val="6.5827405051516255E-2"/>
          <c:w val="0.88217288628395152"/>
          <c:h val="0.76629852383955532"/>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3650-4DD5-AA6B-0F649FA3D75C}"/>
              </c:ext>
            </c:extLst>
          </c:dPt>
          <c:dPt>
            <c:idx val="7"/>
            <c:invertIfNegative val="0"/>
            <c:bubble3D val="0"/>
            <c:spPr>
              <a:solidFill>
                <a:schemeClr val="accent1"/>
              </a:solidFill>
            </c:spPr>
            <c:extLst>
              <c:ext xmlns:c16="http://schemas.microsoft.com/office/drawing/2014/chart" uri="{C3380CC4-5D6E-409C-BE32-E72D297353CC}">
                <c16:uniqueId val="{00000003-3650-4DD5-AA6B-0F649FA3D75C}"/>
              </c:ext>
            </c:extLst>
          </c:dPt>
          <c:dPt>
            <c:idx val="14"/>
            <c:invertIfNegative val="0"/>
            <c:bubble3D val="0"/>
            <c:spPr>
              <a:solidFill>
                <a:schemeClr val="accent1"/>
              </a:solidFill>
            </c:spPr>
            <c:extLst>
              <c:ext xmlns:c16="http://schemas.microsoft.com/office/drawing/2014/chart" uri="{C3380CC4-5D6E-409C-BE32-E72D297353CC}">
                <c16:uniqueId val="{00000005-3650-4DD5-AA6B-0F649FA3D75C}"/>
              </c:ext>
            </c:extLst>
          </c:dPt>
          <c:dPt>
            <c:idx val="15"/>
            <c:invertIfNegative val="0"/>
            <c:bubble3D val="0"/>
            <c:spPr>
              <a:solidFill>
                <a:schemeClr val="bg1">
                  <a:lumMod val="65000"/>
                </a:schemeClr>
              </a:solidFill>
            </c:spPr>
            <c:extLst>
              <c:ext xmlns:c16="http://schemas.microsoft.com/office/drawing/2014/chart" uri="{C3380CC4-5D6E-409C-BE32-E72D297353CC}">
                <c16:uniqueId val="{00000007-3650-4DD5-AA6B-0F649FA3D75C}"/>
              </c:ext>
            </c:extLst>
          </c:dPt>
          <c:cat>
            <c:strRef>
              <c:f>'Graf xx3'!$Q$7:$Q$34</c:f>
              <c:strCache>
                <c:ptCount val="28"/>
                <c:pt idx="0">
                  <c:v>HU</c:v>
                </c:pt>
                <c:pt idx="1">
                  <c:v>DE</c:v>
                </c:pt>
                <c:pt idx="2">
                  <c:v>CZ</c:v>
                </c:pt>
                <c:pt idx="3">
                  <c:v>SE</c:v>
                </c:pt>
                <c:pt idx="4">
                  <c:v>AT</c:v>
                </c:pt>
                <c:pt idx="5">
                  <c:v>SK</c:v>
                </c:pt>
                <c:pt idx="6">
                  <c:v>SI</c:v>
                </c:pt>
                <c:pt idx="7">
                  <c:v>LV</c:v>
                </c:pt>
                <c:pt idx="8">
                  <c:v>RO</c:v>
                </c:pt>
                <c:pt idx="9">
                  <c:v>IT</c:v>
                </c:pt>
                <c:pt idx="10">
                  <c:v>BG</c:v>
                </c:pt>
                <c:pt idx="11">
                  <c:v>PL</c:v>
                </c:pt>
                <c:pt idx="12">
                  <c:v>EL</c:v>
                </c:pt>
                <c:pt idx="13">
                  <c:v>BE</c:v>
                </c:pt>
                <c:pt idx="14">
                  <c:v>FI</c:v>
                </c:pt>
                <c:pt idx="15">
                  <c:v>EÚ</c:v>
                </c:pt>
                <c:pt idx="16">
                  <c:v>HR</c:v>
                </c:pt>
                <c:pt idx="17">
                  <c:v>LT</c:v>
                </c:pt>
                <c:pt idx="18">
                  <c:v>EE</c:v>
                </c:pt>
                <c:pt idx="19">
                  <c:v>DK</c:v>
                </c:pt>
                <c:pt idx="20">
                  <c:v>PT</c:v>
                </c:pt>
                <c:pt idx="21">
                  <c:v>ES</c:v>
                </c:pt>
                <c:pt idx="22">
                  <c:v>LU</c:v>
                </c:pt>
                <c:pt idx="23">
                  <c:v>NL</c:v>
                </c:pt>
                <c:pt idx="24">
                  <c:v>MT</c:v>
                </c:pt>
                <c:pt idx="25">
                  <c:v>IE</c:v>
                </c:pt>
                <c:pt idx="26">
                  <c:v>CY</c:v>
                </c:pt>
                <c:pt idx="27">
                  <c:v>FR</c:v>
                </c:pt>
              </c:strCache>
            </c:strRef>
          </c:cat>
          <c:val>
            <c:numRef>
              <c:f>'Graf xx3'!$P$7:$P$34</c:f>
              <c:numCache>
                <c:formatCode>General</c:formatCode>
                <c:ptCount val="28"/>
                <c:pt idx="0">
                  <c:v>43.644067659999997</c:v>
                </c:pt>
                <c:pt idx="1">
                  <c:v>41.874380000000002</c:v>
                </c:pt>
                <c:pt idx="2">
                  <c:v>39.252478349999997</c:v>
                </c:pt>
                <c:pt idx="3">
                  <c:v>38.891778719999998</c:v>
                </c:pt>
                <c:pt idx="4">
                  <c:v>37.325546760000002</c:v>
                </c:pt>
                <c:pt idx="5">
                  <c:v>37.075376599999998</c:v>
                </c:pt>
                <c:pt idx="6">
                  <c:v>36.697455310000002</c:v>
                </c:pt>
                <c:pt idx="7">
                  <c:v>36.183815490000001</c:v>
                </c:pt>
                <c:pt idx="8">
                  <c:v>35.249732909999999</c:v>
                </c:pt>
                <c:pt idx="9">
                  <c:v>34.91193766</c:v>
                </c:pt>
                <c:pt idx="10">
                  <c:v>34.159142109999998</c:v>
                </c:pt>
                <c:pt idx="11">
                  <c:v>33.358186629999999</c:v>
                </c:pt>
                <c:pt idx="12">
                  <c:v>32.352250699999999</c:v>
                </c:pt>
                <c:pt idx="13">
                  <c:v>31.33046719</c:v>
                </c:pt>
                <c:pt idx="14">
                  <c:v>31.276903294814801</c:v>
                </c:pt>
                <c:pt idx="15">
                  <c:v>30.384151630000002</c:v>
                </c:pt>
                <c:pt idx="16">
                  <c:v>30.18866336</c:v>
                </c:pt>
                <c:pt idx="17">
                  <c:v>30.15913793</c:v>
                </c:pt>
                <c:pt idx="18">
                  <c:v>29.869390159999998</c:v>
                </c:pt>
                <c:pt idx="19">
                  <c:v>29.502486309999998</c:v>
                </c:pt>
                <c:pt idx="20">
                  <c:v>28.080810759999999</c:v>
                </c:pt>
                <c:pt idx="21">
                  <c:v>27.906074100000001</c:v>
                </c:pt>
                <c:pt idx="22">
                  <c:v>24.301126849999999</c:v>
                </c:pt>
                <c:pt idx="23">
                  <c:v>23.467525479999999</c:v>
                </c:pt>
                <c:pt idx="24">
                  <c:v>23.45022999</c:v>
                </c:pt>
                <c:pt idx="25">
                  <c:v>20.213387300000001</c:v>
                </c:pt>
                <c:pt idx="26">
                  <c:v>18.125013970000001</c:v>
                </c:pt>
                <c:pt idx="27">
                  <c:v>16.521775030000001</c:v>
                </c:pt>
              </c:numCache>
            </c:numRef>
          </c:val>
          <c:extLst>
            <c:ext xmlns:c16="http://schemas.microsoft.com/office/drawing/2014/chart" uri="{C3380CC4-5D6E-409C-BE32-E72D297353CC}">
              <c16:uniqueId val="{00000004-A04A-4917-B4F4-8B47930D159E}"/>
            </c:ext>
          </c:extLst>
        </c:ser>
        <c:dLbls>
          <c:showLegendKey val="0"/>
          <c:showVal val="0"/>
          <c:showCatName val="0"/>
          <c:showSerName val="0"/>
          <c:showPercent val="0"/>
          <c:showBubbleSize val="0"/>
        </c:dLbls>
        <c:gapWidth val="75"/>
        <c:axId val="751224064"/>
        <c:axId val="751224456"/>
      </c:barChart>
      <c:catAx>
        <c:axId val="751224064"/>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5400000" vert="horz"/>
          <a:lstStyle/>
          <a:p>
            <a:pPr>
              <a:defRPr/>
            </a:pPr>
            <a:endParaRPr lang="sk-SK"/>
          </a:p>
        </c:txPr>
        <c:crossAx val="751224456"/>
        <c:crossesAt val="0"/>
        <c:auto val="0"/>
        <c:lblAlgn val="ctr"/>
        <c:lblOffset val="0"/>
        <c:tickLblSkip val="1"/>
        <c:noMultiLvlLbl val="0"/>
      </c:catAx>
      <c:valAx>
        <c:axId val="751224456"/>
        <c:scaling>
          <c:orientation val="minMax"/>
          <c:max val="6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pPr>
            <a:endParaRPr lang="sk-SK"/>
          </a:p>
        </c:txPr>
        <c:crossAx val="751224064"/>
        <c:crossesAt val="1"/>
        <c:crossBetween val="between"/>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Narrow" panose="020B0606020202030204" pitchFamily="34" charset="0"/>
          <a:ea typeface="Calibri"/>
          <a:cs typeface="Arial" panose="020B0604020202020204" pitchFamily="34" charset="0"/>
        </a:defRPr>
      </a:pPr>
      <a:endParaRPr lang="sk-SK"/>
    </a:p>
  </c:txPr>
  <c:printSettings>
    <c:headerFooter/>
    <c:pageMargins b="0.75" l="0.7" r="0.7" t="0.75" header="0.3" footer="0.3"/>
    <c:pageSetup/>
  </c:printSettings>
  <c:userShapes r:id="rId1"/>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NeueHaasGroteskDisp W02 Bd" panose="020B0804020202020204" pitchFamily="34" charset="-18"/>
              </a:defRPr>
            </a:pPr>
            <a:r>
              <a:rPr lang="en-US" sz="900" b="0">
                <a:latin typeface="Arial Narrow" panose="020B0606020202030204" pitchFamily="34" charset="0"/>
              </a:rPr>
              <a:t>Zmena 20</a:t>
            </a:r>
            <a:r>
              <a:rPr lang="sk-SK" sz="900" b="0">
                <a:latin typeface="Arial Narrow" panose="020B0606020202030204" pitchFamily="34" charset="0"/>
              </a:rPr>
              <a:t>20</a:t>
            </a:r>
            <a:r>
              <a:rPr lang="en-US" sz="900" b="0">
                <a:latin typeface="Arial Narrow" panose="020B0606020202030204" pitchFamily="34" charset="0"/>
              </a:rPr>
              <a:t> vs. 2009</a:t>
            </a:r>
          </a:p>
        </c:rich>
      </c:tx>
      <c:layout>
        <c:manualLayout>
          <c:xMode val="edge"/>
          <c:yMode val="edge"/>
          <c:x val="0.34421990354653942"/>
          <c:y val="8.7784209009174566E-2"/>
        </c:manualLayout>
      </c:layout>
      <c:overlay val="0"/>
    </c:title>
    <c:autoTitleDeleted val="0"/>
    <c:plotArea>
      <c:layout>
        <c:manualLayout>
          <c:layoutTarget val="inner"/>
          <c:xMode val="edge"/>
          <c:yMode val="edge"/>
          <c:x val="3.3311197014371054E-2"/>
          <c:y val="0.12396628159643941"/>
          <c:w val="0.87111453818316875"/>
          <c:h val="0.82048564977461869"/>
        </c:manualLayout>
      </c:layout>
      <c:barChart>
        <c:barDir val="col"/>
        <c:grouping val="clustered"/>
        <c:varyColors val="0"/>
        <c:ser>
          <c:idx val="1"/>
          <c:order val="0"/>
          <c:tx>
            <c:v>Zmena 2018 vs. 2009</c:v>
          </c:tx>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D37B-4189-A24F-52B73E5E07E4}"/>
              </c:ext>
            </c:extLst>
          </c:dPt>
          <c:dPt>
            <c:idx val="7"/>
            <c:invertIfNegative val="0"/>
            <c:bubble3D val="0"/>
            <c:spPr>
              <a:solidFill>
                <a:sysClr val="window" lastClr="FFFFFF"/>
              </a:solidFill>
            </c:spPr>
            <c:extLst>
              <c:ext xmlns:c16="http://schemas.microsoft.com/office/drawing/2014/chart" uri="{C3380CC4-5D6E-409C-BE32-E72D297353CC}">
                <c16:uniqueId val="{00000003-42E6-4B4A-AA0C-9A029B3A96D1}"/>
              </c:ext>
            </c:extLst>
          </c:dPt>
          <c:dPt>
            <c:idx val="14"/>
            <c:invertIfNegative val="0"/>
            <c:bubble3D val="0"/>
            <c:spPr>
              <a:solidFill>
                <a:schemeClr val="accent1"/>
              </a:solidFill>
            </c:spPr>
            <c:extLst>
              <c:ext xmlns:c16="http://schemas.microsoft.com/office/drawing/2014/chart" uri="{C3380CC4-5D6E-409C-BE32-E72D297353CC}">
                <c16:uniqueId val="{00000005-42E6-4B4A-AA0C-9A029B3A96D1}"/>
              </c:ext>
            </c:extLst>
          </c:dPt>
          <c:dPt>
            <c:idx val="15"/>
            <c:invertIfNegative val="0"/>
            <c:bubble3D val="0"/>
            <c:spPr>
              <a:solidFill>
                <a:schemeClr val="bg1">
                  <a:lumMod val="65000"/>
                </a:schemeClr>
              </a:solidFill>
            </c:spPr>
            <c:extLst>
              <c:ext xmlns:c16="http://schemas.microsoft.com/office/drawing/2014/chart" uri="{C3380CC4-5D6E-409C-BE32-E72D297353CC}">
                <c16:uniqueId val="{00000007-42E6-4B4A-AA0C-9A029B3A96D1}"/>
              </c:ext>
            </c:extLst>
          </c:dPt>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7B-4189-A24F-52B73E5E07E4}"/>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E6-4B4A-AA0C-9A029B3A96D1}"/>
                </c:ext>
              </c:extLst>
            </c:dLbl>
            <c:dLbl>
              <c:idx val="27"/>
              <c:layout>
                <c:manualLayout>
                  <c:x val="-3.4920518665296503E-2"/>
                  <c:y val="0.11319952062736566"/>
                </c:manualLayout>
              </c:layout>
              <c:spPr>
                <a:noFill/>
                <a:ln>
                  <a:noFill/>
                </a:ln>
                <a:effectLst/>
              </c:spPr>
              <c:txPr>
                <a:bodyPr rot="0" vert="horz" wrap="square" lIns="38100" tIns="19050" rIns="38100" bIns="19050" anchor="ctr">
                  <a:noAutofit/>
                </a:bodyPr>
                <a:lstStyle/>
                <a:p>
                  <a:pPr>
                    <a:defRPr sz="900" b="0">
                      <a:solidFill>
                        <a:schemeClr val="tx1"/>
                      </a:solidFill>
                      <a:latin typeface="Arial Narrow" panose="020B0606020202030204" pitchFamily="34" charset="0"/>
                    </a:defRPr>
                  </a:pPr>
                  <a:endParaRPr lang="sk-SK"/>
                </a:p>
              </c:txPr>
              <c:dLblPos val="outEnd"/>
              <c:showLegendKey val="0"/>
              <c:showVal val="1"/>
              <c:showCatName val="0"/>
              <c:showSerName val="0"/>
              <c:showPercent val="0"/>
              <c:showBubbleSize val="0"/>
              <c:extLst>
                <c:ext xmlns:c15="http://schemas.microsoft.com/office/drawing/2012/chart" uri="{CE6537A1-D6FC-4f65-9D91-7224C49458BB}">
                  <c15:layout>
                    <c:manualLayout>
                      <c:w val="9.2545155993431855E-2"/>
                      <c:h val="0.23489745392892575"/>
                    </c:manualLayout>
                  </c15:layout>
                </c:ext>
                <c:ext xmlns:c16="http://schemas.microsoft.com/office/drawing/2014/chart" uri="{C3380CC4-5D6E-409C-BE32-E72D297353CC}">
                  <c16:uniqueId val="{00000008-42E6-4B4A-AA0C-9A029B3A96D1}"/>
                </c:ext>
              </c:extLst>
            </c:dLbl>
            <c:spPr>
              <a:noFill/>
              <a:ln>
                <a:noFill/>
              </a:ln>
              <a:effectLst/>
            </c:spPr>
            <c:txPr>
              <a:bodyPr rot="0" vert="horz" wrap="square" lIns="38100" tIns="19050" rIns="38100" bIns="19050" anchor="ctr">
                <a:spAutoFit/>
              </a:bodyPr>
              <a:lstStyle/>
              <a:p>
                <a:pPr>
                  <a:defRPr sz="900" b="0">
                    <a:solidFill>
                      <a:schemeClr val="tx1"/>
                    </a:solidFill>
                    <a:latin typeface="Arial Narrow" panose="020B0606020202030204" pitchFamily="34" charset="0"/>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'Graf xx3'!$R$7:$R$34</c:f>
              <c:numCache>
                <c:formatCode>0.0</c:formatCode>
                <c:ptCount val="28"/>
                <c:pt idx="0">
                  <c:v>0.94925101999999839</c:v>
                </c:pt>
                <c:pt idx="1">
                  <c:v>-0.37156212000000011</c:v>
                </c:pt>
                <c:pt idx="2">
                  <c:v>3.8226890599999948</c:v>
                </c:pt>
                <c:pt idx="3">
                  <c:v>-0.71411978000000431</c:v>
                </c:pt>
                <c:pt idx="4">
                  <c:v>-4.6783601899999994</c:v>
                </c:pt>
                <c:pt idx="5">
                  <c:v>2.202419159999998</c:v>
                </c:pt>
                <c:pt idx="6">
                  <c:v>-1.3188479399999977</c:v>
                </c:pt>
                <c:pt idx="7">
                  <c:v>4.8492495700000013</c:v>
                </c:pt>
                <c:pt idx="8">
                  <c:v>-4.8711892900000038</c:v>
                </c:pt>
                <c:pt idx="9">
                  <c:v>1.0996116600000008</c:v>
                </c:pt>
                <c:pt idx="10">
                  <c:v>-4.080406190000005</c:v>
                </c:pt>
                <c:pt idx="11">
                  <c:v>1.2236012599999952</c:v>
                </c:pt>
                <c:pt idx="12">
                  <c:v>-2.0534936900000034</c:v>
                </c:pt>
                <c:pt idx="13">
                  <c:v>-1.4270680200000001</c:v>
                </c:pt>
                <c:pt idx="14">
                  <c:v>-2.4862208299851005</c:v>
                </c:pt>
                <c:pt idx="15">
                  <c:v>-5.9345695599999964</c:v>
                </c:pt>
                <c:pt idx="16">
                  <c:v>-2.3964378900000014</c:v>
                </c:pt>
                <c:pt idx="17">
                  <c:v>-3.5639926599999967</c:v>
                </c:pt>
                <c:pt idx="18">
                  <c:v>-11.245619110000003</c:v>
                </c:pt>
                <c:pt idx="19">
                  <c:v>-7.5477858500000004</c:v>
                </c:pt>
                <c:pt idx="20">
                  <c:v>-6.6540000002390798E-5</c:v>
                </c:pt>
                <c:pt idx="21">
                  <c:v>-1.7805955999999981</c:v>
                </c:pt>
                <c:pt idx="22">
                  <c:v>6.0237266799999993</c:v>
                </c:pt>
                <c:pt idx="23">
                  <c:v>-1.6297876300000027</c:v>
                </c:pt>
                <c:pt idx="24">
                  <c:v>-4.3663351099999979</c:v>
                </c:pt>
                <c:pt idx="25">
                  <c:v>4.3163099700000007</c:v>
                </c:pt>
                <c:pt idx="26">
                  <c:v>0.81556533000000186</c:v>
                </c:pt>
                <c:pt idx="27">
                  <c:v>-16.990884549999997</c:v>
                </c:pt>
              </c:numCache>
            </c:numRef>
          </c:val>
          <c:extLst>
            <c:ext xmlns:c16="http://schemas.microsoft.com/office/drawing/2014/chart" uri="{C3380CC4-5D6E-409C-BE32-E72D297353CC}">
              <c16:uniqueId val="{00000004-D37B-4189-A24F-52B73E5E07E4}"/>
            </c:ext>
          </c:extLst>
        </c:ser>
        <c:dLbls>
          <c:showLegendKey val="0"/>
          <c:showVal val="0"/>
          <c:showCatName val="0"/>
          <c:showSerName val="0"/>
          <c:showPercent val="0"/>
          <c:showBubbleSize val="0"/>
        </c:dLbls>
        <c:gapWidth val="75"/>
        <c:axId val="751225240"/>
        <c:axId val="751225632"/>
      </c:barChart>
      <c:catAx>
        <c:axId val="751225240"/>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0" vert="horz"/>
          <a:lstStyle/>
          <a:p>
            <a:pPr>
              <a:defRPr>
                <a:solidFill>
                  <a:schemeClr val="bg1"/>
                </a:solidFill>
              </a:defRPr>
            </a:pPr>
            <a:endParaRPr lang="sk-SK"/>
          </a:p>
        </c:txPr>
        <c:crossAx val="751225632"/>
        <c:crossesAt val="0"/>
        <c:auto val="0"/>
        <c:lblAlgn val="ctr"/>
        <c:lblOffset val="0"/>
        <c:noMultiLvlLbl val="0"/>
      </c:catAx>
      <c:valAx>
        <c:axId val="751225632"/>
        <c:scaling>
          <c:orientation val="minMax"/>
          <c:max val="10"/>
          <c:min val="-1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latin typeface="Arial Narrow" panose="020B0606020202030204" pitchFamily="34" charset="0"/>
              </a:defRPr>
            </a:pPr>
            <a:endParaRPr lang="sk-SK"/>
          </a:p>
        </c:txPr>
        <c:crossAx val="751225240"/>
        <c:crosses val="autoZero"/>
        <c:crossBetween val="between"/>
        <c:majorUnit val="5"/>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panose="020B0604020202020204" pitchFamily="34" charset="0"/>
          <a:ea typeface="Calibri"/>
          <a:cs typeface="Arial" panose="020B0604020202020204" pitchFamily="34" charset="0"/>
        </a:defRPr>
      </a:pPr>
      <a:endParaRPr lang="sk-SK"/>
    </a:p>
  </c:txPr>
  <c:printSettings>
    <c:headerFooter/>
    <c:pageMargins b="0.75" l="0.7" r="0.7" t="0.75" header="0.3" footer="0.3"/>
    <c:pageSetup/>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5718166808096356E-2"/>
          <c:y val="6.5827405051516255E-2"/>
          <c:w val="0.88217288628395152"/>
          <c:h val="0.76629852383955532"/>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5D28-4A02-9F82-012C5A497339}"/>
              </c:ext>
            </c:extLst>
          </c:dPt>
          <c:dPt>
            <c:idx val="7"/>
            <c:invertIfNegative val="0"/>
            <c:bubble3D val="0"/>
            <c:spPr>
              <a:solidFill>
                <a:schemeClr val="accent1"/>
              </a:solidFill>
            </c:spPr>
            <c:extLst>
              <c:ext xmlns:c16="http://schemas.microsoft.com/office/drawing/2014/chart" uri="{C3380CC4-5D6E-409C-BE32-E72D297353CC}">
                <c16:uniqueId val="{00000003-5D28-4A02-9F82-012C5A497339}"/>
              </c:ext>
            </c:extLst>
          </c:dPt>
          <c:dPt>
            <c:idx val="14"/>
            <c:invertIfNegative val="0"/>
            <c:bubble3D val="0"/>
            <c:spPr>
              <a:solidFill>
                <a:schemeClr val="accent1"/>
              </a:solidFill>
            </c:spPr>
            <c:extLst>
              <c:ext xmlns:c16="http://schemas.microsoft.com/office/drawing/2014/chart" uri="{C3380CC4-5D6E-409C-BE32-E72D297353CC}">
                <c16:uniqueId val="{00000005-5D28-4A02-9F82-012C5A497339}"/>
              </c:ext>
            </c:extLst>
          </c:dPt>
          <c:dPt>
            <c:idx val="15"/>
            <c:invertIfNegative val="0"/>
            <c:bubble3D val="0"/>
            <c:spPr>
              <a:solidFill>
                <a:schemeClr val="bg1">
                  <a:lumMod val="65000"/>
                </a:schemeClr>
              </a:solidFill>
            </c:spPr>
            <c:extLst>
              <c:ext xmlns:c16="http://schemas.microsoft.com/office/drawing/2014/chart" uri="{C3380CC4-5D6E-409C-BE32-E72D297353CC}">
                <c16:uniqueId val="{00000007-5D28-4A02-9F82-012C5A497339}"/>
              </c:ext>
            </c:extLst>
          </c:dPt>
          <c:cat>
            <c:strRef>
              <c:f>'Graf xx3'!$Q$7:$Q$34</c:f>
              <c:strCache>
                <c:ptCount val="28"/>
                <c:pt idx="0">
                  <c:v>HU</c:v>
                </c:pt>
                <c:pt idx="1">
                  <c:v>DE</c:v>
                </c:pt>
                <c:pt idx="2">
                  <c:v>CZ</c:v>
                </c:pt>
                <c:pt idx="3">
                  <c:v>SE</c:v>
                </c:pt>
                <c:pt idx="4">
                  <c:v>AT</c:v>
                </c:pt>
                <c:pt idx="5">
                  <c:v>SK</c:v>
                </c:pt>
                <c:pt idx="6">
                  <c:v>SI</c:v>
                </c:pt>
                <c:pt idx="7">
                  <c:v>LV</c:v>
                </c:pt>
                <c:pt idx="8">
                  <c:v>RO</c:v>
                </c:pt>
                <c:pt idx="9">
                  <c:v>IT</c:v>
                </c:pt>
                <c:pt idx="10">
                  <c:v>BG</c:v>
                </c:pt>
                <c:pt idx="11">
                  <c:v>PL</c:v>
                </c:pt>
                <c:pt idx="12">
                  <c:v>EL</c:v>
                </c:pt>
                <c:pt idx="13">
                  <c:v>BE</c:v>
                </c:pt>
                <c:pt idx="14">
                  <c:v>FI</c:v>
                </c:pt>
                <c:pt idx="15">
                  <c:v>EÚ</c:v>
                </c:pt>
                <c:pt idx="16">
                  <c:v>HR</c:v>
                </c:pt>
                <c:pt idx="17">
                  <c:v>LT</c:v>
                </c:pt>
                <c:pt idx="18">
                  <c:v>EE</c:v>
                </c:pt>
                <c:pt idx="19">
                  <c:v>DK</c:v>
                </c:pt>
                <c:pt idx="20">
                  <c:v>PT</c:v>
                </c:pt>
                <c:pt idx="21">
                  <c:v>ES</c:v>
                </c:pt>
                <c:pt idx="22">
                  <c:v>LU</c:v>
                </c:pt>
                <c:pt idx="23">
                  <c:v>NL</c:v>
                </c:pt>
                <c:pt idx="24">
                  <c:v>MT</c:v>
                </c:pt>
                <c:pt idx="25">
                  <c:v>IE</c:v>
                </c:pt>
                <c:pt idx="26">
                  <c:v>CY</c:v>
                </c:pt>
                <c:pt idx="27">
                  <c:v>FR</c:v>
                </c:pt>
              </c:strCache>
            </c:strRef>
          </c:cat>
          <c:val>
            <c:numRef>
              <c:f>'Graf xx3'!$P$7:$P$34</c:f>
              <c:numCache>
                <c:formatCode>General</c:formatCode>
                <c:ptCount val="28"/>
                <c:pt idx="0">
                  <c:v>43.644067659999997</c:v>
                </c:pt>
                <c:pt idx="1">
                  <c:v>41.874380000000002</c:v>
                </c:pt>
                <c:pt idx="2">
                  <c:v>39.252478349999997</c:v>
                </c:pt>
                <c:pt idx="3">
                  <c:v>38.891778719999998</c:v>
                </c:pt>
                <c:pt idx="4">
                  <c:v>37.325546760000002</c:v>
                </c:pt>
                <c:pt idx="5">
                  <c:v>37.075376599999998</c:v>
                </c:pt>
                <c:pt idx="6">
                  <c:v>36.697455310000002</c:v>
                </c:pt>
                <c:pt idx="7">
                  <c:v>36.183815490000001</c:v>
                </c:pt>
                <c:pt idx="8">
                  <c:v>35.249732909999999</c:v>
                </c:pt>
                <c:pt idx="9">
                  <c:v>34.91193766</c:v>
                </c:pt>
                <c:pt idx="10">
                  <c:v>34.159142109999998</c:v>
                </c:pt>
                <c:pt idx="11">
                  <c:v>33.358186629999999</c:v>
                </c:pt>
                <c:pt idx="12">
                  <c:v>32.352250699999999</c:v>
                </c:pt>
                <c:pt idx="13">
                  <c:v>31.33046719</c:v>
                </c:pt>
                <c:pt idx="14">
                  <c:v>31.276903294814801</c:v>
                </c:pt>
                <c:pt idx="15">
                  <c:v>30.384151630000002</c:v>
                </c:pt>
                <c:pt idx="16">
                  <c:v>30.18866336</c:v>
                </c:pt>
                <c:pt idx="17">
                  <c:v>30.15913793</c:v>
                </c:pt>
                <c:pt idx="18">
                  <c:v>29.869390159999998</c:v>
                </c:pt>
                <c:pt idx="19">
                  <c:v>29.502486309999998</c:v>
                </c:pt>
                <c:pt idx="20">
                  <c:v>28.080810759999999</c:v>
                </c:pt>
                <c:pt idx="21">
                  <c:v>27.906074100000001</c:v>
                </c:pt>
                <c:pt idx="22">
                  <c:v>24.301126849999999</c:v>
                </c:pt>
                <c:pt idx="23">
                  <c:v>23.467525479999999</c:v>
                </c:pt>
                <c:pt idx="24">
                  <c:v>23.45022999</c:v>
                </c:pt>
                <c:pt idx="25">
                  <c:v>20.213387300000001</c:v>
                </c:pt>
                <c:pt idx="26">
                  <c:v>18.125013970000001</c:v>
                </c:pt>
                <c:pt idx="27">
                  <c:v>16.521775030000001</c:v>
                </c:pt>
              </c:numCache>
            </c:numRef>
          </c:val>
          <c:extLst>
            <c:ext xmlns:c16="http://schemas.microsoft.com/office/drawing/2014/chart" uri="{C3380CC4-5D6E-409C-BE32-E72D297353CC}">
              <c16:uniqueId val="{00000004-A04A-4917-B4F4-8B47930D159E}"/>
            </c:ext>
          </c:extLst>
        </c:ser>
        <c:dLbls>
          <c:showLegendKey val="0"/>
          <c:showVal val="0"/>
          <c:showCatName val="0"/>
          <c:showSerName val="0"/>
          <c:showPercent val="0"/>
          <c:showBubbleSize val="0"/>
        </c:dLbls>
        <c:gapWidth val="75"/>
        <c:axId val="751226416"/>
        <c:axId val="751226808"/>
      </c:barChart>
      <c:catAx>
        <c:axId val="751226416"/>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5400000" vert="horz"/>
          <a:lstStyle/>
          <a:p>
            <a:pPr>
              <a:defRPr/>
            </a:pPr>
            <a:endParaRPr lang="sk-SK"/>
          </a:p>
        </c:txPr>
        <c:crossAx val="751226808"/>
        <c:crossesAt val="0"/>
        <c:auto val="0"/>
        <c:lblAlgn val="ctr"/>
        <c:lblOffset val="0"/>
        <c:tickLblSkip val="1"/>
        <c:noMultiLvlLbl val="0"/>
      </c:catAx>
      <c:valAx>
        <c:axId val="751226808"/>
        <c:scaling>
          <c:orientation val="minMax"/>
          <c:max val="6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pPr>
            <a:endParaRPr lang="sk-SK"/>
          </a:p>
        </c:txPr>
        <c:crossAx val="751226416"/>
        <c:crossesAt val="1"/>
        <c:crossBetween val="between"/>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Narrow" panose="020B0606020202030204" pitchFamily="34" charset="0"/>
          <a:ea typeface="Calibri"/>
          <a:cs typeface="Arial" panose="020B0604020202020204" pitchFamily="34" charset="0"/>
        </a:defRPr>
      </a:pPr>
      <a:endParaRPr lang="sk-SK"/>
    </a:p>
  </c:txPr>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NeueHaasGroteskDisp W02 Bd" panose="020B0804020202020204" pitchFamily="34" charset="-18"/>
              </a:defRPr>
            </a:pPr>
            <a:r>
              <a:rPr lang="en-US" sz="900" b="0">
                <a:latin typeface="Arial Narrow" panose="020B0606020202030204" pitchFamily="34" charset="0"/>
              </a:rPr>
              <a:t>Zmena 20</a:t>
            </a:r>
            <a:r>
              <a:rPr lang="sk-SK" sz="900" b="0">
                <a:latin typeface="Arial Narrow" panose="020B0606020202030204" pitchFamily="34" charset="0"/>
              </a:rPr>
              <a:t>20</a:t>
            </a:r>
            <a:r>
              <a:rPr lang="en-US" sz="900" b="0">
                <a:latin typeface="Arial Narrow" panose="020B0606020202030204" pitchFamily="34" charset="0"/>
              </a:rPr>
              <a:t> vs. 20</a:t>
            </a:r>
            <a:r>
              <a:rPr lang="sk-SK" sz="900" b="0">
                <a:latin typeface="Arial Narrow" panose="020B0606020202030204" pitchFamily="34" charset="0"/>
              </a:rPr>
              <a:t>10</a:t>
            </a:r>
            <a:endParaRPr lang="en-US" sz="900" b="0">
              <a:latin typeface="Arial Narrow" panose="020B0606020202030204" pitchFamily="34" charset="0"/>
            </a:endParaRPr>
          </a:p>
        </c:rich>
      </c:tx>
      <c:layout>
        <c:manualLayout>
          <c:xMode val="edge"/>
          <c:yMode val="edge"/>
          <c:x val="0.34421990354653942"/>
          <c:y val="8.7784209009174566E-2"/>
        </c:manualLayout>
      </c:layout>
      <c:overlay val="0"/>
    </c:title>
    <c:autoTitleDeleted val="0"/>
    <c:plotArea>
      <c:layout>
        <c:manualLayout>
          <c:layoutTarget val="inner"/>
          <c:xMode val="edge"/>
          <c:yMode val="edge"/>
          <c:x val="3.3311197014371054E-2"/>
          <c:y val="0.12396628159643941"/>
          <c:w val="0.87111453818316875"/>
          <c:h val="0.82048564977461869"/>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D37B-4189-A24F-52B73E5E07E4}"/>
              </c:ext>
            </c:extLst>
          </c:dPt>
          <c:dPt>
            <c:idx val="7"/>
            <c:invertIfNegative val="0"/>
            <c:bubble3D val="0"/>
            <c:spPr>
              <a:solidFill>
                <a:sysClr val="window" lastClr="FFFFFF"/>
              </a:solidFill>
            </c:spPr>
            <c:extLst>
              <c:ext xmlns:c16="http://schemas.microsoft.com/office/drawing/2014/chart" uri="{C3380CC4-5D6E-409C-BE32-E72D297353CC}">
                <c16:uniqueId val="{00000003-106E-4E73-85B7-69B619BE7417}"/>
              </c:ext>
            </c:extLst>
          </c:dPt>
          <c:dPt>
            <c:idx val="14"/>
            <c:invertIfNegative val="0"/>
            <c:bubble3D val="0"/>
            <c:spPr>
              <a:solidFill>
                <a:schemeClr val="accent1"/>
              </a:solidFill>
            </c:spPr>
            <c:extLst>
              <c:ext xmlns:c16="http://schemas.microsoft.com/office/drawing/2014/chart" uri="{C3380CC4-5D6E-409C-BE32-E72D297353CC}">
                <c16:uniqueId val="{00000005-106E-4E73-85B7-69B619BE7417}"/>
              </c:ext>
            </c:extLst>
          </c:dPt>
          <c:dPt>
            <c:idx val="15"/>
            <c:invertIfNegative val="0"/>
            <c:bubble3D val="0"/>
            <c:spPr>
              <a:solidFill>
                <a:schemeClr val="bg1">
                  <a:lumMod val="65000"/>
                </a:schemeClr>
              </a:solidFill>
            </c:spPr>
            <c:extLst>
              <c:ext xmlns:c16="http://schemas.microsoft.com/office/drawing/2014/chart" uri="{C3380CC4-5D6E-409C-BE32-E72D297353CC}">
                <c16:uniqueId val="{00000007-106E-4E73-85B7-69B619BE7417}"/>
              </c:ext>
            </c:extLst>
          </c:dPt>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7B-4189-A24F-52B73E5E07E4}"/>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6E-4E73-85B7-69B619BE7417}"/>
                </c:ext>
              </c:extLst>
            </c:dLbl>
            <c:dLbl>
              <c:idx val="27"/>
              <c:layout>
                <c:manualLayout>
                  <c:x val="-3.4920518665296503E-2"/>
                  <c:y val="0.11319952062736566"/>
                </c:manualLayout>
              </c:layout>
              <c:spPr>
                <a:noFill/>
                <a:ln>
                  <a:noFill/>
                </a:ln>
                <a:effectLst/>
              </c:spPr>
              <c:txPr>
                <a:bodyPr rot="0" vert="horz" wrap="square" lIns="38100" tIns="19050" rIns="38100" bIns="19050" anchor="ctr">
                  <a:noAutofit/>
                </a:bodyPr>
                <a:lstStyle/>
                <a:p>
                  <a:pPr>
                    <a:defRPr sz="900" b="0">
                      <a:solidFill>
                        <a:schemeClr val="tx1"/>
                      </a:solidFill>
                      <a:latin typeface="Arial Narrow" panose="020B0606020202030204" pitchFamily="34" charset="0"/>
                    </a:defRPr>
                  </a:pPr>
                  <a:endParaRPr lang="sk-SK"/>
                </a:p>
              </c:txPr>
              <c:dLblPos val="outEnd"/>
              <c:showLegendKey val="0"/>
              <c:showVal val="1"/>
              <c:showCatName val="0"/>
              <c:showSerName val="0"/>
              <c:showPercent val="0"/>
              <c:showBubbleSize val="0"/>
              <c:extLst>
                <c:ext xmlns:c15="http://schemas.microsoft.com/office/drawing/2012/chart" uri="{CE6537A1-D6FC-4f65-9D91-7224C49458BB}">
                  <c15:layout>
                    <c:manualLayout>
                      <c:w val="9.2545155993431855E-2"/>
                      <c:h val="0.23489745392892575"/>
                    </c:manualLayout>
                  </c15:layout>
                </c:ext>
                <c:ext xmlns:c16="http://schemas.microsoft.com/office/drawing/2014/chart" uri="{C3380CC4-5D6E-409C-BE32-E72D297353CC}">
                  <c16:uniqueId val="{00000008-106E-4E73-85B7-69B619BE7417}"/>
                </c:ext>
              </c:extLst>
            </c:dLbl>
            <c:spPr>
              <a:noFill/>
              <a:ln>
                <a:noFill/>
              </a:ln>
              <a:effectLst/>
            </c:spPr>
            <c:txPr>
              <a:bodyPr rot="0" vert="horz" wrap="square" lIns="38100" tIns="19050" rIns="38100" bIns="19050" anchor="ctr">
                <a:spAutoFit/>
              </a:bodyPr>
              <a:lstStyle/>
              <a:p>
                <a:pPr>
                  <a:defRPr sz="900" b="0">
                    <a:solidFill>
                      <a:schemeClr val="tx1"/>
                    </a:solidFill>
                    <a:latin typeface="Arial Narrow" panose="020B0606020202030204" pitchFamily="34" charset="0"/>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'Graf xx3'!$S$7:$S$34</c:f>
              <c:numCache>
                <c:formatCode>0.0</c:formatCode>
                <c:ptCount val="28"/>
                <c:pt idx="0">
                  <c:v>2.66090552</c:v>
                </c:pt>
                <c:pt idx="1">
                  <c:v>0.2201962299999991</c:v>
                </c:pt>
                <c:pt idx="2">
                  <c:v>3.5739899599999987</c:v>
                </c:pt>
                <c:pt idx="3">
                  <c:v>-9.7843060000002424E-2</c:v>
                </c:pt>
                <c:pt idx="4">
                  <c:v>-4.938487379999998</c:v>
                </c:pt>
                <c:pt idx="5">
                  <c:v>3.4095922399999949</c:v>
                </c:pt>
                <c:pt idx="6">
                  <c:v>-1.6782599000000005</c:v>
                </c:pt>
                <c:pt idx="7">
                  <c:v>4.4036168400000015</c:v>
                </c:pt>
                <c:pt idx="8">
                  <c:v>-5.4656878999999989</c:v>
                </c:pt>
                <c:pt idx="9">
                  <c:v>2.4119807699999996</c:v>
                </c:pt>
                <c:pt idx="10">
                  <c:v>-8.1935472100000055</c:v>
                </c:pt>
                <c:pt idx="11">
                  <c:v>1.0486080800000011</c:v>
                </c:pt>
                <c:pt idx="12">
                  <c:v>-2.0534941700000005</c:v>
                </c:pt>
                <c:pt idx="13">
                  <c:v>-1.4270680200000001</c:v>
                </c:pt>
                <c:pt idx="14">
                  <c:v>-2.6343255547851001</c:v>
                </c:pt>
                <c:pt idx="15">
                  <c:v>-6.9295533400000018</c:v>
                </c:pt>
                <c:pt idx="16">
                  <c:v>-1.024734040000002</c:v>
                </c:pt>
                <c:pt idx="17">
                  <c:v>-3.2964727700000012</c:v>
                </c:pt>
                <c:pt idx="18">
                  <c:v>-11.974060410000003</c:v>
                </c:pt>
                <c:pt idx="19">
                  <c:v>-7.3757173800000011</c:v>
                </c:pt>
                <c:pt idx="20">
                  <c:v>2.0249999998611656E-5</c:v>
                </c:pt>
                <c:pt idx="21">
                  <c:v>-2.5548466199999993</c:v>
                </c:pt>
                <c:pt idx="22">
                  <c:v>5.3998164299999978</c:v>
                </c:pt>
                <c:pt idx="23">
                  <c:v>-1.7825282100000024</c:v>
                </c:pt>
                <c:pt idx="24">
                  <c:v>-4.8316176899999981</c:v>
                </c:pt>
                <c:pt idx="25">
                  <c:v>3.9110074899999994</c:v>
                </c:pt>
                <c:pt idx="26">
                  <c:v>0.81556533000000186</c:v>
                </c:pt>
                <c:pt idx="27">
                  <c:v>-17.602697169999999</c:v>
                </c:pt>
              </c:numCache>
            </c:numRef>
          </c:val>
          <c:extLst>
            <c:ext xmlns:c16="http://schemas.microsoft.com/office/drawing/2014/chart" uri="{C3380CC4-5D6E-409C-BE32-E72D297353CC}">
              <c16:uniqueId val="{00000004-D37B-4189-A24F-52B73E5E07E4}"/>
            </c:ext>
          </c:extLst>
        </c:ser>
        <c:dLbls>
          <c:showLegendKey val="0"/>
          <c:showVal val="0"/>
          <c:showCatName val="0"/>
          <c:showSerName val="0"/>
          <c:showPercent val="0"/>
          <c:showBubbleSize val="0"/>
        </c:dLbls>
        <c:gapWidth val="75"/>
        <c:axId val="751227592"/>
        <c:axId val="751227984"/>
      </c:barChart>
      <c:catAx>
        <c:axId val="751227592"/>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0" vert="horz"/>
          <a:lstStyle/>
          <a:p>
            <a:pPr>
              <a:defRPr>
                <a:solidFill>
                  <a:schemeClr val="bg1"/>
                </a:solidFill>
              </a:defRPr>
            </a:pPr>
            <a:endParaRPr lang="sk-SK"/>
          </a:p>
        </c:txPr>
        <c:crossAx val="751227984"/>
        <c:crossesAt val="0"/>
        <c:auto val="0"/>
        <c:lblAlgn val="ctr"/>
        <c:lblOffset val="0"/>
        <c:noMultiLvlLbl val="0"/>
      </c:catAx>
      <c:valAx>
        <c:axId val="751227984"/>
        <c:scaling>
          <c:orientation val="minMax"/>
          <c:max val="10"/>
          <c:min val="-1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latin typeface="Arial Narrow" panose="020B0606020202030204" pitchFamily="34" charset="0"/>
              </a:defRPr>
            </a:pPr>
            <a:endParaRPr lang="sk-SK"/>
          </a:p>
        </c:txPr>
        <c:crossAx val="751227592"/>
        <c:crosses val="autoZero"/>
        <c:crossBetween val="between"/>
        <c:majorUnit val="5"/>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panose="020B0604020202020204" pitchFamily="34" charset="0"/>
          <a:ea typeface="Calibri"/>
          <a:cs typeface="Arial" panose="020B0604020202020204" pitchFamily="34" charset="0"/>
        </a:defRPr>
      </a:pPr>
      <a:endParaRPr lang="sk-SK"/>
    </a:p>
  </c:txPr>
  <c:printSettings>
    <c:headerFooter/>
    <c:pageMargins b="0.75" l="0.7" r="0.7" t="0.75" header="0.3" footer="0.3"/>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45'!$B$23</c:f>
              <c:strCache>
                <c:ptCount val="1"/>
                <c:pt idx="0">
                  <c:v>Daňová medzera podľa FRSR</c:v>
                </c:pt>
              </c:strCache>
            </c:strRef>
          </c:tx>
          <c:spPr>
            <a:ln w="28575" cap="rnd">
              <a:solidFill>
                <a:schemeClr val="accent1"/>
              </a:solidFill>
              <a:round/>
            </a:ln>
            <a:effectLst/>
          </c:spPr>
          <c:marker>
            <c:symbol val="none"/>
          </c:marker>
          <c:dPt>
            <c:idx val="16"/>
            <c:marker>
              <c:symbol val="none"/>
            </c:marker>
            <c:bubble3D val="0"/>
            <c:spPr>
              <a:ln w="28575" cap="rnd">
                <a:solidFill>
                  <a:schemeClr val="accent1"/>
                </a:solidFill>
                <a:round/>
              </a:ln>
              <a:effectLst/>
            </c:spPr>
            <c:extLst>
              <c:ext xmlns:c16="http://schemas.microsoft.com/office/drawing/2014/chart" uri="{C3380CC4-5D6E-409C-BE32-E72D297353CC}">
                <c16:uniqueId val="{00000001-F83B-4012-8D30-52965B7763B3}"/>
              </c:ext>
            </c:extLst>
          </c:dPt>
          <c:dPt>
            <c:idx val="19"/>
            <c:marker>
              <c:symbol val="none"/>
            </c:marker>
            <c:bubble3D val="0"/>
            <c:extLst>
              <c:ext xmlns:c16="http://schemas.microsoft.com/office/drawing/2014/chart" uri="{C3380CC4-5D6E-409C-BE32-E72D297353CC}">
                <c16:uniqueId val="{00000002-56A0-44FF-8590-B02E1BDC089E}"/>
              </c:ext>
            </c:extLst>
          </c:dPt>
          <c:dLbls>
            <c:dLbl>
              <c:idx val="20"/>
              <c:layout>
                <c:manualLayout>
                  <c:x val="-3.1372549019608995E-3"/>
                  <c:y val="-4.16666666666666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BC6-4CAE-A152-116A54D85FC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45'!$C$22:$W$22</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 45'!$C$23:$W$23</c:f>
              <c:numCache>
                <c:formatCode>0.0</c:formatCode>
                <c:ptCount val="21"/>
                <c:pt idx="0">
                  <c:v>14.201650990176262</c:v>
                </c:pt>
                <c:pt idx="1">
                  <c:v>12.085520434564669</c:v>
                </c:pt>
                <c:pt idx="2">
                  <c:v>14.117555192084996</c:v>
                </c:pt>
                <c:pt idx="3">
                  <c:v>7.1763258197170554</c:v>
                </c:pt>
                <c:pt idx="4">
                  <c:v>17.076638613269019</c:v>
                </c:pt>
                <c:pt idx="5">
                  <c:v>13.929338744767838</c:v>
                </c:pt>
                <c:pt idx="6">
                  <c:v>19.552952038486826</c:v>
                </c:pt>
                <c:pt idx="7">
                  <c:v>25.054960881193605</c:v>
                </c:pt>
                <c:pt idx="8">
                  <c:v>25.486754657056409</c:v>
                </c:pt>
                <c:pt idx="9">
                  <c:v>28.680593125243036</c:v>
                </c:pt>
                <c:pt idx="10">
                  <c:v>29.416538341070304</c:v>
                </c:pt>
                <c:pt idx="11">
                  <c:v>29.940692342018068</c:v>
                </c:pt>
                <c:pt idx="12">
                  <c:v>35.168830205623557</c:v>
                </c:pt>
                <c:pt idx="13">
                  <c:v>30.800197828792236</c:v>
                </c:pt>
                <c:pt idx="14">
                  <c:v>26.716157581540838</c:v>
                </c:pt>
                <c:pt idx="15">
                  <c:v>25.994105892252122</c:v>
                </c:pt>
                <c:pt idx="16">
                  <c:v>22.481820402936535</c:v>
                </c:pt>
                <c:pt idx="17">
                  <c:v>21.323971633291087</c:v>
                </c:pt>
                <c:pt idx="18">
                  <c:v>20.071957131815868</c:v>
                </c:pt>
                <c:pt idx="19">
                  <c:v>16.872834522091281</c:v>
                </c:pt>
                <c:pt idx="20">
                  <c:v>16.631187751258683</c:v>
                </c:pt>
              </c:numCache>
            </c:numRef>
          </c:val>
          <c:smooth val="0"/>
          <c:extLst>
            <c:ext xmlns:c16="http://schemas.microsoft.com/office/drawing/2014/chart" uri="{C3380CC4-5D6E-409C-BE32-E72D297353CC}">
              <c16:uniqueId val="{00000003-F83B-4012-8D30-52965B7763B3}"/>
            </c:ext>
          </c:extLst>
        </c:ser>
        <c:ser>
          <c:idx val="1"/>
          <c:order val="1"/>
          <c:tx>
            <c:strRef>
              <c:f>'Graf 45'!$B$24</c:f>
              <c:strCache>
                <c:ptCount val="1"/>
                <c:pt idx="0">
                  <c:v>Daňová medzera podľa EK</c:v>
                </c:pt>
              </c:strCache>
            </c:strRef>
          </c:tx>
          <c:spPr>
            <a:ln w="28575" cap="rnd">
              <a:solidFill>
                <a:sysClr val="windowText" lastClr="000000"/>
              </a:solidFill>
              <a:round/>
            </a:ln>
            <a:effectLst/>
          </c:spPr>
          <c:marker>
            <c:symbol val="none"/>
          </c:marker>
          <c:dPt>
            <c:idx val="17"/>
            <c:marker>
              <c:symbol val="none"/>
            </c:marker>
            <c:bubble3D val="0"/>
            <c:extLst>
              <c:ext xmlns:c16="http://schemas.microsoft.com/office/drawing/2014/chart" uri="{C3380CC4-5D6E-409C-BE32-E72D297353CC}">
                <c16:uniqueId val="{00000003-56A0-44FF-8590-B02E1BDC089E}"/>
              </c:ext>
            </c:extLst>
          </c:dPt>
          <c:dPt>
            <c:idx val="19"/>
            <c:marker>
              <c:symbol val="none"/>
            </c:marker>
            <c:bubble3D val="0"/>
            <c:spPr>
              <a:ln w="28575" cap="rnd">
                <a:solidFill>
                  <a:sysClr val="windowText" lastClr="000000"/>
                </a:solidFill>
                <a:prstDash val="sysDot"/>
                <a:round/>
              </a:ln>
              <a:effectLst/>
            </c:spPr>
            <c:extLst>
              <c:ext xmlns:c16="http://schemas.microsoft.com/office/drawing/2014/chart" uri="{C3380CC4-5D6E-409C-BE32-E72D297353CC}">
                <c16:uniqueId val="{00000005-7BC6-4CAE-A152-116A54D85FC2}"/>
              </c:ext>
            </c:extLst>
          </c:dPt>
          <c:dLbls>
            <c:dLbl>
              <c:idx val="18"/>
              <c:layout>
                <c:manualLayout>
                  <c:x val="-2.8235294117647174E-2"/>
                  <c:y val="-5.5555555555555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E57-4BFA-AA77-5DBF526DF209}"/>
                </c:ext>
              </c:extLst>
            </c:dLbl>
            <c:dLbl>
              <c:idx val="19"/>
              <c:layout>
                <c:manualLayout>
                  <c:x val="-6.5882352941176586E-2"/>
                  <c:y val="3.70370370370368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BC6-4CAE-A152-116A54D85FC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45'!$C$22:$W$22</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 45'!$C$24:$W$24</c:f>
              <c:numCache>
                <c:formatCode>0</c:formatCode>
                <c:ptCount val="21"/>
                <c:pt idx="12" formatCode="0.0">
                  <c:v>36.688121708601521</c:v>
                </c:pt>
                <c:pt idx="13" formatCode="0.0">
                  <c:v>31.370543541788425</c:v>
                </c:pt>
                <c:pt idx="14" formatCode="0.0">
                  <c:v>29.598990465507573</c:v>
                </c:pt>
                <c:pt idx="15" formatCode="0.0">
                  <c:v>26.7</c:v>
                </c:pt>
                <c:pt idx="16" formatCode="0.0">
                  <c:v>21</c:v>
                </c:pt>
                <c:pt idx="17" formatCode="0.0">
                  <c:v>19.600000000000001</c:v>
                </c:pt>
                <c:pt idx="18" formatCode="0.0">
                  <c:v>20</c:v>
                </c:pt>
                <c:pt idx="19" formatCode="0.0">
                  <c:v>16.600000000000001</c:v>
                </c:pt>
              </c:numCache>
            </c:numRef>
          </c:val>
          <c:smooth val="0"/>
          <c:extLst>
            <c:ext xmlns:c16="http://schemas.microsoft.com/office/drawing/2014/chart" uri="{C3380CC4-5D6E-409C-BE32-E72D297353CC}">
              <c16:uniqueId val="{00000005-F83B-4012-8D30-52965B7763B3}"/>
            </c:ext>
          </c:extLst>
        </c:ser>
        <c:dLbls>
          <c:showLegendKey val="0"/>
          <c:showVal val="0"/>
          <c:showCatName val="0"/>
          <c:showSerName val="0"/>
          <c:showPercent val="0"/>
          <c:showBubbleSize val="0"/>
        </c:dLbls>
        <c:smooth val="0"/>
        <c:axId val="751228768"/>
        <c:axId val="751229160"/>
      </c:lineChart>
      <c:catAx>
        <c:axId val="751228768"/>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51229160"/>
        <c:crosses val="autoZero"/>
        <c:auto val="1"/>
        <c:lblAlgn val="ctr"/>
        <c:lblOffset val="100"/>
        <c:noMultiLvlLbl val="0"/>
      </c:catAx>
      <c:valAx>
        <c:axId val="751229160"/>
        <c:scaling>
          <c:orientation val="minMax"/>
          <c:min val="6"/>
        </c:scaling>
        <c:delete val="0"/>
        <c:axPos val="l"/>
        <c:numFmt formatCode="0"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5122876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45'!$B$26</c:f>
              <c:strCache>
                <c:ptCount val="1"/>
                <c:pt idx="0">
                  <c:v> VAT gap according to MoF</c:v>
                </c:pt>
              </c:strCache>
            </c:strRef>
          </c:tx>
          <c:spPr>
            <a:ln w="28575" cap="rnd">
              <a:solidFill>
                <a:schemeClr val="accent1"/>
              </a:solidFill>
              <a:round/>
            </a:ln>
            <a:effectLst/>
          </c:spPr>
          <c:marker>
            <c:symbol val="none"/>
          </c:marker>
          <c:dPt>
            <c:idx val="16"/>
            <c:marker>
              <c:symbol val="none"/>
            </c:marker>
            <c:bubble3D val="0"/>
            <c:spPr>
              <a:ln w="28575" cap="rnd">
                <a:solidFill>
                  <a:schemeClr val="accent1"/>
                </a:solidFill>
                <a:round/>
              </a:ln>
              <a:effectLst/>
            </c:spPr>
            <c:extLst>
              <c:ext xmlns:c16="http://schemas.microsoft.com/office/drawing/2014/chart" uri="{C3380CC4-5D6E-409C-BE32-E72D297353CC}">
                <c16:uniqueId val="{00000001-F83B-4012-8D30-52965B7763B3}"/>
              </c:ext>
            </c:extLst>
          </c:dPt>
          <c:dPt>
            <c:idx val="19"/>
            <c:marker>
              <c:symbol val="none"/>
            </c:marker>
            <c:bubble3D val="0"/>
            <c:extLst>
              <c:ext xmlns:c16="http://schemas.microsoft.com/office/drawing/2014/chart" uri="{C3380CC4-5D6E-409C-BE32-E72D297353CC}">
                <c16:uniqueId val="{00000002-56A0-44FF-8590-B02E1BDC089E}"/>
              </c:ext>
            </c:extLst>
          </c:dPt>
          <c:dLbls>
            <c:dLbl>
              <c:idx val="20"/>
              <c:layout>
                <c:manualLayout>
                  <c:x val="-3.1372549019608995E-3"/>
                  <c:y val="-4.16666666666666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BC6-4CAE-A152-116A54D85FC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45'!$C$22:$W$22</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 45'!$C$23:$W$23</c:f>
              <c:numCache>
                <c:formatCode>0.0</c:formatCode>
                <c:ptCount val="21"/>
                <c:pt idx="0">
                  <c:v>14.201650990176262</c:v>
                </c:pt>
                <c:pt idx="1">
                  <c:v>12.085520434564669</c:v>
                </c:pt>
                <c:pt idx="2">
                  <c:v>14.117555192084996</c:v>
                </c:pt>
                <c:pt idx="3">
                  <c:v>7.1763258197170554</c:v>
                </c:pt>
                <c:pt idx="4">
                  <c:v>17.076638613269019</c:v>
                </c:pt>
                <c:pt idx="5">
                  <c:v>13.929338744767838</c:v>
                </c:pt>
                <c:pt idx="6">
                  <c:v>19.552952038486826</c:v>
                </c:pt>
                <c:pt idx="7">
                  <c:v>25.054960881193605</c:v>
                </c:pt>
                <c:pt idx="8">
                  <c:v>25.486754657056409</c:v>
                </c:pt>
                <c:pt idx="9">
                  <c:v>28.680593125243036</c:v>
                </c:pt>
                <c:pt idx="10">
                  <c:v>29.416538341070304</c:v>
                </c:pt>
                <c:pt idx="11">
                  <c:v>29.940692342018068</c:v>
                </c:pt>
                <c:pt idx="12">
                  <c:v>35.168830205623557</c:v>
                </c:pt>
                <c:pt idx="13">
                  <c:v>30.800197828792236</c:v>
                </c:pt>
                <c:pt idx="14">
                  <c:v>26.716157581540838</c:v>
                </c:pt>
                <c:pt idx="15">
                  <c:v>25.994105892252122</c:v>
                </c:pt>
                <c:pt idx="16">
                  <c:v>22.481820402936535</c:v>
                </c:pt>
                <c:pt idx="17">
                  <c:v>21.323971633291087</c:v>
                </c:pt>
                <c:pt idx="18">
                  <c:v>20.071957131815868</c:v>
                </c:pt>
                <c:pt idx="19">
                  <c:v>16.872834522091281</c:v>
                </c:pt>
                <c:pt idx="20">
                  <c:v>16.631187751258683</c:v>
                </c:pt>
              </c:numCache>
            </c:numRef>
          </c:val>
          <c:smooth val="0"/>
          <c:extLst>
            <c:ext xmlns:c16="http://schemas.microsoft.com/office/drawing/2014/chart" uri="{C3380CC4-5D6E-409C-BE32-E72D297353CC}">
              <c16:uniqueId val="{00000003-F83B-4012-8D30-52965B7763B3}"/>
            </c:ext>
          </c:extLst>
        </c:ser>
        <c:ser>
          <c:idx val="1"/>
          <c:order val="1"/>
          <c:tx>
            <c:strRef>
              <c:f>'Graf 45'!$B$27</c:f>
              <c:strCache>
                <c:ptCount val="1"/>
                <c:pt idx="0">
                  <c:v> VAT gap according to EC</c:v>
                </c:pt>
              </c:strCache>
            </c:strRef>
          </c:tx>
          <c:spPr>
            <a:ln w="28575" cap="rnd">
              <a:solidFill>
                <a:sysClr val="windowText" lastClr="000000"/>
              </a:solidFill>
              <a:round/>
            </a:ln>
            <a:effectLst/>
          </c:spPr>
          <c:marker>
            <c:symbol val="none"/>
          </c:marker>
          <c:dPt>
            <c:idx val="17"/>
            <c:marker>
              <c:symbol val="none"/>
            </c:marker>
            <c:bubble3D val="0"/>
            <c:extLst>
              <c:ext xmlns:c16="http://schemas.microsoft.com/office/drawing/2014/chart" uri="{C3380CC4-5D6E-409C-BE32-E72D297353CC}">
                <c16:uniqueId val="{00000003-56A0-44FF-8590-B02E1BDC089E}"/>
              </c:ext>
            </c:extLst>
          </c:dPt>
          <c:dPt>
            <c:idx val="19"/>
            <c:marker>
              <c:symbol val="none"/>
            </c:marker>
            <c:bubble3D val="0"/>
            <c:spPr>
              <a:ln w="28575" cap="rnd">
                <a:solidFill>
                  <a:sysClr val="windowText" lastClr="000000"/>
                </a:solidFill>
                <a:prstDash val="sysDot"/>
                <a:round/>
              </a:ln>
              <a:effectLst/>
            </c:spPr>
            <c:extLst>
              <c:ext xmlns:c16="http://schemas.microsoft.com/office/drawing/2014/chart" uri="{C3380CC4-5D6E-409C-BE32-E72D297353CC}">
                <c16:uniqueId val="{00000005-7BC6-4CAE-A152-116A54D85FC2}"/>
              </c:ext>
            </c:extLst>
          </c:dPt>
          <c:dLbls>
            <c:dLbl>
              <c:idx val="18"/>
              <c:layout>
                <c:manualLayout>
                  <c:x val="-2.8235294117647174E-2"/>
                  <c:y val="-5.5555555555555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E57-4BFA-AA77-5DBF526DF209}"/>
                </c:ext>
              </c:extLst>
            </c:dLbl>
            <c:dLbl>
              <c:idx val="19"/>
              <c:layout>
                <c:manualLayout>
                  <c:x val="-6.5882352941176586E-2"/>
                  <c:y val="3.70370370370368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BC6-4CAE-A152-116A54D85FC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45'!$C$22:$W$22</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 45'!$C$24:$W$24</c:f>
              <c:numCache>
                <c:formatCode>0</c:formatCode>
                <c:ptCount val="21"/>
                <c:pt idx="12" formatCode="0.0">
                  <c:v>36.688121708601521</c:v>
                </c:pt>
                <c:pt idx="13" formatCode="0.0">
                  <c:v>31.370543541788425</c:v>
                </c:pt>
                <c:pt idx="14" formatCode="0.0">
                  <c:v>29.598990465507573</c:v>
                </c:pt>
                <c:pt idx="15" formatCode="0.0">
                  <c:v>26.7</c:v>
                </c:pt>
                <c:pt idx="16" formatCode="0.0">
                  <c:v>21</c:v>
                </c:pt>
                <c:pt idx="17" formatCode="0.0">
                  <c:v>19.600000000000001</c:v>
                </c:pt>
                <c:pt idx="18" formatCode="0.0">
                  <c:v>20</c:v>
                </c:pt>
                <c:pt idx="19" formatCode="0.0">
                  <c:v>16.600000000000001</c:v>
                </c:pt>
              </c:numCache>
            </c:numRef>
          </c:val>
          <c:smooth val="0"/>
          <c:extLst>
            <c:ext xmlns:c16="http://schemas.microsoft.com/office/drawing/2014/chart" uri="{C3380CC4-5D6E-409C-BE32-E72D297353CC}">
              <c16:uniqueId val="{00000005-F83B-4012-8D30-52965B7763B3}"/>
            </c:ext>
          </c:extLst>
        </c:ser>
        <c:dLbls>
          <c:showLegendKey val="0"/>
          <c:showVal val="0"/>
          <c:showCatName val="0"/>
          <c:showSerName val="0"/>
          <c:showPercent val="0"/>
          <c:showBubbleSize val="0"/>
        </c:dLbls>
        <c:smooth val="0"/>
        <c:axId val="751229944"/>
        <c:axId val="751230336"/>
      </c:lineChart>
      <c:catAx>
        <c:axId val="751229944"/>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51230336"/>
        <c:crosses val="autoZero"/>
        <c:auto val="1"/>
        <c:lblAlgn val="ctr"/>
        <c:lblOffset val="100"/>
        <c:noMultiLvlLbl val="0"/>
      </c:catAx>
      <c:valAx>
        <c:axId val="751230336"/>
        <c:scaling>
          <c:orientation val="minMax"/>
          <c:min val="6"/>
        </c:scaling>
        <c:delete val="0"/>
        <c:axPos val="l"/>
        <c:numFmt formatCode="0"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7512299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10.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21.xml"/><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23.xml"/><Relationship Id="rId1" Type="http://schemas.openxmlformats.org/officeDocument/2006/relationships/chart" Target="../charts/chart22.xml"/></Relationships>
</file>

<file path=xl/drawings/_rels/drawing12.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13.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hyperlink" Target="#Obsah_Content!A1"/><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hyperlink" Target="#Obsah_Content!A1"/><Relationship Id="rId1" Type="http://schemas.openxmlformats.org/officeDocument/2006/relationships/chart" Target="../charts/chart28.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hyperlink" Target="#Obsah_Content!A1"/><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Obsah_Content!A1"/><Relationship Id="rId5" Type="http://schemas.openxmlformats.org/officeDocument/2006/relationships/chart" Target="../charts/chart4.xml"/><Relationship Id="rId4" Type="http://schemas.openxmlformats.org/officeDocument/2006/relationships/chart" Target="../charts/chart3.xml"/></Relationships>
</file>

<file path=xl/drawings/_rels/drawing21.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33.xml"/><Relationship Id="rId1" Type="http://schemas.openxmlformats.org/officeDocument/2006/relationships/chart" Target="../charts/chart32.xml"/></Relationships>
</file>

<file path=xl/drawings/_rels/drawing22.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3.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35.xml"/><Relationship Id="rId1" Type="http://schemas.openxmlformats.org/officeDocument/2006/relationships/chart" Target="../charts/chart34.xml"/></Relationships>
</file>

<file path=xl/drawings/_rels/drawing2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5.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37.xml"/><Relationship Id="rId1" Type="http://schemas.openxmlformats.org/officeDocument/2006/relationships/chart" Target="../charts/chart36.xml"/></Relationships>
</file>

<file path=xl/drawings/_rels/drawing26.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39.xml"/><Relationship Id="rId1" Type="http://schemas.openxmlformats.org/officeDocument/2006/relationships/chart" Target="../charts/chart38.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hyperlink" Target="#Obsah_Content!A1"/><Relationship Id="rId1" Type="http://schemas.openxmlformats.org/officeDocument/2006/relationships/chart" Target="../charts/chart40.xml"/></Relationships>
</file>

<file path=xl/drawings/_rels/drawing28.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9.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0.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hyperlink" Target="#Obsah_Content!A1"/></Relationships>
</file>

<file path=xl/drawings/_rels/drawing3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hyperlink" Target="#Obsah_Content!A1"/><Relationship Id="rId5" Type="http://schemas.openxmlformats.org/officeDocument/2006/relationships/chart" Target="../charts/chart47.xml"/><Relationship Id="rId4" Type="http://schemas.openxmlformats.org/officeDocument/2006/relationships/chart" Target="../charts/chart46.xml"/></Relationships>
</file>

<file path=xl/drawings/_rels/drawing36.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49.xml"/><Relationship Id="rId1" Type="http://schemas.openxmlformats.org/officeDocument/2006/relationships/chart" Target="../charts/chart48.xml"/></Relationships>
</file>

<file path=xl/drawings/_rels/drawing37.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51.xml"/><Relationship Id="rId1" Type="http://schemas.openxmlformats.org/officeDocument/2006/relationships/chart" Target="../charts/chart50.xml"/></Relationships>
</file>

<file path=xl/drawings/_rels/drawing38.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53.xml"/><Relationship Id="rId1" Type="http://schemas.openxmlformats.org/officeDocument/2006/relationships/chart" Target="../charts/chart52.xml"/></Relationships>
</file>

<file path=xl/drawings/_rels/drawing39.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55.xml"/><Relationship Id="rId1" Type="http://schemas.openxmlformats.org/officeDocument/2006/relationships/chart" Target="../charts/chart54.xml"/></Relationships>
</file>

<file path=xl/drawings/_rels/drawing4.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6.xml"/><Relationship Id="rId1" Type="http://schemas.openxmlformats.org/officeDocument/2006/relationships/chart" Target="../charts/chart5.xml"/></Relationships>
</file>

<file path=xl/drawings/_rels/drawing40.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57.xml"/><Relationship Id="rId1" Type="http://schemas.openxmlformats.org/officeDocument/2006/relationships/chart" Target="../charts/chart56.xml"/></Relationships>
</file>

<file path=xl/drawings/_rels/drawing41.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59.xml"/><Relationship Id="rId1" Type="http://schemas.openxmlformats.org/officeDocument/2006/relationships/chart" Target="../charts/chart58.xml"/></Relationships>
</file>

<file path=xl/drawings/_rels/drawing42.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61.xml"/><Relationship Id="rId1" Type="http://schemas.openxmlformats.org/officeDocument/2006/relationships/chart" Target="../charts/chart60.xml"/></Relationships>
</file>

<file path=xl/drawings/_rels/drawing43.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4.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63.xml"/><Relationship Id="rId1" Type="http://schemas.openxmlformats.org/officeDocument/2006/relationships/chart" Target="../charts/chart62.xml"/><Relationship Id="rId5" Type="http://schemas.openxmlformats.org/officeDocument/2006/relationships/chart" Target="../charts/chart65.xml"/><Relationship Id="rId4" Type="http://schemas.openxmlformats.org/officeDocument/2006/relationships/chart" Target="../charts/chart64.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chart" Target="../charts/chart66.xml"/><Relationship Id="rId1" Type="http://schemas.openxmlformats.org/officeDocument/2006/relationships/hyperlink" Target="#Obsah_Content!A1"/></Relationships>
</file>

<file path=xl/drawings/_rels/drawing5.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5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chart" Target="../charts/chart68.xml"/><Relationship Id="rId1" Type="http://schemas.openxmlformats.org/officeDocument/2006/relationships/hyperlink" Target="#Obsah_Content!A1"/></Relationships>
</file>

<file path=xl/drawings/_rels/drawing51.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71.xml"/><Relationship Id="rId1" Type="http://schemas.openxmlformats.org/officeDocument/2006/relationships/chart" Target="../charts/chart70.xml"/></Relationships>
</file>

<file path=xl/drawings/_rels/drawing5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hyperlink" Target="#Obsah_Content!A1"/><Relationship Id="rId5" Type="http://schemas.openxmlformats.org/officeDocument/2006/relationships/chart" Target="../charts/chart75.xml"/><Relationship Id="rId4" Type="http://schemas.openxmlformats.org/officeDocument/2006/relationships/chart" Target="../charts/chart74.xml"/></Relationships>
</file>

<file path=xl/drawings/_rels/drawing53.xml.rels><?xml version="1.0" encoding="UTF-8" standalone="yes"?>
<Relationships xmlns="http://schemas.openxmlformats.org/package/2006/relationships"><Relationship Id="rId3" Type="http://schemas.openxmlformats.org/officeDocument/2006/relationships/chart" Target="../charts/chart77.xml"/><Relationship Id="rId2" Type="http://schemas.openxmlformats.org/officeDocument/2006/relationships/chart" Target="../charts/chart76.xml"/><Relationship Id="rId1" Type="http://schemas.openxmlformats.org/officeDocument/2006/relationships/hyperlink" Target="#Obsah_Content!A1"/><Relationship Id="rId5" Type="http://schemas.openxmlformats.org/officeDocument/2006/relationships/chart" Target="../charts/chart79.xml"/><Relationship Id="rId4" Type="http://schemas.openxmlformats.org/officeDocument/2006/relationships/chart" Target="../charts/chart78.xml"/></Relationships>
</file>

<file path=xl/drawings/_rels/drawing54.xml.rels><?xml version="1.0" encoding="UTF-8" standalone="yes"?>
<Relationships xmlns="http://schemas.openxmlformats.org/package/2006/relationships"><Relationship Id="rId3" Type="http://schemas.openxmlformats.org/officeDocument/2006/relationships/chart" Target="../charts/chart81.xml"/><Relationship Id="rId2" Type="http://schemas.openxmlformats.org/officeDocument/2006/relationships/chart" Target="../charts/chart80.xml"/><Relationship Id="rId1" Type="http://schemas.openxmlformats.org/officeDocument/2006/relationships/hyperlink" Target="#Obsah_Content!A1"/><Relationship Id="rId5" Type="http://schemas.openxmlformats.org/officeDocument/2006/relationships/chart" Target="../charts/chart83.xml"/><Relationship Id="rId4" Type="http://schemas.openxmlformats.org/officeDocument/2006/relationships/chart" Target="../charts/chart82.xml"/></Relationships>
</file>

<file path=xl/drawings/_rels/drawing55.xml.rels><?xml version="1.0" encoding="UTF-8" standalone="yes"?>
<Relationships xmlns="http://schemas.openxmlformats.org/package/2006/relationships"><Relationship Id="rId3" Type="http://schemas.openxmlformats.org/officeDocument/2006/relationships/chart" Target="../charts/chart85.xml"/><Relationship Id="rId2" Type="http://schemas.openxmlformats.org/officeDocument/2006/relationships/chart" Target="../charts/chart84.xml"/><Relationship Id="rId1" Type="http://schemas.openxmlformats.org/officeDocument/2006/relationships/hyperlink" Target="#Obsah_Content!A1"/><Relationship Id="rId5" Type="http://schemas.openxmlformats.org/officeDocument/2006/relationships/chart" Target="../charts/chart87.xml"/><Relationship Id="rId4" Type="http://schemas.openxmlformats.org/officeDocument/2006/relationships/chart" Target="../charts/chart86.xml"/></Relationships>
</file>

<file path=xl/drawings/_rels/drawing58.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89.xml"/><Relationship Id="rId1" Type="http://schemas.openxmlformats.org/officeDocument/2006/relationships/chart" Target="../charts/chart88.xml"/></Relationships>
</file>

<file path=xl/drawings/_rels/drawing59.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91.xml"/><Relationship Id="rId1" Type="http://schemas.openxmlformats.org/officeDocument/2006/relationships/chart" Target="../charts/chart9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Obsah_Content!A1"/><Relationship Id="rId4" Type="http://schemas.openxmlformats.org/officeDocument/2006/relationships/chart" Target="../charts/chart10.xml"/></Relationships>
</file>

<file path=xl/drawings/_rels/drawing60.xml.rels><?xml version="1.0" encoding="UTF-8" standalone="yes"?>
<Relationships xmlns="http://schemas.openxmlformats.org/package/2006/relationships"><Relationship Id="rId2" Type="http://schemas.openxmlformats.org/officeDocument/2006/relationships/hyperlink" Target="#Obsah_Content!A1"/><Relationship Id="rId1" Type="http://schemas.openxmlformats.org/officeDocument/2006/relationships/chart" Target="../charts/chart92.xml"/></Relationships>
</file>

<file path=xl/drawings/_rels/drawing61.xml.rels><?xml version="1.0" encoding="UTF-8" standalone="yes"?>
<Relationships xmlns="http://schemas.openxmlformats.org/package/2006/relationships"><Relationship Id="rId2" Type="http://schemas.openxmlformats.org/officeDocument/2006/relationships/hyperlink" Target="#Obsah_Content!A1"/><Relationship Id="rId1" Type="http://schemas.openxmlformats.org/officeDocument/2006/relationships/chart" Target="../charts/chart93.xml"/></Relationships>
</file>

<file path=xl/drawings/_rels/drawing62.xml.rels><?xml version="1.0" encoding="UTF-8" standalone="yes"?>
<Relationships xmlns="http://schemas.openxmlformats.org/package/2006/relationships"><Relationship Id="rId3" Type="http://schemas.openxmlformats.org/officeDocument/2006/relationships/chart" Target="../charts/chart96.xml"/><Relationship Id="rId2" Type="http://schemas.openxmlformats.org/officeDocument/2006/relationships/chart" Target="../charts/chart95.xml"/><Relationship Id="rId1" Type="http://schemas.openxmlformats.org/officeDocument/2006/relationships/chart" Target="../charts/chart94.xml"/><Relationship Id="rId4" Type="http://schemas.openxmlformats.org/officeDocument/2006/relationships/chart" Target="../charts/chart97.xml"/></Relationships>
</file>

<file path=xl/drawings/_rels/drawing67.xml.rels><?xml version="1.0" encoding="UTF-8" standalone="yes"?>
<Relationships xmlns="http://schemas.openxmlformats.org/package/2006/relationships"><Relationship Id="rId3" Type="http://schemas.openxmlformats.org/officeDocument/2006/relationships/chart" Target="../charts/chart99.xml"/><Relationship Id="rId2" Type="http://schemas.openxmlformats.org/officeDocument/2006/relationships/hyperlink" Target="#Obsah_Content!A1"/><Relationship Id="rId1" Type="http://schemas.openxmlformats.org/officeDocument/2006/relationships/chart" Target="../charts/chart98.xml"/></Relationships>
</file>

<file path=xl/drawings/_rels/drawing68.xml.rels><?xml version="1.0" encoding="UTF-8" standalone="yes"?>
<Relationships xmlns="http://schemas.openxmlformats.org/package/2006/relationships"><Relationship Id="rId2" Type="http://schemas.openxmlformats.org/officeDocument/2006/relationships/hyperlink" Target="#Obsah_Content!A1"/><Relationship Id="rId1" Type="http://schemas.openxmlformats.org/officeDocument/2006/relationships/chart" Target="../charts/chart100.xml"/></Relationships>
</file>

<file path=xl/drawings/_rels/drawing69.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Obsah_Content!A1"/><Relationship Id="rId4" Type="http://schemas.openxmlformats.org/officeDocument/2006/relationships/chart" Target="../charts/chart14.xml"/></Relationships>
</file>

<file path=xl/drawings/_rels/drawing70.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102.xml"/><Relationship Id="rId1" Type="http://schemas.openxmlformats.org/officeDocument/2006/relationships/chart" Target="../charts/chart101.xml"/></Relationships>
</file>

<file path=xl/drawings/_rels/drawing7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2.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104.xml"/><Relationship Id="rId1" Type="http://schemas.openxmlformats.org/officeDocument/2006/relationships/chart" Target="../charts/chart103.xml"/></Relationships>
</file>

<file path=xl/drawings/_rels/drawing73.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5.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6.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7.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8.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9.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Obsah_Content!A1"/></Relationships>
</file>

<file path=xl/drawings/_rels/drawing80.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8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82.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83.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Obsah_Content!A1"/><Relationship Id="rId1" Type="http://schemas.openxmlformats.org/officeDocument/2006/relationships/chart" Target="../charts/chart17.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657225</xdr:colOff>
      <xdr:row>1</xdr:row>
      <xdr:rowOff>104774</xdr:rowOff>
    </xdr:to>
    <xdr:sp macro="" textlink="">
      <xdr:nvSpPr>
        <xdr:cNvPr id="2" name="Zaoblený obdĺžnik 1">
          <a:hlinkClick xmlns:r="http://schemas.openxmlformats.org/officeDocument/2006/relationships" r:id="rId1"/>
        </xdr:cNvPr>
        <xdr:cNvSpPr/>
      </xdr:nvSpPr>
      <xdr:spPr>
        <a:xfrm>
          <a:off x="0" y="0"/>
          <a:ext cx="657225" cy="276224"/>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xdr:colOff>
      <xdr:row>3</xdr:row>
      <xdr:rowOff>66675</xdr:rowOff>
    </xdr:from>
    <xdr:to>
      <xdr:col>1</xdr:col>
      <xdr:colOff>3067049</xdr:colOff>
      <xdr:row>12</xdr:row>
      <xdr:rowOff>142875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47624</xdr:colOff>
      <xdr:row>17</xdr:row>
      <xdr:rowOff>66675</xdr:rowOff>
    </xdr:from>
    <xdr:to>
      <xdr:col>1</xdr:col>
      <xdr:colOff>3067049</xdr:colOff>
      <xdr:row>26</xdr:row>
      <xdr:rowOff>142875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116417</xdr:colOff>
      <xdr:row>1</xdr:row>
      <xdr:rowOff>63500</xdr:rowOff>
    </xdr:to>
    <xdr:sp macro="" textlink="">
      <xdr:nvSpPr>
        <xdr:cNvPr id="5" name="Zaoblený obdĺžnik 4">
          <a:hlinkClick xmlns:r="http://schemas.openxmlformats.org/officeDocument/2006/relationships" r:id="rId3"/>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3314700</xdr:colOff>
      <xdr:row>14</xdr:row>
      <xdr:rowOff>123825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1</xdr:col>
      <xdr:colOff>3314700</xdr:colOff>
      <xdr:row>29</xdr:row>
      <xdr:rowOff>123825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116417</xdr:colOff>
      <xdr:row>1</xdr:row>
      <xdr:rowOff>63500</xdr:rowOff>
    </xdr:to>
    <xdr:sp macro="" textlink="">
      <xdr:nvSpPr>
        <xdr:cNvPr id="5" name="Zaoblený obdĺžnik 4">
          <a:hlinkClick xmlns:r="http://schemas.openxmlformats.org/officeDocument/2006/relationships" r:id="rId3"/>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33618</xdr:colOff>
      <xdr:row>0</xdr:row>
      <xdr:rowOff>33618</xdr:rowOff>
    </xdr:from>
    <xdr:to>
      <xdr:col>0</xdr:col>
      <xdr:colOff>761766</xdr:colOff>
      <xdr:row>1</xdr:row>
      <xdr:rowOff>99763</xdr:rowOff>
    </xdr:to>
    <xdr:sp macro="" textlink="">
      <xdr:nvSpPr>
        <xdr:cNvPr id="3" name="Zaoblený obdĺžnik 2">
          <a:hlinkClick xmlns:r="http://schemas.openxmlformats.org/officeDocument/2006/relationships" r:id="rId1"/>
        </xdr:cNvPr>
        <xdr:cNvSpPr/>
      </xdr:nvSpPr>
      <xdr:spPr>
        <a:xfrm>
          <a:off x="33618" y="33618"/>
          <a:ext cx="728148" cy="2342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21168</xdr:colOff>
      <xdr:row>4</xdr:row>
      <xdr:rowOff>74085</xdr:rowOff>
    </xdr:from>
    <xdr:to>
      <xdr:col>6</xdr:col>
      <xdr:colOff>31750</xdr:colOff>
      <xdr:row>17</xdr:row>
      <xdr:rowOff>158750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6</xdr:col>
      <xdr:colOff>42332</xdr:colOff>
      <xdr:row>36</xdr:row>
      <xdr:rowOff>95248</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486833</xdr:colOff>
      <xdr:row>4</xdr:row>
      <xdr:rowOff>84668</xdr:rowOff>
    </xdr:from>
    <xdr:to>
      <xdr:col>13</xdr:col>
      <xdr:colOff>624415</xdr:colOff>
      <xdr:row>17</xdr:row>
      <xdr:rowOff>84668</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571500</xdr:colOff>
      <xdr:row>23</xdr:row>
      <xdr:rowOff>10583</xdr:rowOff>
    </xdr:from>
    <xdr:to>
      <xdr:col>13</xdr:col>
      <xdr:colOff>613832</xdr:colOff>
      <xdr:row>36</xdr:row>
      <xdr:rowOff>105831</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xdr:col>
      <xdr:colOff>116417</xdr:colOff>
      <xdr:row>1</xdr:row>
      <xdr:rowOff>63500</xdr:rowOff>
    </xdr:to>
    <xdr:sp macro="" textlink="">
      <xdr:nvSpPr>
        <xdr:cNvPr id="8" name="Zaoblený obdĺžnik 7">
          <a:hlinkClick xmlns:r="http://schemas.openxmlformats.org/officeDocument/2006/relationships" r:id="rId5"/>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116417</xdr:colOff>
      <xdr:row>1</xdr:row>
      <xdr:rowOff>63500</xdr:rowOff>
    </xdr:to>
    <xdr:sp macro="" textlink="">
      <xdr:nvSpPr>
        <xdr:cNvPr id="3" name="Zaoblený obdĺžnik 2">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94690</xdr:colOff>
      <xdr:row>2</xdr:row>
      <xdr:rowOff>95250</xdr:rowOff>
    </xdr:from>
    <xdr:to>
      <xdr:col>8</xdr:col>
      <xdr:colOff>320387</xdr:colOff>
      <xdr:row>27</xdr:row>
      <xdr:rowOff>124691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0</xdr:row>
      <xdr:rowOff>0</xdr:rowOff>
    </xdr:from>
    <xdr:to>
      <xdr:col>11</xdr:col>
      <xdr:colOff>0</xdr:colOff>
      <xdr:row>1</xdr:row>
      <xdr:rowOff>61383</xdr:rowOff>
    </xdr:to>
    <xdr:sp macro="" textlink="">
      <xdr:nvSpPr>
        <xdr:cNvPr id="3" name="Zaoblený obdĺžnik 2">
          <a:hlinkClick xmlns:r="http://schemas.openxmlformats.org/officeDocument/2006/relationships" r:id="rId2"/>
        </xdr:cNvPr>
        <xdr:cNvSpPr/>
      </xdr:nvSpPr>
      <xdr:spPr>
        <a:xfrm>
          <a:off x="10683240" y="0"/>
          <a:ext cx="0" cy="22902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10</xdr:col>
      <xdr:colOff>117764</xdr:colOff>
      <xdr:row>2</xdr:row>
      <xdr:rowOff>20566</xdr:rowOff>
    </xdr:from>
    <xdr:to>
      <xdr:col>17</xdr:col>
      <xdr:colOff>533400</xdr:colOff>
      <xdr:row>26</xdr:row>
      <xdr:rowOff>109105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0</xdr:rowOff>
    </xdr:from>
    <xdr:to>
      <xdr:col>1</xdr:col>
      <xdr:colOff>250888</xdr:colOff>
      <xdr:row>1</xdr:row>
      <xdr:rowOff>123265</xdr:rowOff>
    </xdr:to>
    <xdr:sp macro="" textlink="">
      <xdr:nvSpPr>
        <xdr:cNvPr id="5" name="Zaoblený obdĺžnik 4">
          <a:hlinkClick xmlns:r="http://schemas.openxmlformats.org/officeDocument/2006/relationships" r:id="rId2"/>
        </xdr:cNvPr>
        <xdr:cNvSpPr/>
      </xdr:nvSpPr>
      <xdr:spPr>
        <a:xfrm>
          <a:off x="0" y="0"/>
          <a:ext cx="721535" cy="29135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0.05892</cdr:x>
      <cdr:y>0.25572</cdr:y>
    </cdr:from>
    <cdr:to>
      <cdr:x>0.98782</cdr:x>
      <cdr:y>0.25633</cdr:y>
    </cdr:to>
    <cdr:cxnSp macro="">
      <cdr:nvCxnSpPr>
        <cdr:cNvPr id="3" name="Rovná spojnica 2"/>
        <cdr:cNvCxnSpPr/>
      </cdr:nvCxnSpPr>
      <cdr:spPr>
        <a:xfrm xmlns:a="http://schemas.openxmlformats.org/drawingml/2006/main">
          <a:off x="470749" y="1118558"/>
          <a:ext cx="7421568" cy="2668"/>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0.36566</cdr:x>
      <cdr:y>0.08557</cdr:y>
    </cdr:from>
    <cdr:to>
      <cdr:x>0.75698</cdr:x>
      <cdr:y>0.18803</cdr:y>
    </cdr:to>
    <cdr:sp macro="" textlink="">
      <cdr:nvSpPr>
        <cdr:cNvPr id="6" name="BlokTextu 5"/>
        <cdr:cNvSpPr txBox="1"/>
      </cdr:nvSpPr>
      <cdr:spPr>
        <a:xfrm xmlns:a="http://schemas.openxmlformats.org/drawingml/2006/main">
          <a:off x="2840360" y="382853"/>
          <a:ext cx="3039721" cy="4584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k-SK" sz="1000">
              <a:latin typeface="Arial Narrow" panose="020B0606020202030204" pitchFamily="34" charset="0"/>
            </a:rPr>
            <a:t>Vplyv pandémie COVID-19 (-3281 mil. eur)</a:t>
          </a:r>
        </a:p>
      </cdr:txBody>
    </cdr:sp>
  </cdr:relSizeAnchor>
  <cdr:relSizeAnchor xmlns:cdr="http://schemas.openxmlformats.org/drawingml/2006/chartDrawing">
    <cdr:from>
      <cdr:x>0.0426</cdr:x>
      <cdr:y>0.73229</cdr:y>
    </cdr:from>
    <cdr:to>
      <cdr:x>0.99408</cdr:x>
      <cdr:y>0.7345</cdr:y>
    </cdr:to>
    <cdr:cxnSp macro="">
      <cdr:nvCxnSpPr>
        <cdr:cNvPr id="4" name="Rovná spojnica 3"/>
        <cdr:cNvCxnSpPr/>
      </cdr:nvCxnSpPr>
      <cdr:spPr>
        <a:xfrm xmlns:a="http://schemas.openxmlformats.org/drawingml/2006/main" flipV="1">
          <a:off x="340349" y="3203121"/>
          <a:ext cx="7601974" cy="9666"/>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0.69805</cdr:x>
      <cdr:y>0.37331</cdr:y>
    </cdr:from>
    <cdr:to>
      <cdr:x>0.98698</cdr:x>
      <cdr:y>0.47577</cdr:y>
    </cdr:to>
    <cdr:sp macro="" textlink="">
      <cdr:nvSpPr>
        <cdr:cNvPr id="5" name="BlokTextu 1"/>
        <cdr:cNvSpPr txBox="1"/>
      </cdr:nvSpPr>
      <cdr:spPr>
        <a:xfrm xmlns:a="http://schemas.openxmlformats.org/drawingml/2006/main">
          <a:off x="5430174" y="1653420"/>
          <a:ext cx="2247536" cy="4538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a:latin typeface="Arial Narrow" panose="020B0606020202030204" pitchFamily="34" charset="0"/>
            </a:rPr>
            <a:t>Realizácia rizík optimistického</a:t>
          </a:r>
          <a:r>
            <a:rPr lang="sk-SK" sz="1000" baseline="0">
              <a:latin typeface="Arial Narrow" panose="020B0606020202030204" pitchFamily="34" charset="0"/>
            </a:rPr>
            <a:t> rozpočtu (mimo COVID-19) -1843 mil. eur</a:t>
          </a:r>
          <a:endParaRPr lang="sk-SK" sz="1000">
            <a:latin typeface="Arial Narrow" panose="020B0606020202030204" pitchFamily="34" charset="0"/>
          </a:endParaRPr>
        </a:p>
      </cdr:txBody>
    </cdr:sp>
  </cdr:relSizeAnchor>
  <cdr:relSizeAnchor xmlns:cdr="http://schemas.openxmlformats.org/drawingml/2006/chartDrawing">
    <cdr:from>
      <cdr:x>0.57898</cdr:x>
      <cdr:y>0.84224</cdr:y>
    </cdr:from>
    <cdr:to>
      <cdr:x>1</cdr:x>
      <cdr:y>0.92043</cdr:y>
    </cdr:to>
    <cdr:sp macro="" textlink="">
      <cdr:nvSpPr>
        <cdr:cNvPr id="7" name="BlokTextu 1"/>
        <cdr:cNvSpPr txBox="1"/>
      </cdr:nvSpPr>
      <cdr:spPr>
        <a:xfrm xmlns:a="http://schemas.openxmlformats.org/drawingml/2006/main">
          <a:off x="4501123" y="3756459"/>
          <a:ext cx="3273137" cy="3487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a:latin typeface="Arial Narrow" panose="020B0606020202030204" pitchFamily="34" charset="0"/>
            </a:rPr>
            <a:t>Vplyv nových politík (mimo COVID-19) -276 mil. eur</a:t>
          </a:r>
        </a:p>
      </cdr:txBody>
    </cdr:sp>
  </cdr:relSizeAnchor>
  <cdr:relSizeAnchor xmlns:cdr="http://schemas.openxmlformats.org/drawingml/2006/chartDrawing">
    <cdr:from>
      <cdr:x>0.02633</cdr:x>
      <cdr:y>0.92251</cdr:y>
    </cdr:from>
    <cdr:to>
      <cdr:x>0.97872</cdr:x>
      <cdr:y>0.92633</cdr:y>
    </cdr:to>
    <cdr:cxnSp macro="">
      <cdr:nvCxnSpPr>
        <cdr:cNvPr id="8" name="Rovná spojnica 7"/>
        <cdr:cNvCxnSpPr/>
      </cdr:nvCxnSpPr>
      <cdr:spPr>
        <a:xfrm xmlns:a="http://schemas.openxmlformats.org/drawingml/2006/main" flipV="1">
          <a:off x="204856" y="4085903"/>
          <a:ext cx="7408663" cy="16919"/>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0.03734</cdr:x>
      <cdr:y>0.65581</cdr:y>
    </cdr:from>
    <cdr:to>
      <cdr:x>0.98882</cdr:x>
      <cdr:y>0.65802</cdr:y>
    </cdr:to>
    <cdr:cxnSp macro="">
      <cdr:nvCxnSpPr>
        <cdr:cNvPr id="9" name="Rovná spojnica 8"/>
        <cdr:cNvCxnSpPr/>
      </cdr:nvCxnSpPr>
      <cdr:spPr>
        <a:xfrm xmlns:a="http://schemas.openxmlformats.org/drawingml/2006/main" flipV="1">
          <a:off x="298331" y="2868566"/>
          <a:ext cx="7601974" cy="9667"/>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0.60384</cdr:x>
      <cdr:y>0.66344</cdr:y>
    </cdr:from>
    <cdr:to>
      <cdr:x>0.97882</cdr:x>
      <cdr:y>0.72538</cdr:y>
    </cdr:to>
    <cdr:sp macro="" textlink="">
      <cdr:nvSpPr>
        <cdr:cNvPr id="10" name="BlokTextu 1"/>
        <cdr:cNvSpPr txBox="1"/>
      </cdr:nvSpPr>
      <cdr:spPr>
        <a:xfrm xmlns:a="http://schemas.openxmlformats.org/drawingml/2006/main">
          <a:off x="4824444" y="2901949"/>
          <a:ext cx="2995967" cy="2709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a:latin typeface="Arial Narrow" panose="020B0606020202030204" pitchFamily="34" charset="0"/>
            </a:rPr>
            <a:t>Ostatné faktory (mimo COVID-19) +311 mil. eur</a:t>
          </a:r>
        </a:p>
      </cdr:txBody>
    </cdr:sp>
  </cdr:relSizeAnchor>
</c:userShapes>
</file>

<file path=xl/drawings/drawing17.xml><?xml version="1.0" encoding="utf-8"?>
<c:userShapes xmlns:c="http://schemas.openxmlformats.org/drawingml/2006/chart">
  <cdr:relSizeAnchor xmlns:cdr="http://schemas.openxmlformats.org/drawingml/2006/chartDrawing">
    <cdr:from>
      <cdr:x>0.05892</cdr:x>
      <cdr:y>0.25572</cdr:y>
    </cdr:from>
    <cdr:to>
      <cdr:x>0.98782</cdr:x>
      <cdr:y>0.25633</cdr:y>
    </cdr:to>
    <cdr:cxnSp macro="">
      <cdr:nvCxnSpPr>
        <cdr:cNvPr id="3" name="Rovná spojnica 2"/>
        <cdr:cNvCxnSpPr/>
      </cdr:nvCxnSpPr>
      <cdr:spPr>
        <a:xfrm xmlns:a="http://schemas.openxmlformats.org/drawingml/2006/main">
          <a:off x="470749" y="1118558"/>
          <a:ext cx="7421568" cy="2668"/>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0.4414</cdr:x>
      <cdr:y>0.07683</cdr:y>
    </cdr:from>
    <cdr:to>
      <cdr:x>0.83272</cdr:x>
      <cdr:y>0.17929</cdr:y>
    </cdr:to>
    <cdr:sp macro="" textlink="">
      <cdr:nvSpPr>
        <cdr:cNvPr id="6" name="BlokTextu 5"/>
        <cdr:cNvSpPr txBox="1"/>
      </cdr:nvSpPr>
      <cdr:spPr>
        <a:xfrm xmlns:a="http://schemas.openxmlformats.org/drawingml/2006/main">
          <a:off x="3399815" y="314180"/>
          <a:ext cx="3014049" cy="4189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k-SK" sz="1000">
              <a:latin typeface="Arial Narrow" panose="020B0606020202030204" pitchFamily="34" charset="0"/>
            </a:rPr>
            <a:t>Impact</a:t>
          </a:r>
          <a:r>
            <a:rPr lang="sk-SK" sz="1000" baseline="0">
              <a:latin typeface="Arial Narrow" panose="020B0606020202030204" pitchFamily="34" charset="0"/>
            </a:rPr>
            <a:t> caused by</a:t>
          </a:r>
          <a:r>
            <a:rPr lang="sk-SK" sz="1000">
              <a:latin typeface="Arial Narrow" panose="020B0606020202030204" pitchFamily="34" charset="0"/>
            </a:rPr>
            <a:t> COVID-19 (-3281 mil. eur)</a:t>
          </a:r>
        </a:p>
      </cdr:txBody>
    </cdr:sp>
  </cdr:relSizeAnchor>
  <cdr:relSizeAnchor xmlns:cdr="http://schemas.openxmlformats.org/drawingml/2006/chartDrawing">
    <cdr:from>
      <cdr:x>0.0426</cdr:x>
      <cdr:y>0.73229</cdr:y>
    </cdr:from>
    <cdr:to>
      <cdr:x>0.99408</cdr:x>
      <cdr:y>0.7345</cdr:y>
    </cdr:to>
    <cdr:cxnSp macro="">
      <cdr:nvCxnSpPr>
        <cdr:cNvPr id="4" name="Rovná spojnica 3"/>
        <cdr:cNvCxnSpPr/>
      </cdr:nvCxnSpPr>
      <cdr:spPr>
        <a:xfrm xmlns:a="http://schemas.openxmlformats.org/drawingml/2006/main" flipV="1">
          <a:off x="340349" y="3203121"/>
          <a:ext cx="7601974" cy="9666"/>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0.69805</cdr:x>
      <cdr:y>0.37331</cdr:y>
    </cdr:from>
    <cdr:to>
      <cdr:x>0.98698</cdr:x>
      <cdr:y>0.47577</cdr:y>
    </cdr:to>
    <cdr:sp macro="" textlink="">
      <cdr:nvSpPr>
        <cdr:cNvPr id="5" name="BlokTextu 1"/>
        <cdr:cNvSpPr txBox="1"/>
      </cdr:nvSpPr>
      <cdr:spPr>
        <a:xfrm xmlns:a="http://schemas.openxmlformats.org/drawingml/2006/main">
          <a:off x="5430174" y="1653420"/>
          <a:ext cx="2247536" cy="4538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a:latin typeface="Arial Narrow" panose="020B0606020202030204" pitchFamily="34" charset="0"/>
            </a:rPr>
            <a:t>budget risks realization </a:t>
          </a:r>
          <a:r>
            <a:rPr lang="sk-SK" sz="1000" baseline="0">
              <a:latin typeface="Arial Narrow" panose="020B0606020202030204" pitchFamily="34" charset="0"/>
            </a:rPr>
            <a:t>(unrelated to COVID-19) -1843 mil. eur</a:t>
          </a:r>
          <a:endParaRPr lang="sk-SK" sz="1000">
            <a:latin typeface="Arial Narrow" panose="020B0606020202030204" pitchFamily="34" charset="0"/>
          </a:endParaRPr>
        </a:p>
      </cdr:txBody>
    </cdr:sp>
  </cdr:relSizeAnchor>
  <cdr:relSizeAnchor xmlns:cdr="http://schemas.openxmlformats.org/drawingml/2006/chartDrawing">
    <cdr:from>
      <cdr:x>0.57898</cdr:x>
      <cdr:y>0.84224</cdr:y>
    </cdr:from>
    <cdr:to>
      <cdr:x>1</cdr:x>
      <cdr:y>0.92043</cdr:y>
    </cdr:to>
    <cdr:sp macro="" textlink="">
      <cdr:nvSpPr>
        <cdr:cNvPr id="7" name="BlokTextu 1"/>
        <cdr:cNvSpPr txBox="1"/>
      </cdr:nvSpPr>
      <cdr:spPr>
        <a:xfrm xmlns:a="http://schemas.openxmlformats.org/drawingml/2006/main">
          <a:off x="4501123" y="3756459"/>
          <a:ext cx="3273137" cy="3487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a:latin typeface="Arial Narrow" panose="020B0606020202030204" pitchFamily="34" charset="0"/>
            </a:rPr>
            <a:t>Impact</a:t>
          </a:r>
          <a:r>
            <a:rPr lang="sk-SK" sz="1000" baseline="0">
              <a:latin typeface="Arial Narrow" panose="020B0606020202030204" pitchFamily="34" charset="0"/>
            </a:rPr>
            <a:t> of new policies</a:t>
          </a:r>
          <a:r>
            <a:rPr lang="sk-SK" sz="1000">
              <a:latin typeface="Arial Narrow" panose="020B0606020202030204" pitchFamily="34" charset="0"/>
            </a:rPr>
            <a:t> (unrelated</a:t>
          </a:r>
          <a:r>
            <a:rPr lang="sk-SK" sz="1000" baseline="0">
              <a:latin typeface="Arial Narrow" panose="020B0606020202030204" pitchFamily="34" charset="0"/>
            </a:rPr>
            <a:t> to</a:t>
          </a:r>
          <a:r>
            <a:rPr lang="sk-SK" sz="1000">
              <a:latin typeface="Arial Narrow" panose="020B0606020202030204" pitchFamily="34" charset="0"/>
            </a:rPr>
            <a:t> COVID-19) -276 mil. euro</a:t>
          </a:r>
        </a:p>
      </cdr:txBody>
    </cdr:sp>
  </cdr:relSizeAnchor>
  <cdr:relSizeAnchor xmlns:cdr="http://schemas.openxmlformats.org/drawingml/2006/chartDrawing">
    <cdr:from>
      <cdr:x>0.02633</cdr:x>
      <cdr:y>0.92251</cdr:y>
    </cdr:from>
    <cdr:to>
      <cdr:x>0.97872</cdr:x>
      <cdr:y>0.92633</cdr:y>
    </cdr:to>
    <cdr:cxnSp macro="">
      <cdr:nvCxnSpPr>
        <cdr:cNvPr id="8" name="Rovná spojnica 7"/>
        <cdr:cNvCxnSpPr/>
      </cdr:nvCxnSpPr>
      <cdr:spPr>
        <a:xfrm xmlns:a="http://schemas.openxmlformats.org/drawingml/2006/main" flipV="1">
          <a:off x="204856" y="4085903"/>
          <a:ext cx="7408663" cy="16919"/>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0.03734</cdr:x>
      <cdr:y>0.65581</cdr:y>
    </cdr:from>
    <cdr:to>
      <cdr:x>0.98882</cdr:x>
      <cdr:y>0.65802</cdr:y>
    </cdr:to>
    <cdr:cxnSp macro="">
      <cdr:nvCxnSpPr>
        <cdr:cNvPr id="9" name="Rovná spojnica 8"/>
        <cdr:cNvCxnSpPr/>
      </cdr:nvCxnSpPr>
      <cdr:spPr>
        <a:xfrm xmlns:a="http://schemas.openxmlformats.org/drawingml/2006/main" flipV="1">
          <a:off x="298331" y="2868566"/>
          <a:ext cx="7601974" cy="9667"/>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0.60384</cdr:x>
      <cdr:y>0.66344</cdr:y>
    </cdr:from>
    <cdr:to>
      <cdr:x>0.97882</cdr:x>
      <cdr:y>0.72538</cdr:y>
    </cdr:to>
    <cdr:sp macro="" textlink="">
      <cdr:nvSpPr>
        <cdr:cNvPr id="10" name="BlokTextu 1"/>
        <cdr:cNvSpPr txBox="1"/>
      </cdr:nvSpPr>
      <cdr:spPr>
        <a:xfrm xmlns:a="http://schemas.openxmlformats.org/drawingml/2006/main">
          <a:off x="4824444" y="2901949"/>
          <a:ext cx="2995967" cy="2709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a:latin typeface="Arial Narrow" panose="020B0606020202030204" pitchFamily="34" charset="0"/>
            </a:rPr>
            <a:t>Other</a:t>
          </a:r>
          <a:r>
            <a:rPr lang="sk-SK" sz="1000" baseline="0">
              <a:latin typeface="Arial Narrow" panose="020B0606020202030204" pitchFamily="34" charset="0"/>
            </a:rPr>
            <a:t> factors</a:t>
          </a:r>
          <a:r>
            <a:rPr lang="sk-SK" sz="1000">
              <a:latin typeface="Arial Narrow" panose="020B0606020202030204" pitchFamily="34" charset="0"/>
            </a:rPr>
            <a:t> (unrelated</a:t>
          </a:r>
          <a:r>
            <a:rPr lang="sk-SK" sz="1000" baseline="0">
              <a:latin typeface="Arial Narrow" panose="020B0606020202030204" pitchFamily="34" charset="0"/>
            </a:rPr>
            <a:t> to</a:t>
          </a:r>
          <a:r>
            <a:rPr lang="sk-SK" sz="1000">
              <a:latin typeface="Arial Narrow" panose="020B0606020202030204" pitchFamily="34" charset="0"/>
            </a:rPr>
            <a:t> COVID-19) +311 mil. euro</a:t>
          </a:r>
        </a:p>
      </cdr:txBody>
    </cdr:sp>
  </cdr:relSizeAnchor>
</c:userShapes>
</file>

<file path=xl/drawings/drawing18.xml><?xml version="1.0" encoding="utf-8"?>
<xdr:wsDr xmlns:xdr="http://schemas.openxmlformats.org/drawingml/2006/spreadsheetDrawing" xmlns:a="http://schemas.openxmlformats.org/drawingml/2006/main">
  <xdr:twoCellAnchor>
    <xdr:from>
      <xdr:col>2</xdr:col>
      <xdr:colOff>56590</xdr:colOff>
      <xdr:row>5</xdr:row>
      <xdr:rowOff>19051</xdr:rowOff>
    </xdr:from>
    <xdr:to>
      <xdr:col>9</xdr:col>
      <xdr:colOff>282287</xdr:colOff>
      <xdr:row>23</xdr:row>
      <xdr:rowOff>133350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0</xdr:row>
      <xdr:rowOff>0</xdr:rowOff>
    </xdr:from>
    <xdr:to>
      <xdr:col>12</xdr:col>
      <xdr:colOff>0</xdr:colOff>
      <xdr:row>1</xdr:row>
      <xdr:rowOff>61383</xdr:rowOff>
    </xdr:to>
    <xdr:sp macro="" textlink="">
      <xdr:nvSpPr>
        <xdr:cNvPr id="3" name="Zaoblený obdĺžnik 2">
          <a:hlinkClick xmlns:r="http://schemas.openxmlformats.org/officeDocument/2006/relationships" r:id="rId2"/>
        </xdr:cNvPr>
        <xdr:cNvSpPr/>
      </xdr:nvSpPr>
      <xdr:spPr>
        <a:xfrm>
          <a:off x="10683240" y="0"/>
          <a:ext cx="0" cy="22902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10</xdr:col>
      <xdr:colOff>342900</xdr:colOff>
      <xdr:row>4</xdr:row>
      <xdr:rowOff>129540</xdr:rowOff>
    </xdr:from>
    <xdr:to>
      <xdr:col>23</xdr:col>
      <xdr:colOff>202837</xdr:colOff>
      <xdr:row>23</xdr:row>
      <xdr:rowOff>76199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1</xdr:row>
      <xdr:rowOff>0</xdr:rowOff>
    </xdr:from>
    <xdr:to>
      <xdr:col>12</xdr:col>
      <xdr:colOff>0</xdr:colOff>
      <xdr:row>2</xdr:row>
      <xdr:rowOff>61383</xdr:rowOff>
    </xdr:to>
    <xdr:sp macro="" textlink="">
      <xdr:nvSpPr>
        <xdr:cNvPr id="6" name="Zaoblený obdĺžnik 5">
          <a:hlinkClick xmlns:r="http://schemas.openxmlformats.org/officeDocument/2006/relationships" r:id="rId2"/>
        </xdr:cNvPr>
        <xdr:cNvSpPr/>
      </xdr:nvSpPr>
      <xdr:spPr>
        <a:xfrm>
          <a:off x="13744575" y="0"/>
          <a:ext cx="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0</xdr:row>
      <xdr:rowOff>0</xdr:rowOff>
    </xdr:from>
    <xdr:to>
      <xdr:col>1</xdr:col>
      <xdr:colOff>250888</xdr:colOff>
      <xdr:row>1</xdr:row>
      <xdr:rowOff>123265</xdr:rowOff>
    </xdr:to>
    <xdr:sp macro="" textlink="">
      <xdr:nvSpPr>
        <xdr:cNvPr id="7" name="Zaoblený obdĺžnik 6">
          <a:hlinkClick xmlns:r="http://schemas.openxmlformats.org/officeDocument/2006/relationships" r:id="rId2"/>
        </xdr:cNvPr>
        <xdr:cNvSpPr/>
      </xdr:nvSpPr>
      <xdr:spPr>
        <a:xfrm>
          <a:off x="0" y="0"/>
          <a:ext cx="721535" cy="29135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0.03165</cdr:x>
      <cdr:y>0.30151</cdr:y>
    </cdr:from>
    <cdr:to>
      <cdr:x>0.96055</cdr:x>
      <cdr:y>0.30212</cdr:y>
    </cdr:to>
    <cdr:cxnSp macro="">
      <cdr:nvCxnSpPr>
        <cdr:cNvPr id="3" name="Rovná spojnica 2"/>
        <cdr:cNvCxnSpPr/>
      </cdr:nvCxnSpPr>
      <cdr:spPr>
        <a:xfrm xmlns:a="http://schemas.openxmlformats.org/drawingml/2006/main">
          <a:off x="245882" y="974365"/>
          <a:ext cx="7215477" cy="1971"/>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0.58663</cdr:x>
      <cdr:y>0.52962</cdr:y>
    </cdr:from>
    <cdr:to>
      <cdr:x>0.91963</cdr:x>
      <cdr:y>0.61012</cdr:y>
    </cdr:to>
    <cdr:sp macro="" textlink="">
      <cdr:nvSpPr>
        <cdr:cNvPr id="5" name="BlokTextu 1"/>
        <cdr:cNvSpPr txBox="1"/>
      </cdr:nvSpPr>
      <cdr:spPr>
        <a:xfrm xmlns:a="http://schemas.openxmlformats.org/drawingml/2006/main">
          <a:off x="4563408" y="1694995"/>
          <a:ext cx="2590427" cy="2576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a:latin typeface="Arial Narrow" panose="020B0606020202030204" pitchFamily="34" charset="0"/>
            </a:rPr>
            <a:t>Vplyvy mimo </a:t>
          </a:r>
          <a:r>
            <a:rPr lang="sk-SK" sz="1000" baseline="0">
              <a:latin typeface="Arial Narrow" panose="020B0606020202030204" pitchFamily="34" charset="0"/>
            </a:rPr>
            <a:t>COVID-19 (-83 mil. eur)</a:t>
          </a:r>
          <a:endParaRPr lang="sk-SK" sz="1000">
            <a:latin typeface="Arial Narrow" panose="020B0606020202030204" pitchFamily="34" charset="0"/>
          </a:endParaRPr>
        </a:p>
      </cdr:txBody>
    </cdr:sp>
  </cdr:relSizeAnchor>
  <cdr:relSizeAnchor xmlns:cdr="http://schemas.openxmlformats.org/drawingml/2006/chartDrawing">
    <cdr:from>
      <cdr:x>0.02511</cdr:x>
      <cdr:y>0.93111</cdr:y>
    </cdr:from>
    <cdr:to>
      <cdr:x>0.9775</cdr:x>
      <cdr:y>0.93493</cdr:y>
    </cdr:to>
    <cdr:cxnSp macro="">
      <cdr:nvCxnSpPr>
        <cdr:cNvPr id="8" name="Rovná spojnica 7"/>
        <cdr:cNvCxnSpPr/>
      </cdr:nvCxnSpPr>
      <cdr:spPr>
        <a:xfrm xmlns:a="http://schemas.openxmlformats.org/drawingml/2006/main" flipV="1">
          <a:off x="195331" y="2979924"/>
          <a:ext cx="7408663" cy="1222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0.60773</cdr:x>
      <cdr:y>0.1875</cdr:y>
    </cdr:from>
    <cdr:to>
      <cdr:x>0.91351</cdr:x>
      <cdr:y>0.27607</cdr:y>
    </cdr:to>
    <cdr:sp macro="" textlink="">
      <cdr:nvSpPr>
        <cdr:cNvPr id="6" name="BlokTextu 1"/>
        <cdr:cNvSpPr txBox="1"/>
      </cdr:nvSpPr>
      <cdr:spPr>
        <a:xfrm xmlns:a="http://schemas.openxmlformats.org/drawingml/2006/main">
          <a:off x="4727566" y="600070"/>
          <a:ext cx="2378643" cy="2834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a:latin typeface="Arial Narrow" panose="020B0606020202030204" pitchFamily="34" charset="0"/>
            </a:rPr>
            <a:t>Vplyvy  </a:t>
          </a:r>
          <a:r>
            <a:rPr lang="sk-SK" sz="1000" baseline="0">
              <a:latin typeface="Arial Narrow" panose="020B0606020202030204" pitchFamily="34" charset="0"/>
            </a:rPr>
            <a:t>COVID-19 (-2299 mil. eur)</a:t>
          </a:r>
          <a:endParaRPr lang="sk-SK" sz="1000">
            <a:latin typeface="Arial Narrow" panose="020B060602020203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50801</xdr:colOff>
      <xdr:row>0</xdr:row>
      <xdr:rowOff>50800</xdr:rowOff>
    </xdr:from>
    <xdr:to>
      <xdr:col>0</xdr:col>
      <xdr:colOff>781051</xdr:colOff>
      <xdr:row>1</xdr:row>
      <xdr:rowOff>114300</xdr:rowOff>
    </xdr:to>
    <xdr:sp macro="" textlink="">
      <xdr:nvSpPr>
        <xdr:cNvPr id="2" name="Zaoblený obdĺžnik 1">
          <a:hlinkClick xmlns:r="http://schemas.openxmlformats.org/officeDocument/2006/relationships" r:id="rId1"/>
        </xdr:cNvPr>
        <xdr:cNvSpPr/>
      </xdr:nvSpPr>
      <xdr:spPr>
        <a:xfrm>
          <a:off x="50801" y="50800"/>
          <a:ext cx="73025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182375</xdr:colOff>
      <xdr:row>4</xdr:row>
      <xdr:rowOff>47625</xdr:rowOff>
    </xdr:from>
    <xdr:to>
      <xdr:col>6</xdr:col>
      <xdr:colOff>465667</xdr:colOff>
      <xdr:row>18</xdr:row>
      <xdr:rowOff>31750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9524</xdr:colOff>
      <xdr:row>4</xdr:row>
      <xdr:rowOff>47623</xdr:rowOff>
    </xdr:from>
    <xdr:to>
      <xdr:col>16</xdr:col>
      <xdr:colOff>10583</xdr:colOff>
      <xdr:row>17</xdr:row>
      <xdr:rowOff>158750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161925</xdr:colOff>
      <xdr:row>31</xdr:row>
      <xdr:rowOff>19050</xdr:rowOff>
    </xdr:from>
    <xdr:to>
      <xdr:col>7</xdr:col>
      <xdr:colOff>0</xdr:colOff>
      <xdr:row>45</xdr:row>
      <xdr:rowOff>158750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168088</xdr:colOff>
      <xdr:row>30</xdr:row>
      <xdr:rowOff>179293</xdr:rowOff>
    </xdr:from>
    <xdr:to>
      <xdr:col>16</xdr:col>
      <xdr:colOff>33617</xdr:colOff>
      <xdr:row>46</xdr:row>
      <xdr:rowOff>56028</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0.03165</cdr:x>
      <cdr:y>0.30151</cdr:y>
    </cdr:from>
    <cdr:to>
      <cdr:x>0.96055</cdr:x>
      <cdr:y>0.30212</cdr:y>
    </cdr:to>
    <cdr:cxnSp macro="">
      <cdr:nvCxnSpPr>
        <cdr:cNvPr id="3" name="Rovná spojnica 2"/>
        <cdr:cNvCxnSpPr/>
      </cdr:nvCxnSpPr>
      <cdr:spPr>
        <a:xfrm xmlns:a="http://schemas.openxmlformats.org/drawingml/2006/main">
          <a:off x="245882" y="974365"/>
          <a:ext cx="7215477" cy="1971"/>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0.58663</cdr:x>
      <cdr:y>0.52962</cdr:y>
    </cdr:from>
    <cdr:to>
      <cdr:x>0.91963</cdr:x>
      <cdr:y>0.61012</cdr:y>
    </cdr:to>
    <cdr:sp macro="" textlink="">
      <cdr:nvSpPr>
        <cdr:cNvPr id="5" name="BlokTextu 1"/>
        <cdr:cNvSpPr txBox="1"/>
      </cdr:nvSpPr>
      <cdr:spPr>
        <a:xfrm xmlns:a="http://schemas.openxmlformats.org/drawingml/2006/main">
          <a:off x="4563408" y="1694995"/>
          <a:ext cx="2590427" cy="2576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baseline="0">
              <a:latin typeface="Arial Narrow" panose="020B0606020202030204" pitchFamily="34" charset="0"/>
            </a:rPr>
            <a:t>Other impacts (-83 mil. euro)</a:t>
          </a:r>
          <a:endParaRPr lang="sk-SK" sz="1000">
            <a:latin typeface="Arial Narrow" panose="020B0606020202030204" pitchFamily="34" charset="0"/>
          </a:endParaRPr>
        </a:p>
      </cdr:txBody>
    </cdr:sp>
  </cdr:relSizeAnchor>
  <cdr:relSizeAnchor xmlns:cdr="http://schemas.openxmlformats.org/drawingml/2006/chartDrawing">
    <cdr:from>
      <cdr:x>0.02511</cdr:x>
      <cdr:y>0.93111</cdr:y>
    </cdr:from>
    <cdr:to>
      <cdr:x>0.9775</cdr:x>
      <cdr:y>0.93493</cdr:y>
    </cdr:to>
    <cdr:cxnSp macro="">
      <cdr:nvCxnSpPr>
        <cdr:cNvPr id="8" name="Rovná spojnica 7"/>
        <cdr:cNvCxnSpPr/>
      </cdr:nvCxnSpPr>
      <cdr:spPr>
        <a:xfrm xmlns:a="http://schemas.openxmlformats.org/drawingml/2006/main" flipV="1">
          <a:off x="195331" y="2979924"/>
          <a:ext cx="7408663" cy="1222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0.62744</cdr:x>
      <cdr:y>0.20453</cdr:y>
    </cdr:from>
    <cdr:to>
      <cdr:x>0.93322</cdr:x>
      <cdr:y>0.2931</cdr:y>
    </cdr:to>
    <cdr:sp macro="" textlink="">
      <cdr:nvSpPr>
        <cdr:cNvPr id="6" name="BlokTextu 1"/>
        <cdr:cNvSpPr txBox="1"/>
      </cdr:nvSpPr>
      <cdr:spPr>
        <a:xfrm xmlns:a="http://schemas.openxmlformats.org/drawingml/2006/main">
          <a:off x="5821555" y="640556"/>
          <a:ext cx="2837106" cy="2773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1000" baseline="0">
              <a:latin typeface="Arial Narrow" panose="020B0606020202030204" pitchFamily="34" charset="0"/>
            </a:rPr>
            <a:t>Impact caused by COVID-19 (-2299 mil. euro)</a:t>
          </a:r>
          <a:endParaRPr lang="sk-SK" sz="1000">
            <a:latin typeface="Arial Narrow" panose="020B060602020203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3</xdr:col>
      <xdr:colOff>363855</xdr:colOff>
      <xdr:row>20</xdr:row>
      <xdr:rowOff>177165</xdr:rowOff>
    </xdr:from>
    <xdr:to>
      <xdr:col>3</xdr:col>
      <xdr:colOff>382905</xdr:colOff>
      <xdr:row>33</xdr:row>
      <xdr:rowOff>139065</xdr:rowOff>
    </xdr:to>
    <xdr:cxnSp macro="">
      <xdr:nvCxnSpPr>
        <xdr:cNvPr id="3" name="Rovná spojnica 2"/>
        <xdr:cNvCxnSpPr/>
      </xdr:nvCxnSpPr>
      <xdr:spPr>
        <a:xfrm>
          <a:off x="3503295" y="4170045"/>
          <a:ext cx="19050" cy="23393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409575</xdr:colOff>
      <xdr:row>19</xdr:row>
      <xdr:rowOff>15239</xdr:rowOff>
    </xdr:from>
    <xdr:to>
      <xdr:col>3</xdr:col>
      <xdr:colOff>2034540</xdr:colOff>
      <xdr:row>20</xdr:row>
      <xdr:rowOff>70484</xdr:rowOff>
    </xdr:to>
    <xdr:sp macro="" textlink="">
      <xdr:nvSpPr>
        <xdr:cNvPr id="5" name="BlokTextu 4"/>
        <xdr:cNvSpPr txBox="1"/>
      </xdr:nvSpPr>
      <xdr:spPr>
        <a:xfrm>
          <a:off x="3549015" y="3825239"/>
          <a:ext cx="162496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1200">
              <a:latin typeface="Arial Narrow" panose="020B0606020202030204" pitchFamily="34" charset="0"/>
            </a:rPr>
            <a:t>2021</a:t>
          </a:r>
        </a:p>
      </xdr:txBody>
    </xdr:sp>
    <xdr:clientData/>
  </xdr:twoCellAnchor>
  <xdr:twoCellAnchor>
    <xdr:from>
      <xdr:col>4</xdr:col>
      <xdr:colOff>678180</xdr:colOff>
      <xdr:row>20</xdr:row>
      <xdr:rowOff>30480</xdr:rowOff>
    </xdr:from>
    <xdr:to>
      <xdr:col>9</xdr:col>
      <xdr:colOff>102871</xdr:colOff>
      <xdr:row>36</xdr:row>
      <xdr:rowOff>148590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259080</xdr:colOff>
      <xdr:row>19</xdr:row>
      <xdr:rowOff>38100</xdr:rowOff>
    </xdr:from>
    <xdr:to>
      <xdr:col>2</xdr:col>
      <xdr:colOff>1884045</xdr:colOff>
      <xdr:row>20</xdr:row>
      <xdr:rowOff>93345</xdr:rowOff>
    </xdr:to>
    <xdr:sp macro="" textlink="">
      <xdr:nvSpPr>
        <xdr:cNvPr id="8" name="BlokTextu 7"/>
        <xdr:cNvSpPr txBox="1"/>
      </xdr:nvSpPr>
      <xdr:spPr>
        <a:xfrm>
          <a:off x="1478280" y="3848100"/>
          <a:ext cx="162496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1200">
              <a:latin typeface="Arial Narrow" panose="020B0606020202030204" pitchFamily="34" charset="0"/>
            </a:rPr>
            <a:t>2020</a:t>
          </a:r>
        </a:p>
      </xdr:txBody>
    </xdr:sp>
    <xdr:clientData/>
  </xdr:twoCellAnchor>
  <xdr:twoCellAnchor>
    <xdr:from>
      <xdr:col>5</xdr:col>
      <xdr:colOff>0</xdr:colOff>
      <xdr:row>18</xdr:row>
      <xdr:rowOff>0</xdr:rowOff>
    </xdr:from>
    <xdr:to>
      <xdr:col>6</xdr:col>
      <xdr:colOff>390525</xdr:colOff>
      <xdr:row>19</xdr:row>
      <xdr:rowOff>55245</xdr:rowOff>
    </xdr:to>
    <xdr:sp macro="" textlink="">
      <xdr:nvSpPr>
        <xdr:cNvPr id="9" name="BlokTextu 8"/>
        <xdr:cNvSpPr txBox="1"/>
      </xdr:nvSpPr>
      <xdr:spPr>
        <a:xfrm>
          <a:off x="6591300" y="3627120"/>
          <a:ext cx="162496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1200">
              <a:latin typeface="Arial Narrow" panose="020B0606020202030204" pitchFamily="34" charset="0"/>
            </a:rPr>
            <a:t>2020</a:t>
          </a:r>
        </a:p>
      </xdr:txBody>
    </xdr:sp>
    <xdr:clientData/>
  </xdr:twoCellAnchor>
  <xdr:twoCellAnchor>
    <xdr:from>
      <xdr:col>7</xdr:col>
      <xdr:colOff>0</xdr:colOff>
      <xdr:row>18</xdr:row>
      <xdr:rowOff>0</xdr:rowOff>
    </xdr:from>
    <xdr:to>
      <xdr:col>8</xdr:col>
      <xdr:colOff>321945</xdr:colOff>
      <xdr:row>19</xdr:row>
      <xdr:rowOff>55245</xdr:rowOff>
    </xdr:to>
    <xdr:sp macro="" textlink="">
      <xdr:nvSpPr>
        <xdr:cNvPr id="10" name="BlokTextu 9"/>
        <xdr:cNvSpPr txBox="1"/>
      </xdr:nvSpPr>
      <xdr:spPr>
        <a:xfrm>
          <a:off x="8983980" y="3627120"/>
          <a:ext cx="162496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1200">
              <a:latin typeface="Arial Narrow" panose="020B0606020202030204" pitchFamily="34" charset="0"/>
            </a:rPr>
            <a:t>2021</a:t>
          </a:r>
        </a:p>
      </xdr:txBody>
    </xdr:sp>
    <xdr:clientData/>
  </xdr:twoCellAnchor>
  <xdr:twoCellAnchor>
    <xdr:from>
      <xdr:col>1</xdr:col>
      <xdr:colOff>358589</xdr:colOff>
      <xdr:row>20</xdr:row>
      <xdr:rowOff>161365</xdr:rowOff>
    </xdr:from>
    <xdr:to>
      <xdr:col>4</xdr:col>
      <xdr:colOff>482526</xdr:colOff>
      <xdr:row>37</xdr:row>
      <xdr:rowOff>100181</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56029</xdr:colOff>
      <xdr:row>0</xdr:row>
      <xdr:rowOff>22412</xdr:rowOff>
    </xdr:from>
    <xdr:to>
      <xdr:col>1</xdr:col>
      <xdr:colOff>123264</xdr:colOff>
      <xdr:row>1</xdr:row>
      <xdr:rowOff>123265</xdr:rowOff>
    </xdr:to>
    <xdr:sp macro="" textlink="">
      <xdr:nvSpPr>
        <xdr:cNvPr id="12" name="Zaoblený obdĺžnik 11">
          <a:hlinkClick xmlns:r="http://schemas.openxmlformats.org/officeDocument/2006/relationships" r:id="rId3"/>
        </xdr:cNvPr>
        <xdr:cNvSpPr/>
      </xdr:nvSpPr>
      <xdr:spPr>
        <a:xfrm>
          <a:off x="56029" y="22412"/>
          <a:ext cx="672353" cy="26894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63500</xdr:rowOff>
    </xdr:to>
    <xdr:sp macro="" textlink="">
      <xdr:nvSpPr>
        <xdr:cNvPr id="3" name="Zaoblený obdĺžnik 2">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613832</xdr:colOff>
      <xdr:row>16</xdr:row>
      <xdr:rowOff>0</xdr:rowOff>
    </xdr:from>
    <xdr:to>
      <xdr:col>4</xdr:col>
      <xdr:colOff>328082</xdr:colOff>
      <xdr:row>28</xdr:row>
      <xdr:rowOff>105834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349250</xdr:colOff>
      <xdr:row>14</xdr:row>
      <xdr:rowOff>129540</xdr:rowOff>
    </xdr:from>
    <xdr:to>
      <xdr:col>13</xdr:col>
      <xdr:colOff>441960</xdr:colOff>
      <xdr:row>28</xdr:row>
      <xdr:rowOff>52917</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33618</xdr:colOff>
      <xdr:row>0</xdr:row>
      <xdr:rowOff>33618</xdr:rowOff>
    </xdr:from>
    <xdr:to>
      <xdr:col>1</xdr:col>
      <xdr:colOff>150035</xdr:colOff>
      <xdr:row>1</xdr:row>
      <xdr:rowOff>97118</xdr:rowOff>
    </xdr:to>
    <xdr:sp macro="" textlink="">
      <xdr:nvSpPr>
        <xdr:cNvPr id="7" name="Zaoblený obdĺžnik 6">
          <a:hlinkClick xmlns:r="http://schemas.openxmlformats.org/officeDocument/2006/relationships" r:id="rId3"/>
        </xdr:cNvPr>
        <xdr:cNvSpPr/>
      </xdr:nvSpPr>
      <xdr:spPr>
        <a:xfrm>
          <a:off x="33618" y="33618"/>
          <a:ext cx="721535" cy="231588"/>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63500</xdr:rowOff>
    </xdr:to>
    <xdr:sp macro="" textlink="">
      <xdr:nvSpPr>
        <xdr:cNvPr id="3" name="Zaoblený obdĺžnik 2">
          <a:hlinkClick xmlns:r="http://schemas.openxmlformats.org/officeDocument/2006/relationships" r:id="rId1"/>
        </xdr:cNvPr>
        <xdr:cNvSpPr/>
      </xdr:nvSpPr>
      <xdr:spPr>
        <a:xfrm>
          <a:off x="0" y="0"/>
          <a:ext cx="606425"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600076</xdr:colOff>
      <xdr:row>15</xdr:row>
      <xdr:rowOff>0</xdr:rowOff>
    </xdr:from>
    <xdr:to>
      <xdr:col>3</xdr:col>
      <xdr:colOff>1504951</xdr:colOff>
      <xdr:row>33</xdr:row>
      <xdr:rowOff>38100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36</xdr:row>
      <xdr:rowOff>28575</xdr:rowOff>
    </xdr:from>
    <xdr:to>
      <xdr:col>3</xdr:col>
      <xdr:colOff>1514475</xdr:colOff>
      <xdr:row>54</xdr:row>
      <xdr:rowOff>66675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63500</xdr:rowOff>
    </xdr:to>
    <xdr:sp macro="" textlink="">
      <xdr:nvSpPr>
        <xdr:cNvPr id="4" name="Zaoblený obdĺžnik 3">
          <a:hlinkClick xmlns:r="http://schemas.openxmlformats.org/officeDocument/2006/relationships" r:id="rId3"/>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26.xml><?xml version="1.0" encoding="utf-8"?>
<xdr:wsDr xmlns:xdr="http://schemas.openxmlformats.org/drawingml/2006/spreadsheetDrawing" xmlns:a="http://schemas.openxmlformats.org/drawingml/2006/main">
  <xdr:absoluteAnchor>
    <xdr:pos x="381001" y="476250"/>
    <xdr:ext cx="4324349" cy="3352799"/>
    <xdr:graphicFrame macro="">
      <xdr:nvGraphicFramePr>
        <xdr:cNvPr id="4" name="Graf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381000" y="4191000"/>
    <xdr:ext cx="4324349" cy="3352799"/>
    <xdr:graphicFrame macro="">
      <xdr:nvGraphicFramePr>
        <xdr:cNvPr id="5" name="Graf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0</xdr:col>
      <xdr:colOff>0</xdr:colOff>
      <xdr:row>0</xdr:row>
      <xdr:rowOff>0</xdr:rowOff>
    </xdr:from>
    <xdr:to>
      <xdr:col>0</xdr:col>
      <xdr:colOff>730250</xdr:colOff>
      <xdr:row>1</xdr:row>
      <xdr:rowOff>63500</xdr:rowOff>
    </xdr:to>
    <xdr:sp macro="" textlink="">
      <xdr:nvSpPr>
        <xdr:cNvPr id="6" name="Zaoblený obdĺžnik 5">
          <a:hlinkClick xmlns:r="http://schemas.openxmlformats.org/officeDocument/2006/relationships" r:id="rId3"/>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91440</xdr:colOff>
      <xdr:row>14</xdr:row>
      <xdr:rowOff>45720</xdr:rowOff>
    </xdr:from>
    <xdr:to>
      <xdr:col>3</xdr:col>
      <xdr:colOff>2484121</xdr:colOff>
      <xdr:row>25</xdr:row>
      <xdr:rowOff>116310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42583</xdr:colOff>
      <xdr:row>0</xdr:row>
      <xdr:rowOff>42582</xdr:rowOff>
    </xdr:from>
    <xdr:to>
      <xdr:col>1</xdr:col>
      <xdr:colOff>185247</xdr:colOff>
      <xdr:row>1</xdr:row>
      <xdr:rowOff>90842</xdr:rowOff>
    </xdr:to>
    <xdr:sp macro="" textlink="">
      <xdr:nvSpPr>
        <xdr:cNvPr id="6" name="Zaoblený obdĺžnik 5">
          <a:hlinkClick xmlns:r="http://schemas.openxmlformats.org/officeDocument/2006/relationships" r:id="rId2"/>
        </xdr:cNvPr>
        <xdr:cNvSpPr/>
      </xdr:nvSpPr>
      <xdr:spPr>
        <a:xfrm>
          <a:off x="42583" y="42582"/>
          <a:ext cx="747782" cy="216348"/>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6</xdr:col>
      <xdr:colOff>121920</xdr:colOff>
      <xdr:row>13</xdr:row>
      <xdr:rowOff>175260</xdr:rowOff>
    </xdr:from>
    <xdr:to>
      <xdr:col>12</xdr:col>
      <xdr:colOff>548641</xdr:colOff>
      <xdr:row>25</xdr:row>
      <xdr:rowOff>62970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63500</xdr:rowOff>
    </xdr:to>
    <xdr:sp macro="" textlink="">
      <xdr:nvSpPr>
        <xdr:cNvPr id="3" name="Zaoblený obdĺžnik 2">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22411</xdr:colOff>
      <xdr:row>0</xdr:row>
      <xdr:rowOff>0</xdr:rowOff>
    </xdr:from>
    <xdr:to>
      <xdr:col>0</xdr:col>
      <xdr:colOff>735230</xdr:colOff>
      <xdr:row>1</xdr:row>
      <xdr:rowOff>89647</xdr:rowOff>
    </xdr:to>
    <xdr:sp macro="" textlink="">
      <xdr:nvSpPr>
        <xdr:cNvPr id="2" name="Zaoblený obdĺžnik 1">
          <a:hlinkClick xmlns:r="http://schemas.openxmlformats.org/officeDocument/2006/relationships" r:id="rId1"/>
        </xdr:cNvPr>
        <xdr:cNvSpPr/>
      </xdr:nvSpPr>
      <xdr:spPr>
        <a:xfrm>
          <a:off x="22411" y="0"/>
          <a:ext cx="712819" cy="257735"/>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116417</xdr:colOff>
      <xdr:row>1</xdr:row>
      <xdr:rowOff>63500</xdr:rowOff>
    </xdr:to>
    <xdr:sp macro="" textlink="">
      <xdr:nvSpPr>
        <xdr:cNvPr id="3" name="Zaoblený obdĺžnik 2">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666751</xdr:colOff>
      <xdr:row>1</xdr:row>
      <xdr:rowOff>84667</xdr:rowOff>
    </xdr:to>
    <xdr:sp macro="" textlink="">
      <xdr:nvSpPr>
        <xdr:cNvPr id="2" name="Zaoblený obdĺžnik 1">
          <a:hlinkClick xmlns:r="http://schemas.openxmlformats.org/officeDocument/2006/relationships" r:id="rId1"/>
        </xdr:cNvPr>
        <xdr:cNvSpPr/>
      </xdr:nvSpPr>
      <xdr:spPr>
        <a:xfrm>
          <a:off x="1" y="0"/>
          <a:ext cx="66675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3</xdr:row>
      <xdr:rowOff>0</xdr:rowOff>
    </xdr:from>
    <xdr:to>
      <xdr:col>9</xdr:col>
      <xdr:colOff>95250</xdr:colOff>
      <xdr:row>22</xdr:row>
      <xdr:rowOff>85725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1</xdr:rowOff>
    </xdr:from>
    <xdr:to>
      <xdr:col>9</xdr:col>
      <xdr:colOff>66674</xdr:colOff>
      <xdr:row>59</xdr:row>
      <xdr:rowOff>19051</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0.16477</cdr:x>
      <cdr:y>0.17911</cdr:y>
    </cdr:from>
    <cdr:to>
      <cdr:x>0.40919</cdr:x>
      <cdr:y>0.25128</cdr:y>
    </cdr:to>
    <cdr:sp macro="" textlink="">
      <cdr:nvSpPr>
        <cdr:cNvPr id="2" name="Textové pole 42"/>
        <cdr:cNvSpPr txBox="1"/>
      </cdr:nvSpPr>
      <cdr:spPr>
        <a:xfrm xmlns:a="http://schemas.openxmlformats.org/drawingml/2006/main">
          <a:off x="1104900" y="598805"/>
          <a:ext cx="1638935" cy="241300"/>
        </a:xfrm>
        <a:prstGeom xmlns:a="http://schemas.openxmlformats.org/drawingml/2006/main" prst="rect">
          <a:avLst/>
        </a:prstGeom>
        <a:noFill xmlns:a="http://schemas.openxmlformats.org/drawingml/2006/main"/>
        <a:ln xmlns:a="http://schemas.openxmlformats.org/drawingml/2006/main" w="6350">
          <a:solidFill>
            <a:prstClr val="black"/>
          </a:solidFill>
        </a:ln>
        <a:effectLst xmlns:a="http://schemas.openxmlformats.org/drawingml/2006/main"/>
      </cdr:spPr>
      <cdr:style>
        <a:lnRef xmlns:a="http://schemas.openxmlformats.org/drawingml/2006/main" idx="0">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p xmlns:a="http://schemas.openxmlformats.org/drawingml/2006/main">
          <a:pPr algn="ctr">
            <a:spcAft>
              <a:spcPts val="0"/>
            </a:spcAft>
          </a:pPr>
          <a:r>
            <a:rPr lang="sk-SK" sz="1100" b="1">
              <a:effectLst/>
              <a:latin typeface="Arial Narrow" panose="020B0606020202030204" pitchFamily="34" charset="0"/>
              <a:ea typeface="Times New Roman" panose="02020603050405020304" pitchFamily="18" charset="0"/>
              <a:cs typeface="Book Antiqua" panose="02040602050305030304" pitchFamily="18" charset="0"/>
            </a:rPr>
            <a:t>Globálna finančná kríza</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dr:relSizeAnchor xmlns:cdr="http://schemas.openxmlformats.org/drawingml/2006/chartDrawing">
    <cdr:from>
      <cdr:x>0.69299</cdr:x>
      <cdr:y>0.10883</cdr:y>
    </cdr:from>
    <cdr:to>
      <cdr:x>0.88977</cdr:x>
      <cdr:y>0.18348</cdr:y>
    </cdr:to>
    <cdr:sp macro="" textlink="">
      <cdr:nvSpPr>
        <cdr:cNvPr id="3" name="Textové pole 40"/>
        <cdr:cNvSpPr txBox="1"/>
      </cdr:nvSpPr>
      <cdr:spPr>
        <a:xfrm xmlns:a="http://schemas.openxmlformats.org/drawingml/2006/main">
          <a:off x="4646930" y="363855"/>
          <a:ext cx="1319530" cy="249555"/>
        </a:xfrm>
        <a:prstGeom xmlns:a="http://schemas.openxmlformats.org/drawingml/2006/main" prst="rect">
          <a:avLst/>
        </a:prstGeom>
        <a:solidFill xmlns:a="http://schemas.openxmlformats.org/drawingml/2006/main">
          <a:schemeClr val="lt1"/>
        </a:solidFill>
        <a:ln xmlns:a="http://schemas.openxmlformats.org/drawingml/2006/main" w="6350">
          <a:solidFill>
            <a:prstClr val="black"/>
          </a:solidFill>
        </a:ln>
        <a:effectLst xmlns:a="http://schemas.openxmlformats.org/drawingml/2006/main"/>
      </cdr:spPr>
      <cdr:style>
        <a:lnRef xmlns:a="http://schemas.openxmlformats.org/drawingml/2006/main" idx="0">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p xmlns:a="http://schemas.openxmlformats.org/drawingml/2006/main">
          <a:pPr algn="ctr">
            <a:spcAft>
              <a:spcPts val="0"/>
            </a:spcAft>
          </a:pPr>
          <a:r>
            <a:rPr lang="sk-SK" sz="1100" b="1">
              <a:solidFill>
                <a:srgbClr val="000000"/>
              </a:solidFill>
              <a:effectLst/>
              <a:latin typeface="Arial Narrow" panose="020B0606020202030204" pitchFamily="34" charset="0"/>
              <a:ea typeface="Times New Roman" panose="02020603050405020304" pitchFamily="18" charset="0"/>
              <a:cs typeface="Book Antiqua" panose="02040602050305030304" pitchFamily="18" charset="0"/>
            </a:rPr>
            <a:t>Koronakríza</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0.12316</cdr:x>
      <cdr:y>0.18048</cdr:y>
    </cdr:from>
    <cdr:to>
      <cdr:x>0.36862</cdr:x>
      <cdr:y>0.25046</cdr:y>
    </cdr:to>
    <cdr:sp macro="" textlink="">
      <cdr:nvSpPr>
        <cdr:cNvPr id="2" name="Textové pole 42"/>
        <cdr:cNvSpPr txBox="1"/>
      </cdr:nvSpPr>
      <cdr:spPr>
        <a:xfrm xmlns:a="http://schemas.openxmlformats.org/drawingml/2006/main">
          <a:off x="822325" y="622300"/>
          <a:ext cx="1638935" cy="241300"/>
        </a:xfrm>
        <a:prstGeom xmlns:a="http://schemas.openxmlformats.org/drawingml/2006/main" prst="rect">
          <a:avLst/>
        </a:prstGeom>
        <a:noFill xmlns:a="http://schemas.openxmlformats.org/drawingml/2006/main"/>
        <a:ln xmlns:a="http://schemas.openxmlformats.org/drawingml/2006/main" w="6350">
          <a:solidFill>
            <a:prstClr val="black"/>
          </a:solidFill>
        </a:ln>
        <a:effectLst xmlns:a="http://schemas.openxmlformats.org/drawingml/2006/main"/>
      </cdr:spPr>
      <cdr:style>
        <a:lnRef xmlns:a="http://schemas.openxmlformats.org/drawingml/2006/main" idx="0">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spcAft>
              <a:spcPts val="0"/>
            </a:spcAft>
          </a:pPr>
          <a:r>
            <a:rPr lang="sk-SK" sz="1100" b="1">
              <a:effectLst/>
              <a:latin typeface="Arial Narrow" panose="020B0606020202030204" pitchFamily="34" charset="0"/>
              <a:ea typeface="Times New Roman" panose="02020603050405020304" pitchFamily="18" charset="0"/>
              <a:cs typeface="Book Antiqua" panose="02040602050305030304" pitchFamily="18" charset="0"/>
            </a:rPr>
            <a:t>Global financial crisis</a:t>
          </a:r>
        </a:p>
      </cdr:txBody>
    </cdr:sp>
  </cdr:relSizeAnchor>
  <cdr:relSizeAnchor xmlns:cdr="http://schemas.openxmlformats.org/drawingml/2006/chartDrawing">
    <cdr:from>
      <cdr:x>0.68236</cdr:x>
      <cdr:y>0.11142</cdr:y>
    </cdr:from>
    <cdr:to>
      <cdr:x>0.87998</cdr:x>
      <cdr:y>0.18379</cdr:y>
    </cdr:to>
    <cdr:sp macro="" textlink="">
      <cdr:nvSpPr>
        <cdr:cNvPr id="7" name="Textové pole 40"/>
        <cdr:cNvSpPr txBox="1"/>
      </cdr:nvSpPr>
      <cdr:spPr>
        <a:xfrm xmlns:a="http://schemas.openxmlformats.org/drawingml/2006/main">
          <a:off x="4556125" y="384175"/>
          <a:ext cx="1319530" cy="249555"/>
        </a:xfrm>
        <a:prstGeom xmlns:a="http://schemas.openxmlformats.org/drawingml/2006/main" prst="rect">
          <a:avLst/>
        </a:prstGeom>
        <a:solidFill xmlns:a="http://schemas.openxmlformats.org/drawingml/2006/main">
          <a:schemeClr val="lt1"/>
        </a:solidFill>
        <a:ln xmlns:a="http://schemas.openxmlformats.org/drawingml/2006/main" w="6350">
          <a:solidFill>
            <a:prstClr val="black"/>
          </a:solidFill>
        </a:ln>
        <a:effectLst xmlns:a="http://schemas.openxmlformats.org/drawingml/2006/main"/>
      </cdr:spPr>
      <cdr:style>
        <a:lnRef xmlns:a="http://schemas.openxmlformats.org/drawingml/2006/main" idx="0">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spcAft>
              <a:spcPts val="0"/>
            </a:spcAft>
          </a:pPr>
          <a:r>
            <a:rPr lang="sk-SK" sz="1100" b="1">
              <a:solidFill>
                <a:srgbClr val="000000"/>
              </a:solidFill>
              <a:effectLst/>
              <a:latin typeface="Arial Narrow" panose="020B0606020202030204" pitchFamily="34" charset="0"/>
              <a:ea typeface="Times New Roman" panose="02020603050405020304" pitchFamily="18" charset="0"/>
              <a:cs typeface="Book Antiqua" panose="02040602050305030304" pitchFamily="18" charset="0"/>
            </a:rPr>
            <a:t>COVID-19</a:t>
          </a:r>
          <a:r>
            <a:rPr lang="sk-SK" sz="1100" b="1" baseline="0">
              <a:solidFill>
                <a:srgbClr val="000000"/>
              </a:solidFill>
              <a:effectLst/>
              <a:latin typeface="Arial Narrow" panose="020B0606020202030204" pitchFamily="34" charset="0"/>
              <a:ea typeface="Times New Roman" panose="02020603050405020304" pitchFamily="18" charset="0"/>
              <a:cs typeface="Book Antiqua" panose="02040602050305030304" pitchFamily="18" charset="0"/>
            </a:rPr>
            <a:t> pandemic</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63500</xdr:rowOff>
    </xdr:to>
    <xdr:sp macro="" textlink="">
      <xdr:nvSpPr>
        <xdr:cNvPr id="7" name="Zaoblený obdĺžnik 6">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3</xdr:row>
      <xdr:rowOff>0</xdr:rowOff>
    </xdr:from>
    <xdr:to>
      <xdr:col>3</xdr:col>
      <xdr:colOff>571499</xdr:colOff>
      <xdr:row>17</xdr:row>
      <xdr:rowOff>42333</xdr:rowOff>
    </xdr:to>
    <xdr:graphicFrame macro="">
      <xdr:nvGraphicFramePr>
        <xdr:cNvPr id="9" name="Graf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0</xdr:rowOff>
    </xdr:from>
    <xdr:to>
      <xdr:col>3</xdr:col>
      <xdr:colOff>571499</xdr:colOff>
      <xdr:row>46</xdr:row>
      <xdr:rowOff>42333</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3</xdr:row>
      <xdr:rowOff>0</xdr:rowOff>
    </xdr:from>
    <xdr:to>
      <xdr:col>14</xdr:col>
      <xdr:colOff>603250</xdr:colOff>
      <xdr:row>17</xdr:row>
      <xdr:rowOff>52917</xdr:rowOff>
    </xdr:to>
    <xdr:graphicFrame macro="">
      <xdr:nvGraphicFramePr>
        <xdr:cNvPr id="11" name="Graf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30</xdr:row>
      <xdr:rowOff>0</xdr:rowOff>
    </xdr:from>
    <xdr:to>
      <xdr:col>14</xdr:col>
      <xdr:colOff>603250</xdr:colOff>
      <xdr:row>44</xdr:row>
      <xdr:rowOff>52917</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0.25767</cdr:x>
      <cdr:y>0.03317</cdr:y>
    </cdr:from>
    <cdr:to>
      <cdr:x>0.25888</cdr:x>
      <cdr:y>0.7172</cdr:y>
    </cdr:to>
    <cdr:cxnSp macro="">
      <cdr:nvCxnSpPr>
        <cdr:cNvPr id="3" name="Rovná spojnica 2"/>
        <cdr:cNvCxnSpPr/>
      </cdr:nvCxnSpPr>
      <cdr:spPr>
        <a:xfrm xmlns:a="http://schemas.openxmlformats.org/drawingml/2006/main" flipH="1" flipV="1">
          <a:off x="773597" y="77534"/>
          <a:ext cx="3643" cy="1598866"/>
        </a:xfrm>
        <a:prstGeom xmlns:a="http://schemas.openxmlformats.org/drawingml/2006/main" prst="line">
          <a:avLst/>
        </a:prstGeom>
        <a:ln xmlns:a="http://schemas.openxmlformats.org/drawingml/2006/main">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5.xml><?xml version="1.0" encoding="utf-8"?>
<c:userShapes xmlns:c="http://schemas.openxmlformats.org/drawingml/2006/chart">
  <cdr:relSizeAnchor xmlns:cdr="http://schemas.openxmlformats.org/drawingml/2006/chartDrawing">
    <cdr:from>
      <cdr:x>0.25767</cdr:x>
      <cdr:y>0.03317</cdr:y>
    </cdr:from>
    <cdr:to>
      <cdr:x>0.25888</cdr:x>
      <cdr:y>0.7172</cdr:y>
    </cdr:to>
    <cdr:cxnSp macro="">
      <cdr:nvCxnSpPr>
        <cdr:cNvPr id="3" name="Rovná spojnica 2"/>
        <cdr:cNvCxnSpPr/>
      </cdr:nvCxnSpPr>
      <cdr:spPr>
        <a:xfrm xmlns:a="http://schemas.openxmlformats.org/drawingml/2006/main" flipH="1" flipV="1">
          <a:off x="773597" y="77534"/>
          <a:ext cx="3643" cy="1598866"/>
        </a:xfrm>
        <a:prstGeom xmlns:a="http://schemas.openxmlformats.org/drawingml/2006/main" prst="line">
          <a:avLst/>
        </a:prstGeom>
        <a:ln xmlns:a="http://schemas.openxmlformats.org/drawingml/2006/main">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6.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1676400</xdr:colOff>
      <xdr:row>20</xdr:row>
      <xdr:rowOff>9525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3</xdr:col>
      <xdr:colOff>1676400</xdr:colOff>
      <xdr:row>41</xdr:row>
      <xdr:rowOff>9525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63500</xdr:rowOff>
    </xdr:to>
    <xdr:sp macro="" textlink="">
      <xdr:nvSpPr>
        <xdr:cNvPr id="4" name="Zaoblený obdĺžnik 3">
          <a:hlinkClick xmlns:r="http://schemas.openxmlformats.org/officeDocument/2006/relationships" r:id="rId3"/>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600075</xdr:colOff>
      <xdr:row>3</xdr:row>
      <xdr:rowOff>95250</xdr:rowOff>
    </xdr:from>
    <xdr:to>
      <xdr:col>3</xdr:col>
      <xdr:colOff>1799492</xdr:colOff>
      <xdr:row>19</xdr:row>
      <xdr:rowOff>95250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0</xdr:rowOff>
    </xdr:from>
    <xdr:to>
      <xdr:col>3</xdr:col>
      <xdr:colOff>1811022</xdr:colOff>
      <xdr:row>40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63500</xdr:rowOff>
    </xdr:to>
    <xdr:sp macro="" textlink="">
      <xdr:nvSpPr>
        <xdr:cNvPr id="4" name="Zaoblený obdĺžnik 3">
          <a:hlinkClick xmlns:r="http://schemas.openxmlformats.org/officeDocument/2006/relationships" r:id="rId3"/>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215348</xdr:colOff>
      <xdr:row>3</xdr:row>
      <xdr:rowOff>49696</xdr:rowOff>
    </xdr:from>
    <xdr:to>
      <xdr:col>3</xdr:col>
      <xdr:colOff>1548848</xdr:colOff>
      <xdr:row>18</xdr:row>
      <xdr:rowOff>124240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173935</xdr:colOff>
      <xdr:row>25</xdr:row>
      <xdr:rowOff>8282</xdr:rowOff>
    </xdr:from>
    <xdr:to>
      <xdr:col>3</xdr:col>
      <xdr:colOff>1507435</xdr:colOff>
      <xdr:row>40</xdr:row>
      <xdr:rowOff>82827</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63500</xdr:rowOff>
    </xdr:to>
    <xdr:sp macro="" textlink="">
      <xdr:nvSpPr>
        <xdr:cNvPr id="4" name="Zaoblený obdĺžnik 3">
          <a:hlinkClick xmlns:r="http://schemas.openxmlformats.org/officeDocument/2006/relationships" r:id="rId3"/>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76201</xdr:colOff>
      <xdr:row>4</xdr:row>
      <xdr:rowOff>19050</xdr:rowOff>
    </xdr:from>
    <xdr:to>
      <xdr:col>9</xdr:col>
      <xdr:colOff>189367</xdr:colOff>
      <xdr:row>21</xdr:row>
      <xdr:rowOff>85725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0</xdr:rowOff>
    </xdr:from>
    <xdr:to>
      <xdr:col>9</xdr:col>
      <xdr:colOff>113166</xdr:colOff>
      <xdr:row>43</xdr:row>
      <xdr:rowOff>66675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63500</xdr:rowOff>
    </xdr:to>
    <xdr:sp macro="" textlink="">
      <xdr:nvSpPr>
        <xdr:cNvPr id="4" name="Zaoblený obdĺžnik 3">
          <a:hlinkClick xmlns:r="http://schemas.openxmlformats.org/officeDocument/2006/relationships" r:id="rId3"/>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485775</xdr:colOff>
      <xdr:row>1</xdr:row>
      <xdr:rowOff>200025</xdr:rowOff>
    </xdr:from>
    <xdr:to>
      <xdr:col>17</xdr:col>
      <xdr:colOff>352425</xdr:colOff>
      <xdr:row>9</xdr:row>
      <xdr:rowOff>217170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560294</xdr:colOff>
      <xdr:row>17</xdr:row>
      <xdr:rowOff>156882</xdr:rowOff>
    </xdr:from>
    <xdr:to>
      <xdr:col>17</xdr:col>
      <xdr:colOff>431427</xdr:colOff>
      <xdr:row>26</xdr:row>
      <xdr:rowOff>158339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721535</xdr:colOff>
      <xdr:row>1</xdr:row>
      <xdr:rowOff>63500</xdr:rowOff>
    </xdr:to>
    <xdr:sp macro="" textlink="">
      <xdr:nvSpPr>
        <xdr:cNvPr id="4" name="Zaoblený obdĺžnik 3">
          <a:hlinkClick xmlns:r="http://schemas.openxmlformats.org/officeDocument/2006/relationships" r:id="rId3"/>
        </xdr:cNvPr>
        <xdr:cNvSpPr/>
      </xdr:nvSpPr>
      <xdr:spPr>
        <a:xfrm>
          <a:off x="0" y="0"/>
          <a:ext cx="721535" cy="231588"/>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5</xdr:row>
      <xdr:rowOff>0</xdr:rowOff>
    </xdr:from>
    <xdr:to>
      <xdr:col>8</xdr:col>
      <xdr:colOff>304800</xdr:colOff>
      <xdr:row>25</xdr:row>
      <xdr:rowOff>41764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0</xdr:rowOff>
    </xdr:from>
    <xdr:to>
      <xdr:col>8</xdr:col>
      <xdr:colOff>304800</xdr:colOff>
      <xdr:row>50</xdr:row>
      <xdr:rowOff>41764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63500</xdr:rowOff>
    </xdr:to>
    <xdr:sp macro="" textlink="">
      <xdr:nvSpPr>
        <xdr:cNvPr id="4" name="Zaoblený obdĺžnik 3">
          <a:hlinkClick xmlns:r="http://schemas.openxmlformats.org/officeDocument/2006/relationships" r:id="rId3"/>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76200</xdr:colOff>
      <xdr:row>4</xdr:row>
      <xdr:rowOff>161925</xdr:rowOff>
    </xdr:from>
    <xdr:to>
      <xdr:col>8</xdr:col>
      <xdr:colOff>276225</xdr:colOff>
      <xdr:row>26</xdr:row>
      <xdr:rowOff>42863</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59121</xdr:colOff>
      <xdr:row>30</xdr:row>
      <xdr:rowOff>137948</xdr:rowOff>
    </xdr:from>
    <xdr:to>
      <xdr:col>8</xdr:col>
      <xdr:colOff>259146</xdr:colOff>
      <xdr:row>52</xdr:row>
      <xdr:rowOff>18886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63500</xdr:rowOff>
    </xdr:to>
    <xdr:sp macro="" textlink="">
      <xdr:nvSpPr>
        <xdr:cNvPr id="4" name="Zaoblený obdĺžnik 3">
          <a:hlinkClick xmlns:r="http://schemas.openxmlformats.org/officeDocument/2006/relationships" r:id="rId3"/>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600075</xdr:colOff>
      <xdr:row>4</xdr:row>
      <xdr:rowOff>85725</xdr:rowOff>
    </xdr:from>
    <xdr:to>
      <xdr:col>8</xdr:col>
      <xdr:colOff>295275</xdr:colOff>
      <xdr:row>18</xdr:row>
      <xdr:rowOff>161925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22</xdr:row>
      <xdr:rowOff>66675</xdr:rowOff>
    </xdr:from>
    <xdr:to>
      <xdr:col>8</xdr:col>
      <xdr:colOff>304800</xdr:colOff>
      <xdr:row>36</xdr:row>
      <xdr:rowOff>142875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63500</xdr:rowOff>
    </xdr:to>
    <xdr:sp macro="" textlink="">
      <xdr:nvSpPr>
        <xdr:cNvPr id="4" name="Zaoblený obdĺžnik 3">
          <a:hlinkClick xmlns:r="http://schemas.openxmlformats.org/officeDocument/2006/relationships" r:id="rId3"/>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63500</xdr:rowOff>
    </xdr:to>
    <xdr:sp macro="" textlink="">
      <xdr:nvSpPr>
        <xdr:cNvPr id="2" name="Zaoblený obdĺžnik 1">
          <a:hlinkClick xmlns:r="http://schemas.openxmlformats.org/officeDocument/2006/relationships" r:id="rId1"/>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207466</xdr:colOff>
      <xdr:row>14</xdr:row>
      <xdr:rowOff>101073</xdr:rowOff>
    </xdr:from>
    <xdr:to>
      <xdr:col>2</xdr:col>
      <xdr:colOff>444501</xdr:colOff>
      <xdr:row>27</xdr:row>
      <xdr:rowOff>74084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49929</xdr:colOff>
      <xdr:row>38</xdr:row>
      <xdr:rowOff>86096</xdr:rowOff>
    </xdr:from>
    <xdr:to>
      <xdr:col>2</xdr:col>
      <xdr:colOff>349250</xdr:colOff>
      <xdr:row>53</xdr:row>
      <xdr:rowOff>42333</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56030</xdr:colOff>
      <xdr:row>0</xdr:row>
      <xdr:rowOff>44823</xdr:rowOff>
    </xdr:from>
    <xdr:to>
      <xdr:col>1</xdr:col>
      <xdr:colOff>181162</xdr:colOff>
      <xdr:row>1</xdr:row>
      <xdr:rowOff>108323</xdr:rowOff>
    </xdr:to>
    <xdr:sp macro="" textlink="">
      <xdr:nvSpPr>
        <xdr:cNvPr id="6" name="Zaoblený obdĺžnik 5">
          <a:hlinkClick xmlns:r="http://schemas.openxmlformats.org/officeDocument/2006/relationships" r:id="rId3"/>
        </xdr:cNvPr>
        <xdr:cNvSpPr/>
      </xdr:nvSpPr>
      <xdr:spPr>
        <a:xfrm>
          <a:off x="56030" y="44823"/>
          <a:ext cx="730250" cy="231588"/>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14</xdr:col>
      <xdr:colOff>0</xdr:colOff>
      <xdr:row>14</xdr:row>
      <xdr:rowOff>105833</xdr:rowOff>
    </xdr:from>
    <xdr:to>
      <xdr:col>19</xdr:col>
      <xdr:colOff>205286</xdr:colOff>
      <xdr:row>27</xdr:row>
      <xdr:rowOff>78844</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39</xdr:row>
      <xdr:rowOff>0</xdr:rowOff>
    </xdr:from>
    <xdr:to>
      <xdr:col>19</xdr:col>
      <xdr:colOff>215347</xdr:colOff>
      <xdr:row>53</xdr:row>
      <xdr:rowOff>99392</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0.39807</cdr:x>
      <cdr:y>0.31887</cdr:y>
    </cdr:from>
    <cdr:to>
      <cdr:x>0.66063</cdr:x>
      <cdr:y>0.39645</cdr:y>
    </cdr:to>
    <cdr:sp macro="" textlink="">
      <cdr:nvSpPr>
        <cdr:cNvPr id="2" name="BlokTextu 3"/>
        <cdr:cNvSpPr txBox="1"/>
      </cdr:nvSpPr>
      <cdr:spPr>
        <a:xfrm xmlns:a="http://schemas.openxmlformats.org/drawingml/2006/main">
          <a:off x="1303461" y="693333"/>
          <a:ext cx="859740" cy="168677"/>
        </a:xfrm>
        <a:prstGeom xmlns:a="http://schemas.openxmlformats.org/drawingml/2006/main" prst="rect">
          <a:avLst/>
        </a:prstGeom>
        <a:noFill xmlns:a="http://schemas.openxmlformats.org/drawingml/2006/main"/>
        <a:ln xmlns:a="http://schemas.openxmlformats.org/drawingml/2006/main" w="9525" cmpd="sng">
          <a:solidFill>
            <a:srgbClr val="FFFFAF"/>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sk-SK" sz="800" b="1">
              <a:latin typeface="Arial Narrow" panose="020B0606020202030204" pitchFamily="34" charset="0"/>
            </a:rPr>
            <a:t>Stredné riziko</a:t>
          </a:r>
        </a:p>
      </cdr:txBody>
    </cdr:sp>
  </cdr:relSizeAnchor>
  <cdr:relSizeAnchor xmlns:cdr="http://schemas.openxmlformats.org/drawingml/2006/chartDrawing">
    <cdr:from>
      <cdr:x>0.66134</cdr:x>
      <cdr:y>0.47151</cdr:y>
    </cdr:from>
    <cdr:to>
      <cdr:x>0.90627</cdr:x>
      <cdr:y>0.5522</cdr:y>
    </cdr:to>
    <cdr:sp macro="" textlink="">
      <cdr:nvSpPr>
        <cdr:cNvPr id="3" name="BlokTextu 3"/>
        <cdr:cNvSpPr txBox="1"/>
      </cdr:nvSpPr>
      <cdr:spPr>
        <a:xfrm xmlns:a="http://schemas.openxmlformats.org/drawingml/2006/main">
          <a:off x="2165528" y="1025225"/>
          <a:ext cx="802006" cy="175451"/>
        </a:xfrm>
        <a:prstGeom xmlns:a="http://schemas.openxmlformats.org/drawingml/2006/main" prst="rect">
          <a:avLst/>
        </a:prstGeom>
        <a:noFill xmlns:a="http://schemas.openxmlformats.org/drawingml/2006/main"/>
        <a:ln xmlns:a="http://schemas.openxmlformats.org/drawingml/2006/main" w="9525" cmpd="sng">
          <a:solidFill>
            <a:schemeClr val="accent3"/>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sk-SK" sz="800" b="1">
              <a:latin typeface="Arial Narrow" panose="020B0606020202030204" pitchFamily="34" charset="0"/>
            </a:rPr>
            <a:t>Nízke riziko</a:t>
          </a:r>
        </a:p>
      </cdr:txBody>
    </cdr:sp>
  </cdr:relSizeAnchor>
  <cdr:relSizeAnchor xmlns:cdr="http://schemas.openxmlformats.org/drawingml/2006/chartDrawing">
    <cdr:from>
      <cdr:x>0.3999</cdr:x>
      <cdr:y>0.11145</cdr:y>
    </cdr:from>
    <cdr:to>
      <cdr:x>0.66063</cdr:x>
      <cdr:y>0.19688</cdr:y>
    </cdr:to>
    <cdr:sp macro="" textlink="">
      <cdr:nvSpPr>
        <cdr:cNvPr id="4" name="BlokTextu 3"/>
        <cdr:cNvSpPr txBox="1"/>
      </cdr:nvSpPr>
      <cdr:spPr>
        <a:xfrm xmlns:a="http://schemas.openxmlformats.org/drawingml/2006/main">
          <a:off x="1309453" y="242332"/>
          <a:ext cx="853748" cy="185762"/>
        </a:xfrm>
        <a:prstGeom xmlns:a="http://schemas.openxmlformats.org/drawingml/2006/main" prst="rect">
          <a:avLst/>
        </a:prstGeom>
        <a:noFill xmlns:a="http://schemas.openxmlformats.org/drawingml/2006/main"/>
        <a:ln xmlns:a="http://schemas.openxmlformats.org/drawingml/2006/main" w="9525" cmpd="sng">
          <a:solidFill>
            <a:schemeClr val="accent6"/>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sk-SK" sz="800" b="1">
              <a:latin typeface="Arial Narrow" panose="020B0606020202030204" pitchFamily="34" charset="0"/>
            </a:rPr>
            <a:t>Výsoké riziko</a:t>
          </a:r>
        </a:p>
      </cdr:txBody>
    </cdr:sp>
  </cdr:relSizeAnchor>
  <cdr:relSizeAnchor xmlns:cdr="http://schemas.openxmlformats.org/drawingml/2006/chartDrawing">
    <cdr:from>
      <cdr:x>0.33798</cdr:x>
      <cdr:y>0.65261</cdr:y>
    </cdr:from>
    <cdr:to>
      <cdr:x>0.62806</cdr:x>
      <cdr:y>0.7192</cdr:y>
    </cdr:to>
    <cdr:sp macro="" textlink="">
      <cdr:nvSpPr>
        <cdr:cNvPr id="5" name="Textové pole 1"/>
        <cdr:cNvSpPr txBox="1"/>
      </cdr:nvSpPr>
      <cdr:spPr bwMode="auto">
        <a:xfrm xmlns:a="http://schemas.openxmlformats.org/drawingml/2006/main">
          <a:off x="1106703" y="1419006"/>
          <a:ext cx="949840" cy="144784"/>
        </a:xfrm>
        <a:prstGeom xmlns:a="http://schemas.openxmlformats.org/drawingml/2006/main" prst="rect">
          <a:avLst/>
        </a:prstGeom>
        <a:solidFill xmlns:a="http://schemas.openxmlformats.org/drawingml/2006/main">
          <a:sysClr val="windowText" lastClr="000000"/>
        </a:solidFill>
        <a:ln xmlns:a="http://schemas.openxmlformats.org/drawingml/2006/main" w="3175">
          <a:solidFill>
            <a:srgbClr val="000000"/>
          </a:solidFill>
          <a:miter lim="800000"/>
          <a:headEnd/>
          <a:tailEnd/>
        </a:ln>
      </cdr:spPr>
      <cdr:txBody>
        <a:bodyPr xmlns:a="http://schemas.openxmlformats.org/drawingml/2006/main" rot="0" vert="horz" wrap="square" lIns="91440" tIns="45720" rIns="91440" bIns="45720" rtlCol="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sk-SK" sz="500" b="1">
              <a:solidFill>
                <a:schemeClr val="bg1"/>
              </a:solidFill>
            </a:rPr>
            <a:t>Predkrízové predpoklady</a:t>
          </a:r>
        </a:p>
      </cdr:txBody>
    </cdr:sp>
  </cdr:relSizeAnchor>
  <cdr:relSizeAnchor xmlns:cdr="http://schemas.openxmlformats.org/drawingml/2006/chartDrawing">
    <cdr:from>
      <cdr:x>0.63072</cdr:x>
      <cdr:y>0.65612</cdr:y>
    </cdr:from>
    <cdr:to>
      <cdr:x>0.87383</cdr:x>
      <cdr:y>0.72271</cdr:y>
    </cdr:to>
    <cdr:sp macro="" textlink="">
      <cdr:nvSpPr>
        <cdr:cNvPr id="6" name="Textové pole 1"/>
        <cdr:cNvSpPr txBox="1"/>
      </cdr:nvSpPr>
      <cdr:spPr bwMode="auto">
        <a:xfrm xmlns:a="http://schemas.openxmlformats.org/drawingml/2006/main">
          <a:off x="2065248" y="1426639"/>
          <a:ext cx="796076" cy="144784"/>
        </a:xfrm>
        <a:prstGeom xmlns:a="http://schemas.openxmlformats.org/drawingml/2006/main" prst="rect">
          <a:avLst/>
        </a:prstGeom>
        <a:solidFill xmlns:a="http://schemas.openxmlformats.org/drawingml/2006/main">
          <a:schemeClr val="accent1"/>
        </a:solidFill>
        <a:ln xmlns:a="http://schemas.openxmlformats.org/drawingml/2006/main" w="9525">
          <a:noFill/>
          <a:miter lim="800000"/>
          <a:headEnd/>
          <a:tailEnd/>
        </a:ln>
      </cdr:spPr>
      <cdr:txBody>
        <a:bodyPr xmlns:a="http://schemas.openxmlformats.org/drawingml/2006/main" rot="0" vert="horz" wrap="square" lIns="91440" tIns="45720" rIns="91440" bIns="45720" rtlCol="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500" b="1">
              <a:solidFill>
                <a:schemeClr val="bg1"/>
              </a:solidFill>
            </a:rPr>
            <a:t>Pok</a:t>
          </a:r>
          <a:r>
            <a:rPr lang="sk-SK" sz="500" b="1">
              <a:solidFill>
                <a:schemeClr val="bg1"/>
              </a:solidFill>
            </a:rPr>
            <a:t>rízové predpoklady</a:t>
          </a:r>
        </a:p>
      </cdr:txBody>
    </cdr:sp>
  </cdr:relSizeAnchor>
</c:userShapes>
</file>

<file path=xl/drawings/drawing46.xml><?xml version="1.0" encoding="utf-8"?>
<c:userShapes xmlns:c="http://schemas.openxmlformats.org/drawingml/2006/chart">
  <cdr:relSizeAnchor xmlns:cdr="http://schemas.openxmlformats.org/drawingml/2006/chartDrawing">
    <cdr:from>
      <cdr:x>0.22638</cdr:x>
      <cdr:y>0.16512</cdr:y>
    </cdr:from>
    <cdr:to>
      <cdr:x>0.5308</cdr:x>
      <cdr:y>0.22934</cdr:y>
    </cdr:to>
    <cdr:sp macro="" textlink="">
      <cdr:nvSpPr>
        <cdr:cNvPr id="3" name="BlokTextu 3"/>
        <cdr:cNvSpPr txBox="1"/>
      </cdr:nvSpPr>
      <cdr:spPr>
        <a:xfrm xmlns:a="http://schemas.openxmlformats.org/drawingml/2006/main">
          <a:off x="633189" y="410438"/>
          <a:ext cx="851466" cy="159632"/>
        </a:xfrm>
        <a:prstGeom xmlns:a="http://schemas.openxmlformats.org/drawingml/2006/main" prst="rect">
          <a:avLst/>
        </a:prstGeom>
        <a:noFill xmlns:a="http://schemas.openxmlformats.org/drawingml/2006/main"/>
        <a:ln xmlns:a="http://schemas.openxmlformats.org/drawingml/2006/main" w="9525" cmpd="sng">
          <a:solidFill>
            <a:schemeClr val="accent6"/>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sk-SK" sz="800" b="1">
              <a:latin typeface="Arial Narrow" panose="020B0606020202030204" pitchFamily="34" charset="0"/>
            </a:rPr>
            <a:t>Výsoké riziko</a:t>
          </a:r>
        </a:p>
      </cdr:txBody>
    </cdr:sp>
  </cdr:relSizeAnchor>
  <cdr:relSizeAnchor xmlns:cdr="http://schemas.openxmlformats.org/drawingml/2006/chartDrawing">
    <cdr:from>
      <cdr:x>0.45016</cdr:x>
      <cdr:y>0.42873</cdr:y>
    </cdr:from>
    <cdr:to>
      <cdr:x>0.75783</cdr:x>
      <cdr:y>0.5061</cdr:y>
    </cdr:to>
    <cdr:sp macro="" textlink="">
      <cdr:nvSpPr>
        <cdr:cNvPr id="4" name="BlokTextu 3"/>
        <cdr:cNvSpPr txBox="1"/>
      </cdr:nvSpPr>
      <cdr:spPr>
        <a:xfrm xmlns:a="http://schemas.openxmlformats.org/drawingml/2006/main">
          <a:off x="1259085" y="1065679"/>
          <a:ext cx="860569" cy="1923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sk-SK" sz="800" b="1">
              <a:latin typeface="Arial Narrow" panose="020B0606020202030204" pitchFamily="34" charset="0"/>
            </a:rPr>
            <a:t>Stredné riziko</a:t>
          </a:r>
        </a:p>
      </cdr:txBody>
    </cdr:sp>
  </cdr:relSizeAnchor>
  <cdr:relSizeAnchor xmlns:cdr="http://schemas.openxmlformats.org/drawingml/2006/chartDrawing">
    <cdr:from>
      <cdr:x>0.62918</cdr:x>
      <cdr:y>0.62229</cdr:y>
    </cdr:from>
    <cdr:to>
      <cdr:x>0.86757</cdr:x>
      <cdr:y>0.6977</cdr:y>
    </cdr:to>
    <cdr:sp macro="" textlink="">
      <cdr:nvSpPr>
        <cdr:cNvPr id="5" name="BlokTextu 3"/>
        <cdr:cNvSpPr txBox="1"/>
      </cdr:nvSpPr>
      <cdr:spPr>
        <a:xfrm xmlns:a="http://schemas.openxmlformats.org/drawingml/2006/main">
          <a:off x="1759821" y="1546799"/>
          <a:ext cx="666750" cy="187438"/>
        </a:xfrm>
        <a:prstGeom xmlns:a="http://schemas.openxmlformats.org/drawingml/2006/main" prst="rect">
          <a:avLst/>
        </a:prstGeom>
        <a:solidFill xmlns:a="http://schemas.openxmlformats.org/drawingml/2006/main">
          <a:schemeClr val="accent3">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sk-SK" sz="800" b="1">
              <a:latin typeface="Arial Narrow" panose="020B0606020202030204" pitchFamily="34" charset="0"/>
            </a:rPr>
            <a:t>Nízke riziko</a:t>
          </a:r>
        </a:p>
      </cdr:txBody>
    </cdr:sp>
  </cdr:relSizeAnchor>
  <cdr:relSizeAnchor xmlns:cdr="http://schemas.openxmlformats.org/drawingml/2006/chartDrawing">
    <cdr:from>
      <cdr:x>0.36083</cdr:x>
      <cdr:y>0.71356</cdr:y>
    </cdr:from>
    <cdr:to>
      <cdr:x>0.62573</cdr:x>
      <cdr:y>0.78377</cdr:y>
    </cdr:to>
    <cdr:sp macro="" textlink="">
      <cdr:nvSpPr>
        <cdr:cNvPr id="6" name="Textové pole 62"/>
        <cdr:cNvSpPr txBox="1"/>
      </cdr:nvSpPr>
      <cdr:spPr bwMode="auto">
        <a:xfrm xmlns:a="http://schemas.openxmlformats.org/drawingml/2006/main">
          <a:off x="1203985" y="1781227"/>
          <a:ext cx="883920" cy="175260"/>
        </a:xfrm>
        <a:prstGeom xmlns:a="http://schemas.openxmlformats.org/drawingml/2006/main" prst="rect">
          <a:avLst/>
        </a:prstGeom>
        <a:solidFill xmlns:a="http://schemas.openxmlformats.org/drawingml/2006/main">
          <a:schemeClr val="tx1"/>
        </a:solidFill>
        <a:ln xmlns:a="http://schemas.openxmlformats.org/drawingml/2006/main" w="9525">
          <a:noFill/>
          <a:miter lim="800000"/>
          <a:headEnd/>
          <a:tailEnd/>
        </a:ln>
      </cdr:spPr>
      <cdr:txBody>
        <a:bodyPr xmlns:a="http://schemas.openxmlformats.org/drawingml/2006/main" rot="0" spcFirstLastPara="0" vert="horz" wrap="square" lIns="91440" tIns="45720" rIns="91440" bIns="45720" numCol="1" spcCol="0" rtlCol="0" fromWordArt="0" anchor="t" anchorCtr="0" forceAA="0" upright="1" compatLnSpc="1">
          <a:prstTxWarp prst="textNoShape">
            <a:avLst/>
          </a:prstTxWarp>
          <a:noAutofit/>
        </a:bodyPr>
        <a:lstStyle xmlns:a="http://schemas.openxmlformats.org/drawingml/2006/main"/>
        <a:p xmlns:a="http://schemas.openxmlformats.org/drawingml/2006/main">
          <a:pPr>
            <a:spcAft>
              <a:spcPts val="0"/>
            </a:spcAft>
          </a:pPr>
          <a:r>
            <a:rPr lang="sk-SK" sz="500" b="1">
              <a:solidFill>
                <a:srgbClr val="FFFFFF"/>
              </a:solidFill>
              <a:effectLst/>
              <a:latin typeface="Arial Narrow" panose="020B0606020202030204" pitchFamily="34" charset="0"/>
              <a:ea typeface="Times New Roman" panose="02020603050405020304" pitchFamily="18" charset="0"/>
              <a:cs typeface="Book Antiqua" panose="02040602050305030304" pitchFamily="18" charset="0"/>
            </a:rPr>
            <a:t>Predkrízové predpoklady</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dr:relSizeAnchor xmlns:cdr="http://schemas.openxmlformats.org/drawingml/2006/chartDrawing">
    <cdr:from>
      <cdr:x>0.64857</cdr:x>
      <cdr:y>0.71356</cdr:y>
    </cdr:from>
    <cdr:to>
      <cdr:x>0.91119</cdr:x>
      <cdr:y>0.78377</cdr:y>
    </cdr:to>
    <cdr:sp macro="" textlink="">
      <cdr:nvSpPr>
        <cdr:cNvPr id="7" name="Textové pole 289"/>
        <cdr:cNvSpPr txBox="1"/>
      </cdr:nvSpPr>
      <cdr:spPr bwMode="auto">
        <a:xfrm xmlns:a="http://schemas.openxmlformats.org/drawingml/2006/main">
          <a:off x="2164105" y="1781227"/>
          <a:ext cx="876300" cy="175260"/>
        </a:xfrm>
        <a:prstGeom xmlns:a="http://schemas.openxmlformats.org/drawingml/2006/main" prst="rect">
          <a:avLst/>
        </a:prstGeom>
        <a:solidFill xmlns:a="http://schemas.openxmlformats.org/drawingml/2006/main">
          <a:schemeClr val="accent1"/>
        </a:solidFill>
        <a:ln xmlns:a="http://schemas.openxmlformats.org/drawingml/2006/main" w="9525">
          <a:noFill/>
          <a:miter lim="800000"/>
          <a:headEnd/>
          <a:tailEnd/>
        </a:ln>
      </cdr:spPr>
      <cdr:txBody>
        <a:bodyPr xmlns:a="http://schemas.openxmlformats.org/drawingml/2006/main" rot="0" spcFirstLastPara="0" vert="horz" wrap="square" lIns="91440" tIns="45720" rIns="91440" bIns="45720" numCol="1" spcCol="0" rtlCol="0" fromWordArt="0" anchor="t" anchorCtr="0" forceAA="0" upright="1" compatLnSpc="1">
          <a:prstTxWarp prst="textNoShape">
            <a:avLst/>
          </a:prstTxWarp>
          <a:noAutofit/>
        </a:bodyPr>
        <a:lstStyle xmlns:a="http://schemas.openxmlformats.org/drawingml/2006/main"/>
        <a:p xmlns:a="http://schemas.openxmlformats.org/drawingml/2006/main">
          <a:pPr>
            <a:spcAft>
              <a:spcPts val="0"/>
            </a:spcAft>
          </a:pPr>
          <a:r>
            <a:rPr lang="sk-SK" sz="500" b="1">
              <a:solidFill>
                <a:srgbClr val="FFFFFF"/>
              </a:solidFill>
              <a:effectLst/>
              <a:latin typeface="Arial Narrow" panose="020B0606020202030204" pitchFamily="34" charset="0"/>
              <a:ea typeface="Times New Roman" panose="02020603050405020304" pitchFamily="18" charset="0"/>
              <a:cs typeface="Book Antiqua" panose="02040602050305030304" pitchFamily="18" charset="0"/>
            </a:rPr>
            <a:t>Pokrízové predpoklady</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userShapes>
</file>

<file path=xl/drawings/drawing47.xml><?xml version="1.0" encoding="utf-8"?>
<c:userShapes xmlns:c="http://schemas.openxmlformats.org/drawingml/2006/chart">
  <cdr:relSizeAnchor xmlns:cdr="http://schemas.openxmlformats.org/drawingml/2006/chartDrawing">
    <cdr:from>
      <cdr:x>0.4013</cdr:x>
      <cdr:y>0.32705</cdr:y>
    </cdr:from>
    <cdr:to>
      <cdr:x>0.61501</cdr:x>
      <cdr:y>0.44293</cdr:y>
    </cdr:to>
    <cdr:sp macro="" textlink="">
      <cdr:nvSpPr>
        <cdr:cNvPr id="2" name="BlokTextu 3"/>
        <cdr:cNvSpPr txBox="1"/>
      </cdr:nvSpPr>
      <cdr:spPr>
        <a:xfrm xmlns:a="http://schemas.openxmlformats.org/drawingml/2006/main" rot="10800000" flipV="1">
          <a:off x="1314044" y="711113"/>
          <a:ext cx="699783" cy="251969"/>
        </a:xfrm>
        <a:prstGeom xmlns:a="http://schemas.openxmlformats.org/drawingml/2006/main" prst="rect">
          <a:avLst/>
        </a:prstGeom>
        <a:noFill xmlns:a="http://schemas.openxmlformats.org/drawingml/2006/main"/>
        <a:ln xmlns:a="http://schemas.openxmlformats.org/drawingml/2006/main" w="9525" cmpd="sng">
          <a:solidFill>
            <a:srgbClr val="FFFFAF"/>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latin typeface="Arial Narrow" panose="020B0606020202030204" pitchFamily="34" charset="0"/>
            </a:rPr>
            <a:t>Medium risk</a:t>
          </a:r>
        </a:p>
      </cdr:txBody>
    </cdr:sp>
  </cdr:relSizeAnchor>
  <cdr:relSizeAnchor xmlns:cdr="http://schemas.openxmlformats.org/drawingml/2006/chartDrawing">
    <cdr:from>
      <cdr:x>0.70659</cdr:x>
      <cdr:y>0.58346</cdr:y>
    </cdr:from>
    <cdr:to>
      <cdr:x>0.87913</cdr:x>
      <cdr:y>0.64249</cdr:y>
    </cdr:to>
    <cdr:sp macro="" textlink="">
      <cdr:nvSpPr>
        <cdr:cNvPr id="3" name="BlokTextu 3"/>
        <cdr:cNvSpPr txBox="1"/>
      </cdr:nvSpPr>
      <cdr:spPr>
        <a:xfrm xmlns:a="http://schemas.openxmlformats.org/drawingml/2006/main">
          <a:off x="2313694" y="1268643"/>
          <a:ext cx="564971" cy="128357"/>
        </a:xfrm>
        <a:prstGeom xmlns:a="http://schemas.openxmlformats.org/drawingml/2006/main" prst="rect">
          <a:avLst/>
        </a:prstGeom>
        <a:noFill xmlns:a="http://schemas.openxmlformats.org/drawingml/2006/main"/>
        <a:ln xmlns:a="http://schemas.openxmlformats.org/drawingml/2006/main" w="9525" cmpd="sng">
          <a:solidFill>
            <a:schemeClr val="accent3"/>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latin typeface="Arial Narrow" panose="020B0606020202030204" pitchFamily="34" charset="0"/>
            </a:rPr>
            <a:t>Low risk</a:t>
          </a:r>
          <a:endParaRPr lang="sk-SK" sz="800" b="1">
            <a:latin typeface="Arial Narrow" panose="020B0606020202030204" pitchFamily="34" charset="0"/>
          </a:endParaRPr>
        </a:p>
      </cdr:txBody>
    </cdr:sp>
  </cdr:relSizeAnchor>
  <cdr:relSizeAnchor xmlns:cdr="http://schemas.openxmlformats.org/drawingml/2006/chartDrawing">
    <cdr:from>
      <cdr:x>0.3999</cdr:x>
      <cdr:y>0.11145</cdr:y>
    </cdr:from>
    <cdr:to>
      <cdr:x>0.63995</cdr:x>
      <cdr:y>0.1947</cdr:y>
    </cdr:to>
    <cdr:sp macro="" textlink="">
      <cdr:nvSpPr>
        <cdr:cNvPr id="4" name="BlokTextu 3"/>
        <cdr:cNvSpPr txBox="1"/>
      </cdr:nvSpPr>
      <cdr:spPr>
        <a:xfrm xmlns:a="http://schemas.openxmlformats.org/drawingml/2006/main">
          <a:off x="1309453" y="242332"/>
          <a:ext cx="786047" cy="181002"/>
        </a:xfrm>
        <a:prstGeom xmlns:a="http://schemas.openxmlformats.org/drawingml/2006/main" prst="rect">
          <a:avLst/>
        </a:prstGeom>
        <a:noFill xmlns:a="http://schemas.openxmlformats.org/drawingml/2006/main"/>
        <a:ln xmlns:a="http://schemas.openxmlformats.org/drawingml/2006/main" w="9525" cmpd="sng">
          <a:solidFill>
            <a:schemeClr val="accent6"/>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latin typeface="Arial Narrow" panose="020B0606020202030204" pitchFamily="34" charset="0"/>
            </a:rPr>
            <a:t>High risk</a:t>
          </a:r>
          <a:endParaRPr lang="sk-SK" sz="800" b="1">
            <a:latin typeface="Arial Narrow" panose="020B0606020202030204" pitchFamily="34" charset="0"/>
          </a:endParaRPr>
        </a:p>
      </cdr:txBody>
    </cdr:sp>
  </cdr:relSizeAnchor>
  <cdr:relSizeAnchor xmlns:cdr="http://schemas.openxmlformats.org/drawingml/2006/chartDrawing">
    <cdr:from>
      <cdr:x>0.33986</cdr:x>
      <cdr:y>0.74595</cdr:y>
    </cdr:from>
    <cdr:to>
      <cdr:x>0.63035</cdr:x>
      <cdr:y>0.81075</cdr:y>
    </cdr:to>
    <cdr:sp macro="" textlink="">
      <cdr:nvSpPr>
        <cdr:cNvPr id="5" name="Textové pole 1"/>
        <cdr:cNvSpPr txBox="1"/>
      </cdr:nvSpPr>
      <cdr:spPr bwMode="auto">
        <a:xfrm xmlns:a="http://schemas.openxmlformats.org/drawingml/2006/main">
          <a:off x="1111304" y="1666565"/>
          <a:ext cx="949840" cy="144784"/>
        </a:xfrm>
        <a:prstGeom xmlns:a="http://schemas.openxmlformats.org/drawingml/2006/main" prst="rect">
          <a:avLst/>
        </a:prstGeom>
        <a:solidFill xmlns:a="http://schemas.openxmlformats.org/drawingml/2006/main">
          <a:sysClr val="windowText" lastClr="000000"/>
        </a:solidFill>
        <a:ln xmlns:a="http://schemas.openxmlformats.org/drawingml/2006/main" w="3175">
          <a:solidFill>
            <a:srgbClr val="000000"/>
          </a:solidFill>
          <a:miter lim="800000"/>
          <a:headEnd/>
          <a:tailEnd/>
        </a:ln>
      </cdr:spPr>
      <cdr:txBody>
        <a:bodyPr xmlns:a="http://schemas.openxmlformats.org/drawingml/2006/main" rot="0" vert="horz" wrap="square" lIns="91440" tIns="45720" rIns="91440" bIns="45720" rtlCol="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500" b="1">
              <a:solidFill>
                <a:schemeClr val="bg1"/>
              </a:solidFill>
            </a:rPr>
            <a:t>Pre-crisis</a:t>
          </a:r>
          <a:r>
            <a:rPr lang="en-US" sz="500" b="1" baseline="0">
              <a:solidFill>
                <a:schemeClr val="bg1"/>
              </a:solidFill>
            </a:rPr>
            <a:t> assumptions</a:t>
          </a:r>
          <a:endParaRPr lang="sk-SK" sz="500" b="1">
            <a:solidFill>
              <a:schemeClr val="bg1"/>
            </a:solidFill>
          </a:endParaRPr>
        </a:p>
      </cdr:txBody>
    </cdr:sp>
  </cdr:relSizeAnchor>
  <cdr:relSizeAnchor xmlns:cdr="http://schemas.openxmlformats.org/drawingml/2006/chartDrawing">
    <cdr:from>
      <cdr:x>0.64131</cdr:x>
      <cdr:y>0.74566</cdr:y>
    </cdr:from>
    <cdr:to>
      <cdr:x>0.88477</cdr:x>
      <cdr:y>0.82013</cdr:y>
    </cdr:to>
    <cdr:sp macro="" textlink="">
      <cdr:nvSpPr>
        <cdr:cNvPr id="6" name="Textové pole 1"/>
        <cdr:cNvSpPr txBox="1"/>
      </cdr:nvSpPr>
      <cdr:spPr bwMode="auto">
        <a:xfrm xmlns:a="http://schemas.openxmlformats.org/drawingml/2006/main">
          <a:off x="2096998" y="1665915"/>
          <a:ext cx="796076" cy="166382"/>
        </a:xfrm>
        <a:prstGeom xmlns:a="http://schemas.openxmlformats.org/drawingml/2006/main" prst="rect">
          <a:avLst/>
        </a:prstGeom>
        <a:solidFill xmlns:a="http://schemas.openxmlformats.org/drawingml/2006/main">
          <a:schemeClr val="accent1"/>
        </a:solidFill>
        <a:ln xmlns:a="http://schemas.openxmlformats.org/drawingml/2006/main" w="9525">
          <a:noFill/>
          <a:miter lim="800000"/>
          <a:headEnd/>
          <a:tailEnd/>
        </a:ln>
      </cdr:spPr>
      <cdr:txBody>
        <a:bodyPr xmlns:a="http://schemas.openxmlformats.org/drawingml/2006/main" rot="0" vert="horz" wrap="square" lIns="91440" tIns="45720" rIns="91440" bIns="45720" rtlCol="0" anchor="t" anchorCtr="0"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500" b="1">
              <a:solidFill>
                <a:schemeClr val="bg1"/>
              </a:solidFill>
            </a:rPr>
            <a:t>Crisis assumptions</a:t>
          </a:r>
          <a:endParaRPr lang="sk-SK" sz="500" b="1">
            <a:solidFill>
              <a:schemeClr val="bg1"/>
            </a:solidFill>
          </a:endParaRPr>
        </a:p>
      </cdr:txBody>
    </cdr:sp>
  </cdr:relSizeAnchor>
</c:userShapes>
</file>

<file path=xl/drawings/drawing48.xml><?xml version="1.0" encoding="utf-8"?>
<c:userShapes xmlns:c="http://schemas.openxmlformats.org/drawingml/2006/chart">
  <cdr:relSizeAnchor xmlns:cdr="http://schemas.openxmlformats.org/drawingml/2006/chartDrawing">
    <cdr:from>
      <cdr:x>0.44441</cdr:x>
      <cdr:y>0.17975</cdr:y>
    </cdr:from>
    <cdr:to>
      <cdr:x>0.7146</cdr:x>
      <cdr:y>0.25009</cdr:y>
    </cdr:to>
    <cdr:sp macro="" textlink="">
      <cdr:nvSpPr>
        <cdr:cNvPr id="3" name="BlokTextu 3"/>
        <cdr:cNvSpPr txBox="1"/>
      </cdr:nvSpPr>
      <cdr:spPr>
        <a:xfrm xmlns:a="http://schemas.openxmlformats.org/drawingml/2006/main">
          <a:off x="1241365" y="458370"/>
          <a:ext cx="754744" cy="179389"/>
        </a:xfrm>
        <a:prstGeom xmlns:a="http://schemas.openxmlformats.org/drawingml/2006/main" prst="rect">
          <a:avLst/>
        </a:prstGeom>
        <a:noFill xmlns:a="http://schemas.openxmlformats.org/drawingml/2006/main"/>
        <a:ln xmlns:a="http://schemas.openxmlformats.org/drawingml/2006/main" w="9525" cmpd="sng">
          <a:solidFill>
            <a:schemeClr val="accent6"/>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latin typeface="Arial Narrow" panose="020B0606020202030204" pitchFamily="34" charset="0"/>
            </a:rPr>
            <a:t>High risk</a:t>
          </a:r>
          <a:endParaRPr lang="sk-SK" sz="800" b="1">
            <a:latin typeface="Arial Narrow" panose="020B0606020202030204" pitchFamily="34" charset="0"/>
          </a:endParaRPr>
        </a:p>
      </cdr:txBody>
    </cdr:sp>
  </cdr:relSizeAnchor>
  <cdr:relSizeAnchor xmlns:cdr="http://schemas.openxmlformats.org/drawingml/2006/chartDrawing">
    <cdr:from>
      <cdr:x>0.41887</cdr:x>
      <cdr:y>0.42193</cdr:y>
    </cdr:from>
    <cdr:to>
      <cdr:x>0.70274</cdr:x>
      <cdr:y>0.51968</cdr:y>
    </cdr:to>
    <cdr:sp macro="" textlink="">
      <cdr:nvSpPr>
        <cdr:cNvPr id="4" name="BlokTextu 3"/>
        <cdr:cNvSpPr txBox="1"/>
      </cdr:nvSpPr>
      <cdr:spPr>
        <a:xfrm xmlns:a="http://schemas.openxmlformats.org/drawingml/2006/main">
          <a:off x="1170029" y="1075961"/>
          <a:ext cx="792950" cy="24925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latin typeface="Arial Narrow" panose="020B0606020202030204" pitchFamily="34" charset="0"/>
            </a:rPr>
            <a:t>Medium risk</a:t>
          </a:r>
          <a:endParaRPr lang="sk-SK" sz="800" b="1">
            <a:latin typeface="Arial Narrow" panose="020B0606020202030204" pitchFamily="34" charset="0"/>
          </a:endParaRPr>
        </a:p>
      </cdr:txBody>
    </cdr:sp>
  </cdr:relSizeAnchor>
  <cdr:relSizeAnchor xmlns:cdr="http://schemas.openxmlformats.org/drawingml/2006/chartDrawing">
    <cdr:from>
      <cdr:x>0.55152</cdr:x>
      <cdr:y>0.628</cdr:y>
    </cdr:from>
    <cdr:to>
      <cdr:x>0.89844</cdr:x>
      <cdr:y>0.7243</cdr:y>
    </cdr:to>
    <cdr:sp macro="" textlink="">
      <cdr:nvSpPr>
        <cdr:cNvPr id="5" name="BlokTextu 3"/>
        <cdr:cNvSpPr txBox="1"/>
      </cdr:nvSpPr>
      <cdr:spPr>
        <a:xfrm xmlns:a="http://schemas.openxmlformats.org/drawingml/2006/main">
          <a:off x="1540565" y="1601435"/>
          <a:ext cx="969065" cy="245586"/>
        </a:xfrm>
        <a:prstGeom xmlns:a="http://schemas.openxmlformats.org/drawingml/2006/main" prst="rect">
          <a:avLst/>
        </a:prstGeom>
        <a:solidFill xmlns:a="http://schemas.openxmlformats.org/drawingml/2006/main">
          <a:schemeClr val="accent3">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1">
              <a:latin typeface="Arial Narrow" panose="020B0606020202030204" pitchFamily="34" charset="0"/>
            </a:rPr>
            <a:t>Low risk</a:t>
          </a:r>
          <a:endParaRPr lang="sk-SK" sz="800" b="1">
            <a:latin typeface="Arial Narrow" panose="020B0606020202030204" pitchFamily="34" charset="0"/>
          </a:endParaRPr>
        </a:p>
      </cdr:txBody>
    </cdr:sp>
  </cdr:relSizeAnchor>
  <cdr:relSizeAnchor xmlns:cdr="http://schemas.openxmlformats.org/drawingml/2006/chartDrawing">
    <cdr:from>
      <cdr:x>0.31656</cdr:x>
      <cdr:y>0.71513</cdr:y>
    </cdr:from>
    <cdr:to>
      <cdr:x>0.63322</cdr:x>
      <cdr:y>0.78576</cdr:y>
    </cdr:to>
    <cdr:sp macro="" textlink="">
      <cdr:nvSpPr>
        <cdr:cNvPr id="6" name="Textové pole 62"/>
        <cdr:cNvSpPr txBox="1"/>
      </cdr:nvSpPr>
      <cdr:spPr bwMode="auto">
        <a:xfrm xmlns:a="http://schemas.openxmlformats.org/drawingml/2006/main">
          <a:off x="1038288" y="1812483"/>
          <a:ext cx="1038618" cy="179005"/>
        </a:xfrm>
        <a:prstGeom xmlns:a="http://schemas.openxmlformats.org/drawingml/2006/main" prst="rect">
          <a:avLst/>
        </a:prstGeom>
        <a:solidFill xmlns:a="http://schemas.openxmlformats.org/drawingml/2006/main">
          <a:schemeClr val="tx1"/>
        </a:solidFill>
        <a:ln xmlns:a="http://schemas.openxmlformats.org/drawingml/2006/main" w="9525">
          <a:noFill/>
          <a:miter lim="800000"/>
          <a:headEnd/>
          <a:tailEnd/>
        </a:ln>
      </cdr:spPr>
      <cdr:txBody>
        <a:bodyPr xmlns:a="http://schemas.openxmlformats.org/drawingml/2006/main" rot="0" spcFirstLastPara="0" vert="horz" wrap="square" lIns="91440" tIns="45720" rIns="91440" bIns="4572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spcAft>
              <a:spcPts val="0"/>
            </a:spcAft>
          </a:pPr>
          <a:r>
            <a:rPr lang="sk-SK" sz="500" b="1">
              <a:solidFill>
                <a:srgbClr val="FFFFFF"/>
              </a:solidFill>
              <a:effectLst/>
              <a:latin typeface="Arial Narrow" panose="020B0606020202030204" pitchFamily="34" charset="0"/>
              <a:ea typeface="Times New Roman" panose="02020603050405020304" pitchFamily="18" charset="0"/>
              <a:cs typeface="Book Antiqua" panose="02040602050305030304" pitchFamily="18" charset="0"/>
            </a:rPr>
            <a:t>Pre-crisis assumptions</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dr:relSizeAnchor xmlns:cdr="http://schemas.openxmlformats.org/drawingml/2006/chartDrawing">
    <cdr:from>
      <cdr:x>0.64428</cdr:x>
      <cdr:y>0.71285</cdr:y>
    </cdr:from>
    <cdr:to>
      <cdr:x>0.91163</cdr:x>
      <cdr:y>0.78392</cdr:y>
    </cdr:to>
    <cdr:sp macro="" textlink="">
      <cdr:nvSpPr>
        <cdr:cNvPr id="7" name="Textové pole 289"/>
        <cdr:cNvSpPr txBox="1"/>
      </cdr:nvSpPr>
      <cdr:spPr bwMode="auto">
        <a:xfrm xmlns:a="http://schemas.openxmlformats.org/drawingml/2006/main">
          <a:off x="2113170" y="1806713"/>
          <a:ext cx="876904" cy="180106"/>
        </a:xfrm>
        <a:prstGeom xmlns:a="http://schemas.openxmlformats.org/drawingml/2006/main" prst="rect">
          <a:avLst/>
        </a:prstGeom>
        <a:solidFill xmlns:a="http://schemas.openxmlformats.org/drawingml/2006/main">
          <a:schemeClr val="accent1"/>
        </a:solidFill>
        <a:ln xmlns:a="http://schemas.openxmlformats.org/drawingml/2006/main" w="9525">
          <a:noFill/>
          <a:miter lim="800000"/>
          <a:headEnd/>
          <a:tailEnd/>
        </a:ln>
      </cdr:spPr>
      <cdr:txBody>
        <a:bodyPr xmlns:a="http://schemas.openxmlformats.org/drawingml/2006/main" rot="0" spcFirstLastPara="0" vert="horz" wrap="square" lIns="91440" tIns="45720" rIns="91440" bIns="4572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spcAft>
              <a:spcPts val="0"/>
            </a:spcAft>
          </a:pPr>
          <a:r>
            <a:rPr lang="sk-SK" sz="500" b="1">
              <a:solidFill>
                <a:srgbClr val="FFFFFF"/>
              </a:solidFill>
              <a:effectLst/>
              <a:latin typeface="Arial Narrow" panose="020B0606020202030204" pitchFamily="34" charset="0"/>
              <a:ea typeface="Times New Roman" panose="02020603050405020304" pitchFamily="18" charset="0"/>
              <a:cs typeface="Book Antiqua" panose="02040602050305030304" pitchFamily="18" charset="0"/>
            </a:rPr>
            <a:t>Crisis assumptions</a:t>
          </a:r>
          <a:endParaRPr lang="sk-SK" sz="1100">
            <a:effectLst/>
            <a:latin typeface="Arial Narrow" panose="020B0606020202030204" pitchFamily="34" charset="0"/>
            <a:ea typeface="Times New Roman" panose="02020603050405020304" pitchFamily="18" charset="0"/>
            <a:cs typeface="Book Antiqua" panose="02040602050305030304" pitchFamily="18" charset="0"/>
          </a:endParaRP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22411</xdr:colOff>
      <xdr:row>0</xdr:row>
      <xdr:rowOff>22411</xdr:rowOff>
    </xdr:from>
    <xdr:to>
      <xdr:col>0</xdr:col>
      <xdr:colOff>627529</xdr:colOff>
      <xdr:row>1</xdr:row>
      <xdr:rowOff>112059</xdr:rowOff>
    </xdr:to>
    <xdr:sp macro="" textlink="">
      <xdr:nvSpPr>
        <xdr:cNvPr id="3" name="Zaoblený obdĺžnik 2">
          <a:hlinkClick xmlns:r="http://schemas.openxmlformats.org/officeDocument/2006/relationships" r:id="rId1"/>
        </xdr:cNvPr>
        <xdr:cNvSpPr/>
      </xdr:nvSpPr>
      <xdr:spPr>
        <a:xfrm>
          <a:off x="22411" y="22411"/>
          <a:ext cx="605118" cy="257736"/>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2</xdr:row>
      <xdr:rowOff>0</xdr:rowOff>
    </xdr:from>
    <xdr:to>
      <xdr:col>3</xdr:col>
      <xdr:colOff>601721</xdr:colOff>
      <xdr:row>19</xdr:row>
      <xdr:rowOff>48618</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3</xdr:col>
      <xdr:colOff>601721</xdr:colOff>
      <xdr:row>50</xdr:row>
      <xdr:rowOff>93441</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721535</xdr:colOff>
      <xdr:row>1</xdr:row>
      <xdr:rowOff>123265</xdr:rowOff>
    </xdr:to>
    <xdr:sp macro="" textlink="">
      <xdr:nvSpPr>
        <xdr:cNvPr id="2" name="Zaoblený obdĺžnik 1">
          <a:hlinkClick xmlns:r="http://schemas.openxmlformats.org/officeDocument/2006/relationships" r:id="rId1"/>
        </xdr:cNvPr>
        <xdr:cNvSpPr/>
      </xdr:nvSpPr>
      <xdr:spPr>
        <a:xfrm>
          <a:off x="0" y="0"/>
          <a:ext cx="721535" cy="29135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0</xdr:row>
      <xdr:rowOff>0</xdr:rowOff>
    </xdr:from>
    <xdr:to>
      <xdr:col>0</xdr:col>
      <xdr:colOff>721535</xdr:colOff>
      <xdr:row>1</xdr:row>
      <xdr:rowOff>63500</xdr:rowOff>
    </xdr:to>
    <xdr:sp macro="" textlink="">
      <xdr:nvSpPr>
        <xdr:cNvPr id="3" name="Zaoblený obdĺžnik 2">
          <a:hlinkClick xmlns:r="http://schemas.openxmlformats.org/officeDocument/2006/relationships" r:id="rId1"/>
        </xdr:cNvPr>
        <xdr:cNvSpPr/>
      </xdr:nvSpPr>
      <xdr:spPr>
        <a:xfrm>
          <a:off x="0" y="0"/>
          <a:ext cx="721535" cy="231588"/>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762001</xdr:colOff>
      <xdr:row>1</xdr:row>
      <xdr:rowOff>95249</xdr:rowOff>
    </xdr:to>
    <xdr:sp macro="" textlink="">
      <xdr:nvSpPr>
        <xdr:cNvPr id="2" name="Zaoblený obdĺžnik 1">
          <a:hlinkClick xmlns:r="http://schemas.openxmlformats.org/officeDocument/2006/relationships" r:id="rId1"/>
        </xdr:cNvPr>
        <xdr:cNvSpPr/>
      </xdr:nvSpPr>
      <xdr:spPr>
        <a:xfrm>
          <a:off x="1" y="0"/>
          <a:ext cx="762000" cy="264582"/>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3</xdr:row>
      <xdr:rowOff>1</xdr:rowOff>
    </xdr:from>
    <xdr:to>
      <xdr:col>6</xdr:col>
      <xdr:colOff>0</xdr:colOff>
      <xdr:row>16</xdr:row>
      <xdr:rowOff>114301</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28</xdr:row>
      <xdr:rowOff>0</xdr:rowOff>
    </xdr:from>
    <xdr:to>
      <xdr:col>6</xdr:col>
      <xdr:colOff>0</xdr:colOff>
      <xdr:row>41</xdr:row>
      <xdr:rowOff>114300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18</xdr:row>
      <xdr:rowOff>175260</xdr:rowOff>
    </xdr:from>
    <xdr:to>
      <xdr:col>7</xdr:col>
      <xdr:colOff>60960</xdr:colOff>
      <xdr:row>33</xdr:row>
      <xdr:rowOff>53340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594360</xdr:colOff>
      <xdr:row>19</xdr:row>
      <xdr:rowOff>0</xdr:rowOff>
    </xdr:from>
    <xdr:to>
      <xdr:col>15</xdr:col>
      <xdr:colOff>289560</xdr:colOff>
      <xdr:row>34</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61383</xdr:rowOff>
    </xdr:to>
    <xdr:sp macro="" textlink="">
      <xdr:nvSpPr>
        <xdr:cNvPr id="5" name="Zaoblený obdĺžnik 4">
          <a:hlinkClick xmlns:r="http://schemas.openxmlformats.org/officeDocument/2006/relationships" r:id="rId3"/>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76200</xdr:colOff>
      <xdr:row>0</xdr:row>
      <xdr:rowOff>85725</xdr:rowOff>
    </xdr:from>
    <xdr:to>
      <xdr:col>1</xdr:col>
      <xdr:colOff>130175</xdr:colOff>
      <xdr:row>1</xdr:row>
      <xdr:rowOff>147108</xdr:rowOff>
    </xdr:to>
    <xdr:sp macro="" textlink="">
      <xdr:nvSpPr>
        <xdr:cNvPr id="6" name="Zaoblený obdĺžnik 5">
          <a:hlinkClick xmlns:r="http://schemas.openxmlformats.org/officeDocument/2006/relationships" r:id="rId1"/>
        </xdr:cNvPr>
        <xdr:cNvSpPr/>
      </xdr:nvSpPr>
      <xdr:spPr>
        <a:xfrm>
          <a:off x="76200" y="85725"/>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19050</xdr:colOff>
      <xdr:row>19</xdr:row>
      <xdr:rowOff>9525</xdr:rowOff>
    </xdr:from>
    <xdr:to>
      <xdr:col>9</xdr:col>
      <xdr:colOff>371475</xdr:colOff>
      <xdr:row>35</xdr:row>
      <xdr:rowOff>66674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228601</xdr:colOff>
      <xdr:row>19</xdr:row>
      <xdr:rowOff>76200</xdr:rowOff>
    </xdr:from>
    <xdr:to>
      <xdr:col>17</xdr:col>
      <xdr:colOff>371475</xdr:colOff>
      <xdr:row>33</xdr:row>
      <xdr:rowOff>95250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37</xdr:row>
      <xdr:rowOff>9525</xdr:rowOff>
    </xdr:from>
    <xdr:to>
      <xdr:col>9</xdr:col>
      <xdr:colOff>438150</xdr:colOff>
      <xdr:row>54</xdr:row>
      <xdr:rowOff>114299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295275</xdr:colOff>
      <xdr:row>37</xdr:row>
      <xdr:rowOff>76200</xdr:rowOff>
    </xdr:from>
    <xdr:to>
      <xdr:col>17</xdr:col>
      <xdr:colOff>438149</xdr:colOff>
      <xdr:row>52</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61383</xdr:rowOff>
    </xdr:to>
    <xdr:sp macro="" textlink="">
      <xdr:nvSpPr>
        <xdr:cNvPr id="2" name="Zaoblený obdĺžnik 1">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95250</xdr:colOff>
      <xdr:row>14</xdr:row>
      <xdr:rowOff>123825</xdr:rowOff>
    </xdr:from>
    <xdr:to>
      <xdr:col>4</xdr:col>
      <xdr:colOff>476250</xdr:colOff>
      <xdr:row>30</xdr:row>
      <xdr:rowOff>114300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161925</xdr:colOff>
      <xdr:row>14</xdr:row>
      <xdr:rowOff>114300</xdr:rowOff>
    </xdr:from>
    <xdr:to>
      <xdr:col>13</xdr:col>
      <xdr:colOff>466725</xdr:colOff>
      <xdr:row>30</xdr:row>
      <xdr:rowOff>104775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33</xdr:row>
      <xdr:rowOff>76200</xdr:rowOff>
    </xdr:from>
    <xdr:to>
      <xdr:col>4</xdr:col>
      <xdr:colOff>571500</xdr:colOff>
      <xdr:row>49</xdr:row>
      <xdr:rowOff>76200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285750</xdr:colOff>
      <xdr:row>33</xdr:row>
      <xdr:rowOff>57150</xdr:rowOff>
    </xdr:from>
    <xdr:to>
      <xdr:col>13</xdr:col>
      <xdr:colOff>590550</xdr:colOff>
      <xdr:row>49</xdr:row>
      <xdr:rowOff>57150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61383</xdr:rowOff>
    </xdr:to>
    <xdr:sp macro="" textlink="">
      <xdr:nvSpPr>
        <xdr:cNvPr id="2" name="Zaoblený obdĺžnik 1">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4</xdr:col>
      <xdr:colOff>304800</xdr:colOff>
      <xdr:row>3</xdr:row>
      <xdr:rowOff>19050</xdr:rowOff>
    </xdr:from>
    <xdr:to>
      <xdr:col>12</xdr:col>
      <xdr:colOff>66675</xdr:colOff>
      <xdr:row>14</xdr:row>
      <xdr:rowOff>19050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22</xdr:row>
      <xdr:rowOff>38099</xdr:rowOff>
    </xdr:from>
    <xdr:to>
      <xdr:col>7</xdr:col>
      <xdr:colOff>57150</xdr:colOff>
      <xdr:row>37</xdr:row>
      <xdr:rowOff>9525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190500</xdr:colOff>
      <xdr:row>3</xdr:row>
      <xdr:rowOff>47625</xdr:rowOff>
    </xdr:from>
    <xdr:to>
      <xdr:col>21</xdr:col>
      <xdr:colOff>561975</xdr:colOff>
      <xdr:row>14</xdr:row>
      <xdr:rowOff>47625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22</xdr:row>
      <xdr:rowOff>95250</xdr:rowOff>
    </xdr:from>
    <xdr:to>
      <xdr:col>16</xdr:col>
      <xdr:colOff>361950</xdr:colOff>
      <xdr:row>37</xdr:row>
      <xdr:rowOff>66676</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61383</xdr:rowOff>
    </xdr:to>
    <xdr:sp macro="" textlink="">
      <xdr:nvSpPr>
        <xdr:cNvPr id="6" name="Zaoblený obdĺžnik 5">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8</xdr:col>
      <xdr:colOff>171450</xdr:colOff>
      <xdr:row>12</xdr:row>
      <xdr:rowOff>57150</xdr:rowOff>
    </xdr:from>
    <xdr:to>
      <xdr:col>15</xdr:col>
      <xdr:colOff>581024</xdr:colOff>
      <xdr:row>25</xdr:row>
      <xdr:rowOff>9525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20</xdr:row>
      <xdr:rowOff>28575</xdr:rowOff>
    </xdr:from>
    <xdr:to>
      <xdr:col>6</xdr:col>
      <xdr:colOff>276225</xdr:colOff>
      <xdr:row>36</xdr:row>
      <xdr:rowOff>19050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504825</xdr:colOff>
      <xdr:row>12</xdr:row>
      <xdr:rowOff>0</xdr:rowOff>
    </xdr:from>
    <xdr:to>
      <xdr:col>25</xdr:col>
      <xdr:colOff>304799</xdr:colOff>
      <xdr:row>24</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847725</xdr:colOff>
      <xdr:row>26</xdr:row>
      <xdr:rowOff>161924</xdr:rowOff>
    </xdr:from>
    <xdr:to>
      <xdr:col>1</xdr:col>
      <xdr:colOff>200025</xdr:colOff>
      <xdr:row>31</xdr:row>
      <xdr:rowOff>95249</xdr:rowOff>
    </xdr:to>
    <xdr:sp macro="" textlink="">
      <xdr:nvSpPr>
        <xdr:cNvPr id="2" name="BlokTextu 1"/>
        <xdr:cNvSpPr txBox="1"/>
      </xdr:nvSpPr>
      <xdr:spPr>
        <a:xfrm>
          <a:off x="847725" y="4629149"/>
          <a:ext cx="714375"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Zahrnuté v pláne obnovy</a:t>
          </a:r>
        </a:p>
        <a:p>
          <a:endParaRPr lang="sk-SK" sz="1100"/>
        </a:p>
      </xdr:txBody>
    </xdr:sp>
    <xdr:clientData/>
  </xdr:twoCellAnchor>
  <xdr:twoCellAnchor>
    <xdr:from>
      <xdr:col>0</xdr:col>
      <xdr:colOff>0</xdr:colOff>
      <xdr:row>37</xdr:row>
      <xdr:rowOff>0</xdr:rowOff>
    </xdr:from>
    <xdr:to>
      <xdr:col>6</xdr:col>
      <xdr:colOff>161925</xdr:colOff>
      <xdr:row>53</xdr:row>
      <xdr:rowOff>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0.06667</cdr:x>
      <cdr:y>0.03125</cdr:y>
    </cdr:from>
    <cdr:to>
      <cdr:x>0.32083</cdr:x>
      <cdr:y>0.88194</cdr:y>
    </cdr:to>
    <cdr:sp macro="" textlink="">
      <cdr:nvSpPr>
        <cdr:cNvPr id="2" name="Obdĺžnik 1"/>
        <cdr:cNvSpPr/>
      </cdr:nvSpPr>
      <cdr:spPr>
        <a:xfrm xmlns:a="http://schemas.openxmlformats.org/drawingml/2006/main">
          <a:off x="304800" y="85725"/>
          <a:ext cx="1162050" cy="2333625"/>
        </a:xfrm>
        <a:prstGeom xmlns:a="http://schemas.openxmlformats.org/drawingml/2006/main" prst="rect">
          <a:avLst/>
        </a:prstGeom>
        <a:noFill xmlns:a="http://schemas.openxmlformats.org/drawingml/2006/main"/>
        <a:ln xmlns:a="http://schemas.openxmlformats.org/drawingml/2006/main">
          <a:solidFill>
            <a:schemeClr val="bg1">
              <a:lumMod val="75000"/>
            </a:schemeClr>
          </a:solidFill>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sk-SK"/>
        </a:p>
      </cdr:txBody>
    </cdr:sp>
  </cdr:relSizeAnchor>
</c:userShapes>
</file>

<file path=xl/drawings/drawing57.xml><?xml version="1.0" encoding="utf-8"?>
<c:userShapes xmlns:c="http://schemas.openxmlformats.org/drawingml/2006/chart">
  <cdr:relSizeAnchor xmlns:cdr="http://schemas.openxmlformats.org/drawingml/2006/chartDrawing">
    <cdr:from>
      <cdr:x>0.06667</cdr:x>
      <cdr:y>0.03125</cdr:y>
    </cdr:from>
    <cdr:to>
      <cdr:x>0.32083</cdr:x>
      <cdr:y>0.83681</cdr:y>
    </cdr:to>
    <cdr:sp macro="" textlink="">
      <cdr:nvSpPr>
        <cdr:cNvPr id="2" name="Obdĺžnik 1"/>
        <cdr:cNvSpPr/>
      </cdr:nvSpPr>
      <cdr:spPr>
        <a:xfrm xmlns:a="http://schemas.openxmlformats.org/drawingml/2006/main">
          <a:off x="304815" y="85726"/>
          <a:ext cx="1162020" cy="2209800"/>
        </a:xfrm>
        <a:prstGeom xmlns:a="http://schemas.openxmlformats.org/drawingml/2006/main" prst="rect">
          <a:avLst/>
        </a:prstGeom>
        <a:noFill xmlns:a="http://schemas.openxmlformats.org/drawingml/2006/main"/>
        <a:ln xmlns:a="http://schemas.openxmlformats.org/drawingml/2006/main">
          <a:solidFill>
            <a:schemeClr val="bg1">
              <a:lumMod val="75000"/>
            </a:schemeClr>
          </a:solidFill>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sk-SK"/>
        </a:p>
      </cdr:txBody>
    </cdr:sp>
  </cdr:relSizeAnchor>
  <cdr:relSizeAnchor xmlns:cdr="http://schemas.openxmlformats.org/drawingml/2006/chartDrawing">
    <cdr:from>
      <cdr:x>0.16736</cdr:x>
      <cdr:y>0.40394</cdr:y>
    </cdr:from>
    <cdr:to>
      <cdr:x>0.32361</cdr:x>
      <cdr:y>0.69213</cdr:y>
    </cdr:to>
    <cdr:sp macro="" textlink="">
      <cdr:nvSpPr>
        <cdr:cNvPr id="3" name="BlokTextu 1"/>
        <cdr:cNvSpPr txBox="1"/>
      </cdr:nvSpPr>
      <cdr:spPr>
        <a:xfrm xmlns:a="http://schemas.openxmlformats.org/drawingml/2006/main">
          <a:off x="765175" y="1108075"/>
          <a:ext cx="714375" cy="7905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sk-SK" sz="1100"/>
            <a:t>Included in the RRP</a:t>
          </a:r>
        </a:p>
        <a:p xmlns:a="http://schemas.openxmlformats.org/drawingml/2006/main">
          <a:endParaRPr lang="sk-SK" sz="1100"/>
        </a:p>
      </cdr:txBody>
    </cdr:sp>
  </cdr:relSizeAnchor>
</c:userShapes>
</file>

<file path=xl/drawings/drawing58.xml><?xml version="1.0" encoding="utf-8"?>
<xdr:wsDr xmlns:xdr="http://schemas.openxmlformats.org/drawingml/2006/spreadsheetDrawing" xmlns:a="http://schemas.openxmlformats.org/drawingml/2006/main">
  <xdr:twoCellAnchor>
    <xdr:from>
      <xdr:col>0</xdr:col>
      <xdr:colOff>112058</xdr:colOff>
      <xdr:row>8</xdr:row>
      <xdr:rowOff>44822</xdr:rowOff>
    </xdr:from>
    <xdr:to>
      <xdr:col>7</xdr:col>
      <xdr:colOff>414131</xdr:colOff>
      <xdr:row>20</xdr:row>
      <xdr:rowOff>8283</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0</xdr:rowOff>
    </xdr:from>
    <xdr:to>
      <xdr:col>7</xdr:col>
      <xdr:colOff>302073</xdr:colOff>
      <xdr:row>33</xdr:row>
      <xdr:rowOff>153961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111935</xdr:colOff>
      <xdr:row>1</xdr:row>
      <xdr:rowOff>119903</xdr:rowOff>
    </xdr:to>
    <xdr:sp macro="" textlink="">
      <xdr:nvSpPr>
        <xdr:cNvPr id="4" name="Zaoblený obdĺžnik 3">
          <a:hlinkClick xmlns:r="http://schemas.openxmlformats.org/officeDocument/2006/relationships" r:id="rId3"/>
        </xdr:cNvPr>
        <xdr:cNvSpPr/>
      </xdr:nvSpPr>
      <xdr:spPr>
        <a:xfrm>
          <a:off x="0" y="0"/>
          <a:ext cx="721535" cy="29135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0</xdr:row>
      <xdr:rowOff>0</xdr:rowOff>
    </xdr:from>
    <xdr:to>
      <xdr:col>1</xdr:col>
      <xdr:colOff>116417</xdr:colOff>
      <xdr:row>1</xdr:row>
      <xdr:rowOff>123265</xdr:rowOff>
    </xdr:to>
    <xdr:sp macro="" textlink="">
      <xdr:nvSpPr>
        <xdr:cNvPr id="5" name="Zaoblený obdĺžnik 4">
          <a:hlinkClick xmlns:r="http://schemas.openxmlformats.org/officeDocument/2006/relationships" r:id="rId3"/>
        </xdr:cNvPr>
        <xdr:cNvSpPr/>
      </xdr:nvSpPr>
      <xdr:spPr>
        <a:xfrm>
          <a:off x="0" y="0"/>
          <a:ext cx="721535" cy="29135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846666</xdr:colOff>
      <xdr:row>4</xdr:row>
      <xdr:rowOff>50799</xdr:rowOff>
    </xdr:from>
    <xdr:to>
      <xdr:col>5</xdr:col>
      <xdr:colOff>532340</xdr:colOff>
      <xdr:row>15</xdr:row>
      <xdr:rowOff>115357</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856962</xdr:colOff>
      <xdr:row>18</xdr:row>
      <xdr:rowOff>22323</xdr:rowOff>
    </xdr:from>
    <xdr:to>
      <xdr:col>5</xdr:col>
      <xdr:colOff>469900</xdr:colOff>
      <xdr:row>31</xdr:row>
      <xdr:rowOff>37043</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721535</xdr:colOff>
      <xdr:row>1</xdr:row>
      <xdr:rowOff>100853</xdr:rowOff>
    </xdr:to>
    <xdr:sp macro="" textlink="">
      <xdr:nvSpPr>
        <xdr:cNvPr id="4" name="Zaoblený obdĺžnik 3">
          <a:hlinkClick xmlns:r="http://schemas.openxmlformats.org/officeDocument/2006/relationships" r:id="rId3"/>
        </xdr:cNvPr>
        <xdr:cNvSpPr/>
      </xdr:nvSpPr>
      <xdr:spPr>
        <a:xfrm>
          <a:off x="0" y="0"/>
          <a:ext cx="721535" cy="29135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523875</xdr:colOff>
      <xdr:row>2</xdr:row>
      <xdr:rowOff>57150</xdr:rowOff>
    </xdr:from>
    <xdr:to>
      <xdr:col>3</xdr:col>
      <xdr:colOff>95250</xdr:colOff>
      <xdr:row>13</xdr:row>
      <xdr:rowOff>85725</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542925</xdr:colOff>
      <xdr:row>2</xdr:row>
      <xdr:rowOff>76201</xdr:rowOff>
    </xdr:from>
    <xdr:to>
      <xdr:col>6</xdr:col>
      <xdr:colOff>457200</xdr:colOff>
      <xdr:row>13</xdr:row>
      <xdr:rowOff>152401</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523875</xdr:colOff>
      <xdr:row>21</xdr:row>
      <xdr:rowOff>57150</xdr:rowOff>
    </xdr:from>
    <xdr:to>
      <xdr:col>3</xdr:col>
      <xdr:colOff>95250</xdr:colOff>
      <xdr:row>32</xdr:row>
      <xdr:rowOff>85725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542925</xdr:colOff>
      <xdr:row>21</xdr:row>
      <xdr:rowOff>76201</xdr:rowOff>
    </xdr:from>
    <xdr:to>
      <xdr:col>6</xdr:col>
      <xdr:colOff>457200</xdr:colOff>
      <xdr:row>32</xdr:row>
      <xdr:rowOff>152401</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xdr:col>
      <xdr:colOff>116417</xdr:colOff>
      <xdr:row>1</xdr:row>
      <xdr:rowOff>63500</xdr:rowOff>
    </xdr:to>
    <xdr:sp macro="" textlink="">
      <xdr:nvSpPr>
        <xdr:cNvPr id="9" name="Zaoblený obdĺžnik 8">
          <a:hlinkClick xmlns:r="http://schemas.openxmlformats.org/officeDocument/2006/relationships" r:id="rId5"/>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10</xdr:col>
      <xdr:colOff>633412</xdr:colOff>
      <xdr:row>7</xdr:row>
      <xdr:rowOff>38099</xdr:rowOff>
    </xdr:from>
    <xdr:to>
      <xdr:col>16</xdr:col>
      <xdr:colOff>237412</xdr:colOff>
      <xdr:row>26</xdr:row>
      <xdr:rowOff>134286</xdr:rowOff>
    </xdr:to>
    <xdr:graphicFrame macro="">
      <xdr:nvGraphicFramePr>
        <xdr:cNvPr id="2" name="Graf 1">
          <a:extLst>
            <a:ext uri="{FF2B5EF4-FFF2-40B4-BE49-F238E27FC236}">
              <a16:creationId xmlns:a16="http://schemas.microsoft.com/office/drawing/2014/main" id="{A64BFAD4-33B7-47F5-84A5-D878B9D8D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138829</xdr:colOff>
      <xdr:row>1</xdr:row>
      <xdr:rowOff>134471</xdr:rowOff>
    </xdr:to>
    <xdr:sp macro="" textlink="">
      <xdr:nvSpPr>
        <xdr:cNvPr id="3" name="Zaoblený obdĺžnik 2">
          <a:hlinkClick xmlns:r="http://schemas.openxmlformats.org/officeDocument/2006/relationships" r:id="rId2"/>
        </xdr:cNvPr>
        <xdr:cNvSpPr/>
      </xdr:nvSpPr>
      <xdr:spPr>
        <a:xfrm>
          <a:off x="0" y="0"/>
          <a:ext cx="721535" cy="29135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25</xdr:col>
      <xdr:colOff>409575</xdr:colOff>
      <xdr:row>4</xdr:row>
      <xdr:rowOff>180975</xdr:rowOff>
    </xdr:from>
    <xdr:to>
      <xdr:col>32</xdr:col>
      <xdr:colOff>247650</xdr:colOff>
      <xdr:row>19</xdr:row>
      <xdr:rowOff>95250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721535</xdr:colOff>
      <xdr:row>1</xdr:row>
      <xdr:rowOff>100853</xdr:rowOff>
    </xdr:to>
    <xdr:sp macro="" textlink="">
      <xdr:nvSpPr>
        <xdr:cNvPr id="3" name="Zaoblený obdĺžnik 2">
          <a:hlinkClick xmlns:r="http://schemas.openxmlformats.org/officeDocument/2006/relationships" r:id="rId2"/>
        </xdr:cNvPr>
        <xdr:cNvSpPr/>
      </xdr:nvSpPr>
      <xdr:spPr>
        <a:xfrm>
          <a:off x="0" y="0"/>
          <a:ext cx="721535" cy="29135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19</xdr:col>
      <xdr:colOff>220132</xdr:colOff>
      <xdr:row>11</xdr:row>
      <xdr:rowOff>135646</xdr:rowOff>
    </xdr:from>
    <xdr:to>
      <xdr:col>26</xdr:col>
      <xdr:colOff>133350</xdr:colOff>
      <xdr:row>27</xdr:row>
      <xdr:rowOff>9525</xdr:rowOff>
    </xdr:to>
    <xdr:grpSp>
      <xdr:nvGrpSpPr>
        <xdr:cNvPr id="2" name="Skupina 1"/>
        <xdr:cNvGrpSpPr/>
      </xdr:nvGrpSpPr>
      <xdr:grpSpPr>
        <a:xfrm>
          <a:off x="14221882" y="2231146"/>
          <a:ext cx="4210051" cy="2921879"/>
          <a:chOff x="24643417" y="6637721"/>
          <a:chExt cx="3867152" cy="2957503"/>
        </a:xfrm>
      </xdr:grpSpPr>
      <xdr:graphicFrame macro="">
        <xdr:nvGraphicFramePr>
          <xdr:cNvPr id="3" name="Chart 1">
            <a:extLst>
              <a:ext uri="{FF2B5EF4-FFF2-40B4-BE49-F238E27FC236}">
                <a16:creationId xmlns:a16="http://schemas.microsoft.com/office/drawing/2014/main" id="{DE7CEAD9-DA60-4D1E-AC99-6E0FB22E0306}"/>
              </a:ext>
            </a:extLst>
          </xdr:cNvPr>
          <xdr:cNvGraphicFramePr>
            <a:graphicFrameLocks/>
          </xdr:cNvGraphicFramePr>
        </xdr:nvGraphicFramePr>
        <xdr:xfrm>
          <a:off x="24643417" y="6637721"/>
          <a:ext cx="3800475" cy="180532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1">
            <a:extLst>
              <a:ext uri="{FF2B5EF4-FFF2-40B4-BE49-F238E27FC236}">
                <a16:creationId xmlns:a16="http://schemas.microsoft.com/office/drawing/2014/main" id="{EEC3FC94-0FFC-45E4-82B3-1A779B7FA0A5}"/>
              </a:ext>
            </a:extLst>
          </xdr:cNvPr>
          <xdr:cNvGraphicFramePr>
            <a:graphicFrameLocks/>
          </xdr:cNvGraphicFramePr>
        </xdr:nvGraphicFramePr>
        <xdr:xfrm>
          <a:off x="24643419" y="8346064"/>
          <a:ext cx="3867150" cy="124916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19</xdr:col>
      <xdr:colOff>381000</xdr:colOff>
      <xdr:row>29</xdr:row>
      <xdr:rowOff>137583</xdr:rowOff>
    </xdr:from>
    <xdr:to>
      <xdr:col>26</xdr:col>
      <xdr:colOff>294218</xdr:colOff>
      <xdr:row>45</xdr:row>
      <xdr:rowOff>11462</xdr:rowOff>
    </xdr:to>
    <xdr:grpSp>
      <xdr:nvGrpSpPr>
        <xdr:cNvPr id="8" name="Skupina 7"/>
        <xdr:cNvGrpSpPr/>
      </xdr:nvGrpSpPr>
      <xdr:grpSpPr>
        <a:xfrm>
          <a:off x="14382750" y="5662083"/>
          <a:ext cx="4210051" cy="2921879"/>
          <a:chOff x="24643417" y="6637721"/>
          <a:chExt cx="3867152" cy="2957503"/>
        </a:xfrm>
      </xdr:grpSpPr>
      <xdr:graphicFrame macro="">
        <xdr:nvGraphicFramePr>
          <xdr:cNvPr id="9" name="Chart 1">
            <a:extLst>
              <a:ext uri="{FF2B5EF4-FFF2-40B4-BE49-F238E27FC236}">
                <a16:creationId xmlns:a16="http://schemas.microsoft.com/office/drawing/2014/main" id="{DE7CEAD9-DA60-4D1E-AC99-6E0FB22E0306}"/>
              </a:ext>
            </a:extLst>
          </xdr:cNvPr>
          <xdr:cNvGraphicFramePr>
            <a:graphicFrameLocks/>
          </xdr:cNvGraphicFramePr>
        </xdr:nvGraphicFramePr>
        <xdr:xfrm>
          <a:off x="24643417" y="6637721"/>
          <a:ext cx="3800475" cy="180532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0" name="Chart 1">
            <a:extLst>
              <a:ext uri="{FF2B5EF4-FFF2-40B4-BE49-F238E27FC236}">
                <a16:creationId xmlns:a16="http://schemas.microsoft.com/office/drawing/2014/main" id="{EEC3FC94-0FFC-45E4-82B3-1A779B7FA0A5}"/>
              </a:ext>
            </a:extLst>
          </xdr:cNvPr>
          <xdr:cNvGraphicFramePr>
            <a:graphicFrameLocks/>
          </xdr:cNvGraphicFramePr>
        </xdr:nvGraphicFramePr>
        <xdr:xfrm>
          <a:off x="24643419" y="8346064"/>
          <a:ext cx="3867150" cy="124916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63.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64.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65.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66.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67.xml><?xml version="1.0" encoding="utf-8"?>
<xdr:wsDr xmlns:xdr="http://schemas.openxmlformats.org/drawingml/2006/spreadsheetDrawing" xmlns:a="http://schemas.openxmlformats.org/drawingml/2006/main">
  <xdr:twoCellAnchor>
    <xdr:from>
      <xdr:col>1</xdr:col>
      <xdr:colOff>9525</xdr:colOff>
      <xdr:row>3</xdr:row>
      <xdr:rowOff>57150</xdr:rowOff>
    </xdr:from>
    <xdr:to>
      <xdr:col>4</xdr:col>
      <xdr:colOff>19050</xdr:colOff>
      <xdr:row>19</xdr:row>
      <xdr:rowOff>57150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730250</xdr:colOff>
      <xdr:row>1</xdr:row>
      <xdr:rowOff>70908</xdr:rowOff>
    </xdr:to>
    <xdr:sp macro="" textlink="">
      <xdr:nvSpPr>
        <xdr:cNvPr id="6" name="Zaoblený obdĺžnik 5">
          <a:hlinkClick xmlns:r="http://schemas.openxmlformats.org/officeDocument/2006/relationships" r:id="rId2"/>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5</xdr:col>
      <xdr:colOff>466725</xdr:colOff>
      <xdr:row>3</xdr:row>
      <xdr:rowOff>85725</xdr:rowOff>
    </xdr:from>
    <xdr:to>
      <xdr:col>16</xdr:col>
      <xdr:colOff>123825</xdr:colOff>
      <xdr:row>19</xdr:row>
      <xdr:rowOff>85725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1</xdr:col>
      <xdr:colOff>5715</xdr:colOff>
      <xdr:row>12</xdr:row>
      <xdr:rowOff>135255</xdr:rowOff>
    </xdr:from>
    <xdr:to>
      <xdr:col>8</xdr:col>
      <xdr:colOff>310515</xdr:colOff>
      <xdr:row>27</xdr:row>
      <xdr:rowOff>154305</xdr:rowOff>
    </xdr:to>
    <xdr:graphicFrame macro="">
      <xdr:nvGraphicFramePr>
        <xdr:cNvPr id="2"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116417</xdr:colOff>
      <xdr:row>1</xdr:row>
      <xdr:rowOff>134471</xdr:rowOff>
    </xdr:to>
    <xdr:sp macro="" textlink="">
      <xdr:nvSpPr>
        <xdr:cNvPr id="3" name="Zaoblený obdĺžnik 2">
          <a:hlinkClick xmlns:r="http://schemas.openxmlformats.org/officeDocument/2006/relationships" r:id="rId2"/>
        </xdr:cNvPr>
        <xdr:cNvSpPr/>
      </xdr:nvSpPr>
      <xdr:spPr>
        <a:xfrm>
          <a:off x="0" y="0"/>
          <a:ext cx="721535" cy="302559"/>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721535</xdr:colOff>
      <xdr:row>1</xdr:row>
      <xdr:rowOff>123265</xdr:rowOff>
    </xdr:to>
    <xdr:sp macro="" textlink="">
      <xdr:nvSpPr>
        <xdr:cNvPr id="2" name="Zaoblený obdĺžnik 1">
          <a:hlinkClick xmlns:r="http://schemas.openxmlformats.org/officeDocument/2006/relationships" r:id="rId1"/>
        </xdr:cNvPr>
        <xdr:cNvSpPr/>
      </xdr:nvSpPr>
      <xdr:spPr>
        <a:xfrm>
          <a:off x="0" y="0"/>
          <a:ext cx="721535" cy="29135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4</xdr:row>
      <xdr:rowOff>38099</xdr:rowOff>
    </xdr:from>
    <xdr:to>
      <xdr:col>3</xdr:col>
      <xdr:colOff>66675</xdr:colOff>
      <xdr:row>16</xdr:row>
      <xdr:rowOff>47625</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xdr:colOff>
      <xdr:row>4</xdr:row>
      <xdr:rowOff>38100</xdr:rowOff>
    </xdr:from>
    <xdr:to>
      <xdr:col>6</xdr:col>
      <xdr:colOff>9526</xdr:colOff>
      <xdr:row>16</xdr:row>
      <xdr:rowOff>76200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590550</xdr:colOff>
      <xdr:row>20</xdr:row>
      <xdr:rowOff>66675</xdr:rowOff>
    </xdr:from>
    <xdr:to>
      <xdr:col>3</xdr:col>
      <xdr:colOff>171450</xdr:colOff>
      <xdr:row>32</xdr:row>
      <xdr:rowOff>95251</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20</xdr:row>
      <xdr:rowOff>0</xdr:rowOff>
    </xdr:from>
    <xdr:to>
      <xdr:col>6</xdr:col>
      <xdr:colOff>9525</xdr:colOff>
      <xdr:row>32</xdr:row>
      <xdr:rowOff>49306</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xdr:col>
      <xdr:colOff>116417</xdr:colOff>
      <xdr:row>1</xdr:row>
      <xdr:rowOff>63500</xdr:rowOff>
    </xdr:to>
    <xdr:sp macro="" textlink="">
      <xdr:nvSpPr>
        <xdr:cNvPr id="9" name="Zaoblený obdĺžnik 8">
          <a:hlinkClick xmlns:r="http://schemas.openxmlformats.org/officeDocument/2006/relationships" r:id="rId5"/>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104774</xdr:colOff>
      <xdr:row>21</xdr:row>
      <xdr:rowOff>52387</xdr:rowOff>
    </xdr:from>
    <xdr:to>
      <xdr:col>5</xdr:col>
      <xdr:colOff>962025</xdr:colOff>
      <xdr:row>37</xdr:row>
      <xdr:rowOff>85725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0</xdr:rowOff>
    </xdr:from>
    <xdr:to>
      <xdr:col>5</xdr:col>
      <xdr:colOff>857251</xdr:colOff>
      <xdr:row>56</xdr:row>
      <xdr:rowOff>33338</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721535</xdr:colOff>
      <xdr:row>1</xdr:row>
      <xdr:rowOff>123265</xdr:rowOff>
    </xdr:to>
    <xdr:sp macro="" textlink="">
      <xdr:nvSpPr>
        <xdr:cNvPr id="4" name="Zaoblený obdĺžnik 3">
          <a:hlinkClick xmlns:r="http://schemas.openxmlformats.org/officeDocument/2006/relationships" r:id="rId3"/>
        </xdr:cNvPr>
        <xdr:cNvSpPr/>
      </xdr:nvSpPr>
      <xdr:spPr>
        <a:xfrm>
          <a:off x="0" y="0"/>
          <a:ext cx="721535" cy="29135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63500</xdr:rowOff>
    </xdr:to>
    <xdr:sp macro="" textlink="">
      <xdr:nvSpPr>
        <xdr:cNvPr id="2" name="Zaoblený obdĺžnik 1">
          <a:hlinkClick xmlns:r="http://schemas.openxmlformats.org/officeDocument/2006/relationships" r:id="rId1"/>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289891</xdr:colOff>
      <xdr:row>13</xdr:row>
      <xdr:rowOff>49696</xdr:rowOff>
    </xdr:from>
    <xdr:to>
      <xdr:col>11</xdr:col>
      <xdr:colOff>223630</xdr:colOff>
      <xdr:row>34</xdr:row>
      <xdr:rowOff>130635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13</xdr:row>
      <xdr:rowOff>0</xdr:rowOff>
    </xdr:from>
    <xdr:to>
      <xdr:col>28</xdr:col>
      <xdr:colOff>160874</xdr:colOff>
      <xdr:row>34</xdr:row>
      <xdr:rowOff>80939</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63500</xdr:rowOff>
    </xdr:to>
    <xdr:sp macro="" textlink="">
      <xdr:nvSpPr>
        <xdr:cNvPr id="7" name="Zaoblený obdĺžnik 6">
          <a:hlinkClick xmlns:r="http://schemas.openxmlformats.org/officeDocument/2006/relationships" r:id="rId3"/>
        </xdr:cNvPr>
        <xdr:cNvSpPr/>
      </xdr:nvSpPr>
      <xdr:spPr>
        <a:xfrm>
          <a:off x="0" y="0"/>
          <a:ext cx="730250"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721535</xdr:colOff>
      <xdr:row>1</xdr:row>
      <xdr:rowOff>100853</xdr:rowOff>
    </xdr:to>
    <xdr:sp macro="" textlink="">
      <xdr:nvSpPr>
        <xdr:cNvPr id="2" name="Zaoblený obdĺžnik 1">
          <a:hlinkClick xmlns:r="http://schemas.openxmlformats.org/officeDocument/2006/relationships" r:id="rId1"/>
        </xdr:cNvPr>
        <xdr:cNvSpPr/>
      </xdr:nvSpPr>
      <xdr:spPr>
        <a:xfrm>
          <a:off x="0" y="0"/>
          <a:ext cx="721535" cy="29135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116417</xdr:colOff>
      <xdr:row>1</xdr:row>
      <xdr:rowOff>89647</xdr:rowOff>
    </xdr:to>
    <xdr:sp macro="" textlink="">
      <xdr:nvSpPr>
        <xdr:cNvPr id="2" name="Zaoblený obdĺžnik 1">
          <a:hlinkClick xmlns:r="http://schemas.openxmlformats.org/officeDocument/2006/relationships" r:id="rId1"/>
        </xdr:cNvPr>
        <xdr:cNvSpPr/>
      </xdr:nvSpPr>
      <xdr:spPr>
        <a:xfrm>
          <a:off x="0" y="1"/>
          <a:ext cx="721535" cy="257734"/>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109214</xdr:colOff>
      <xdr:row>1</xdr:row>
      <xdr:rowOff>78441</xdr:rowOff>
    </xdr:to>
    <xdr:sp macro="" textlink="">
      <xdr:nvSpPr>
        <xdr:cNvPr id="2" name="Zaoblený obdĺžnik 1">
          <a:hlinkClick xmlns:r="http://schemas.openxmlformats.org/officeDocument/2006/relationships" r:id="rId1"/>
        </xdr:cNvPr>
        <xdr:cNvSpPr/>
      </xdr:nvSpPr>
      <xdr:spPr>
        <a:xfrm>
          <a:off x="0" y="0"/>
          <a:ext cx="721535" cy="26894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1</xdr:col>
      <xdr:colOff>42333</xdr:colOff>
      <xdr:row>0</xdr:row>
      <xdr:rowOff>0</xdr:rowOff>
    </xdr:from>
    <xdr:to>
      <xdr:col>2</xdr:col>
      <xdr:colOff>512233</xdr:colOff>
      <xdr:row>1</xdr:row>
      <xdr:rowOff>95250</xdr:rowOff>
    </xdr:to>
    <xdr:sp macro="" textlink="">
      <xdr:nvSpPr>
        <xdr:cNvPr id="3" name="Zaoblený obdĺžnik 2">
          <a:hlinkClick xmlns:r="http://schemas.openxmlformats.org/officeDocument/2006/relationships" r:id="rId1"/>
        </xdr:cNvPr>
        <xdr:cNvSpPr/>
      </xdr:nvSpPr>
      <xdr:spPr>
        <a:xfrm>
          <a:off x="381000" y="0"/>
          <a:ext cx="713316" cy="26458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61383</xdr:rowOff>
    </xdr:to>
    <xdr:sp macro="" textlink="">
      <xdr:nvSpPr>
        <xdr:cNvPr id="3" name="Zaoblený obdĺžnik 2">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84666</xdr:rowOff>
    </xdr:to>
    <xdr:sp macro="" textlink="">
      <xdr:nvSpPr>
        <xdr:cNvPr id="3" name="Zaoblený obdĺžnik 2">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730251</xdr:colOff>
      <xdr:row>1</xdr:row>
      <xdr:rowOff>105834</xdr:rowOff>
    </xdr:to>
    <xdr:sp macro="" textlink="">
      <xdr:nvSpPr>
        <xdr:cNvPr id="3" name="Zaoblený obdĺžnik 2">
          <a:hlinkClick xmlns:r="http://schemas.openxmlformats.org/officeDocument/2006/relationships" r:id="rId1"/>
        </xdr:cNvPr>
        <xdr:cNvSpPr/>
      </xdr:nvSpPr>
      <xdr:spPr>
        <a:xfrm>
          <a:off x="0" y="0"/>
          <a:ext cx="730251" cy="275167"/>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120650</xdr:colOff>
      <xdr:row>1</xdr:row>
      <xdr:rowOff>42333</xdr:rowOff>
    </xdr:to>
    <xdr:sp macro="" textlink="">
      <xdr:nvSpPr>
        <xdr:cNvPr id="7" name="Zaoblený obdĺžnik 6">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0</xdr:col>
      <xdr:colOff>9525</xdr:colOff>
      <xdr:row>2</xdr:row>
      <xdr:rowOff>74082</xdr:rowOff>
    </xdr:from>
    <xdr:to>
      <xdr:col>2</xdr:col>
      <xdr:colOff>449250</xdr:colOff>
      <xdr:row>13</xdr:row>
      <xdr:rowOff>67857</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18</xdr:row>
      <xdr:rowOff>31749</xdr:rowOff>
    </xdr:from>
    <xdr:to>
      <xdr:col>2</xdr:col>
      <xdr:colOff>449250</xdr:colOff>
      <xdr:row>29</xdr:row>
      <xdr:rowOff>35049</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120650</xdr:colOff>
      <xdr:row>1</xdr:row>
      <xdr:rowOff>123265</xdr:rowOff>
    </xdr:to>
    <xdr:sp macro="" textlink="">
      <xdr:nvSpPr>
        <xdr:cNvPr id="2" name="Zaoblený obdĺžnik 1">
          <a:hlinkClick xmlns:r="http://schemas.openxmlformats.org/officeDocument/2006/relationships" r:id="rId1"/>
        </xdr:cNvPr>
        <xdr:cNvSpPr/>
      </xdr:nvSpPr>
      <xdr:spPr>
        <a:xfrm>
          <a:off x="0" y="0"/>
          <a:ext cx="725768" cy="313765"/>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120650</xdr:colOff>
      <xdr:row>1</xdr:row>
      <xdr:rowOff>42333</xdr:rowOff>
    </xdr:to>
    <xdr:sp macro="" textlink="">
      <xdr:nvSpPr>
        <xdr:cNvPr id="2" name="Zaoblený obdĺžnik 1">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120650</xdr:colOff>
      <xdr:row>1</xdr:row>
      <xdr:rowOff>50613</xdr:rowOff>
    </xdr:to>
    <xdr:sp macro="" textlink="">
      <xdr:nvSpPr>
        <xdr:cNvPr id="2" name="Zaoblený obdĺžnik 1">
          <a:hlinkClick xmlns:r="http://schemas.openxmlformats.org/officeDocument/2006/relationships" r:id="rId1"/>
        </xdr:cNvPr>
        <xdr:cNvSpPr/>
      </xdr:nvSpPr>
      <xdr:spPr>
        <a:xfrm>
          <a:off x="0" y="9525"/>
          <a:ext cx="730250" cy="231588"/>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730250</xdr:colOff>
      <xdr:row>1</xdr:row>
      <xdr:rowOff>63500</xdr:rowOff>
    </xdr:to>
    <xdr:sp macro="" textlink="">
      <xdr:nvSpPr>
        <xdr:cNvPr id="3" name="Zaoblený obdĺžnik 2">
          <a:hlinkClick xmlns:r="http://schemas.openxmlformats.org/officeDocument/2006/relationships" r:id="rId1"/>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197</xdr:row>
      <xdr:rowOff>89647</xdr:rowOff>
    </xdr:from>
    <xdr:to>
      <xdr:col>10</xdr:col>
      <xdr:colOff>0</xdr:colOff>
      <xdr:row>213</xdr:row>
      <xdr:rowOff>1</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120650</xdr:colOff>
      <xdr:row>1</xdr:row>
      <xdr:rowOff>42333</xdr:rowOff>
    </xdr:to>
    <xdr:sp macro="" textlink="">
      <xdr:nvSpPr>
        <xdr:cNvPr id="7" name="Zaoblený obdĺžnik 6">
          <a:hlinkClick xmlns:r="http://schemas.openxmlformats.org/officeDocument/2006/relationships" r:id="rId2"/>
        </xdr:cNvPr>
        <xdr:cNvSpPr/>
      </xdr:nvSpPr>
      <xdr:spPr>
        <a:xfrm>
          <a:off x="0" y="0"/>
          <a:ext cx="725768" cy="21042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0</xdr:col>
      <xdr:colOff>0</xdr:colOff>
      <xdr:row>2</xdr:row>
      <xdr:rowOff>152399</xdr:rowOff>
    </xdr:from>
    <xdr:to>
      <xdr:col>4</xdr:col>
      <xdr:colOff>506400</xdr:colOff>
      <xdr:row>13</xdr:row>
      <xdr:rowOff>155699</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xdr:row>
      <xdr:rowOff>0</xdr:rowOff>
    </xdr:from>
    <xdr:to>
      <xdr:col>4</xdr:col>
      <xdr:colOff>506400</xdr:colOff>
      <xdr:row>28</xdr:row>
      <xdr:rowOff>3300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eur\WIN\Temporary%20Internet%20Files\OLK3035\Bopfeb00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rozpoctovarada.sharepoint.com/DATA/WE/NLD/WEO/Current/WEO138annu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Proracun\Skupni\SABJF\Bilance\GLOB92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idrozd/Desktop/NPC_2013_2015_OS_09/NPC_2010/Documents%20and%20Settings/PANTOLIN/My%20Local%20Documents/Slovenia/Wages_employme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ocuments%20and%20Settings\PANTOLIN\My%20Local%20Documents\Slovenia\Wages_employ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rozpoctovarada.sharepoint.com/Users/ebugyi/AppData/Local/Microsoft/Windows/Temporary%20Internet%20Files/Content.Outlook/JG459QFK/Documents%20and%20Settings/PANTOLIN/My%20Local%20Documents/Slovenia/Wages_employ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rozpoctovarada.sharepoint.com/Documents%20and%20Settings/PANTOLIN/My%20Local%20Documents/Slovenia/Wages_employmen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mhavlat/AppData/Local/Microsoft/Windows/Temporary%20Internet%20Files/Content.Outlook/RKZTYI1L/K&#352;D%2014_16erik_final_dlh_201303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3\SVK\REAL\Svkre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havlat\AppData\Local\Microsoft\Windows\Temporary%20Internet%20Files\Content.Outlook\RKZTYI1L\K&#352;D%2014_16erik_final_dlh_2013030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ER\REERTOT99%20revised.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Users\idrozd\AppData\Local\Microsoft\Windows\Temporary%20Internet%20Files\Content.IE5\XHBZ5SQ7\Vychodiska_ESA95_kody.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Slovenia\SV%20MONITORab.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Slovenia\SV%20MONITORa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2\eur\DATA\C3\SVN\BOP\SV%20BO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2\eur\DATA\C3\SVK\EXT\Svkbo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rozpoctovarada.sharepoint.com/Users/PC-003MM/Documents/14_MATERIALY_RRZ/A_HodnotenieRozpoctu/Hodnotenie%20VVS%202013-2016/FINAL%20DATA/VRVS_DATA_MM.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REAL\CZYWP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AL\CZYWP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IFP_NEW/2_FISKAL/05_Dlh/11%20-%20DSA/DSA_2026_0610_DBP_V2.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icajko\AppData\Local\Microsoft\Windows\Temporary%20Internet%20Files\Content.Outlook\X5UMJ5BC\Annex_1-EDP_notif_tables-Oct2016-lock-anonym.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2\eur\Colombia\WEO\GEEColombiaOct20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WIN\Temporary%20Internet%20Files\OLKE156\Money\Monetary%20Conditions\mcichart_core_inf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WIN\Temporary%20Internet%20Files\OLKE156\Money\Monetary%20Conditions\mcichart_core_inf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2\eur\Agnes\Slovenia\00Art4\data\Qdrive\GEN\Macro\cpi.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PT8S\EU11\DATA\O1\SVN\Macro\Monitor.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IFP_NEW/2_FISKAL/04_Modely/01_Konsolidacne%20usilie%20a%20fiskalny%20impulz/Strukturalne_saldo_MODEL_DBP2016.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IFP_NEW/2_FISKAL/04_Modely/01_Konsolidacne%20usilie%20a%20fiskalny%20impulz/Strukturalne_saldo_MODEL_FK_maj_2016_22012016_preliminary_PJ_scenar%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oracun\Skupni\SABJF\Bilance\GLOB92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SVN\BOP\REER%20and%20competitiveness\Competitiven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SVN\BOP\REER%20and%20competitiveness\Competitivenes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ocuments%20and%20Settings\lshoobridge\Local%20Settings\Temporary%20Internet%20Files\OLK10\Charts\Svk%20Charts%20Data%202005_curren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lshoobridge\Local%20Settings\Temporary%20Internet%20Files\OLK10\Charts\Svk%20Charts%20Data%202005_current.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Startup" Target="Svn%20P%20Drive/Fisc/Work/GLOB00-Dec.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2\eur\DATA\CA\CRI\EXTERNAL\Output\Other-2002\CRI-INPUT-ABOP-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2\eur\DOC\C3\CZE\CNS\RED\97\APPEN\A42D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imf1s\vol1\data\wrs\eu1\system2000\WRSTAB.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rozpoctovarada.sharepoint.com/WIN/Temporary%20Internet%20Files/OLK93A2/Macedonia/Missions/July2000/BriefingPaper/MacroframeworkJun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FIS\M-T%20fiscal%20June10%2020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FIS\M-T%20fiscal%20June10%20200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2\eur\WINDOWS\TEMP\CRI-BOP-0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IFP_NEW/1_DANE/1_5_Vybor/EDV/2019_zasadnutia/DV_2019_02/1-PROGNOZA/Prispevky_k_prognoze_201902_medzirocne_v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IFP_NEW/5_MATERIALY/5_3_Strategicke_materialy/Navrh%20rozpoctoveho%20planu%20DBP/2017/Dane/Prispevky_k_prognoze_RVS_vs_201709_pre_DBP.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2\eur\DATA\CA\CRI\EXTERNAL\Output\CRI-BOP-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O2\MKD\REP\TABLES\red98\Mk-red9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O2\MKD\REP\TABLES\red98\Mk-red9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ta2\eur\DATA\CA\CRI\Dbase\Dinput\CRI-INPUT-ABOP.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PT8S\EU11\DATA\O1\SVN\FISC\SV%20FISCAL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REER\REERTOT99%20revised.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ata2\eur\DATA\C3\SVN\FISC\fisc_outtake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2\eur\DATA\C3\CZE\MON\CZE%20Money.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Dokumenti\2000_OR.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2\eur\DATA\C3\SVN\BOP\SVN%20-%20BOP_Final.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2\eur\DATA\C3\SVN\FISC\GLOB_ang.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ocuments%20and%20Settings\dtzanninis\My%20Local%20Documents\Slovenia\CZE%20--%20Main%20Fiscal%20File.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dtzanninis\My%20Local%20Documents\Slovenia\CZE%20--%20Main%20Fiscal%20Fil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2\eur\CPLAZO\IMAE\PR\INF1-ALEX.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ata2\eur\DATA\C3\SVN\Rep\Statistical%20Appendix\2003\Statistical%20Appendix%20Table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J:\DATA\S1\ECU\SECTORS\External\ecuredta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C3\CZE\REER\REERTOT99%20revis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ata2\eur\EUR\DATA\C2\POL\MONEY\POLIR.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2\eur\DATA\C3\SVK\REAL\SEI-TBL\vulnerability%20indicators.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ADRESARE/IFP_NEW/3_MAKRO/3_3_Databaza/Conjunctural%20devts%20euro%20area.xlsx" TargetMode="External"/></Relationships>
</file>

<file path=xl/externalLinks/_rels/externalLink74.xml.rels><?xml version="1.0" encoding="UTF-8" standalone="yes"?>
<Relationships xmlns="http://schemas.openxmlformats.org/package/2006/relationships"><Relationship Id="rId1" Type="http://schemas.microsoft.com/office/2006/relationships/xlExternalLinkPath/xlPathMissing" Target="S&#250;hrnn&#225;%20tabu&#318;ka"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IFP_NEW/5_MATERIALY/5_3_Strategicke_materialy/Program_stability/2021/Udrzatelnost/S2_2040.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ADRESARE/IFP_NEW/6_VSEOBECNE/6_4_Ludia/Salamonov&#225;/PS/S2_vstupy_AR2021.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IFP_NEW/1_DANE/1_08_DPH/12_GAP/VAT_GAP_2019/VAT_gap_EU_case_comparison.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Users\jbukovina\Desktop\NIRP_master_20200922_data.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IFP_NEW/6_VSEOBECNE/6_4_Ludia/Kalovec/PS_2021-24/Vstupy/PS_Tabulky%20a%20graf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DATA\PA\CHL\SECTORS\BOP\Bop0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rozpoctovarada.sharepoint.com/My%20Documents/moldova/Oct2000mission/data/eff991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KA2"/>
      <sheetName val="my table"/>
      <sheetName val="i3-LQ"/>
      <sheetName val="Debt"/>
      <sheetName val="Assu"/>
      <sheetName val="BOP"/>
      <sheetName val="Assu. summary"/>
      <sheetName val="output"/>
      <sheetName val="outmacro"/>
      <sheetName val="WEO"/>
      <sheetName val="trade-struct"/>
      <sheetName val="dir-trade"/>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Sheet"/>
      <sheetName val="EdssLlsWeoRequest"/>
      <sheetName val="EdssGeeDatabase"/>
      <sheetName val="EdssGeeGAS"/>
      <sheetName val="IfsMonthly"/>
      <sheetName val="EdssPcpiMonEnd"/>
      <sheetName val="IfsAnnual"/>
      <sheetName val="OecdEo"/>
      <sheetName val="CPB"/>
      <sheetName val="CPB-main_econ_indicators"/>
      <sheetName val="CPB_ GDP"/>
      <sheetName val="CPBFiscal"/>
      <sheetName val="CPBLabor"/>
      <sheetName val="ExportMarketGrowth"/>
      <sheetName val="ControlSheet"/>
      <sheetName val="BasicDataSheet"/>
      <sheetName val="Macros for WEO file"/>
      <sheetName val="MainEconIndicators"/>
      <sheetName val="MediumTermTable"/>
      <sheetName val="SummaryIndic"/>
      <sheetName val="EdssWeoNldBrfData"/>
      <sheetName val="CompNAandBOP"/>
      <sheetName val="BalanceOfPayments"/>
      <sheetName val="NationalAccounts"/>
      <sheetName val="FiscalTable"/>
      <sheetName val="PublicFinance (2)"/>
      <sheetName val="PublicFinance"/>
      <sheetName val="EmplPotentialInflation"/>
      <sheetName val="ExportToWEO"/>
      <sheetName val="ExportToEdss"/>
      <sheetName val="Sheet1"/>
      <sheetName val="CPB table April 2007"/>
      <sheetName val="MoF table April 2007"/>
      <sheetName val="Gov08-11budget"/>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 val=""/>
    </sheetNames>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WIN\TEMP\MFLOW96.XLS"/>
    </sheetNames>
    <definedNames>
      <definedName name="[Macros Import].qbop"/>
      <definedName name="atrade"/>
      <definedName name="mflowsa"/>
      <definedName name="mflowsq"/>
      <definedName name="mstocksa"/>
      <definedName name="mstocksq"/>
    </definedNames>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assum"/>
      <sheetName val="table"/>
      <sheetName val="work Q real"/>
      <sheetName val="work Q current"/>
      <sheetName val="Disp inc"/>
      <sheetName val="F1-reerproj"/>
      <sheetName val="Tab ann curr"/>
      <sheetName val="Tab ann cst"/>
      <sheetName val="tab quart"/>
      <sheetName val="ControlSheet"/>
      <sheetName val="CompCht"/>
      <sheetName val="tab Defl"/>
      <sheetName val="auth  inves"/>
      <sheetName val="auth inves 2"/>
      <sheetName val="auth curr"/>
      <sheetName val="auth  const"/>
      <sheetName val="auth disp inc"/>
      <sheetName val="To WEO "/>
      <sheetName val="WEO Q1&amp;2"/>
      <sheetName val="WEO Q3"/>
      <sheetName val="work Q current (2)"/>
      <sheetName val="J - GDPsec-real"/>
      <sheetName val="K-sect, Q-const."/>
      <sheetName val="K1-sect, Q-curr."/>
      <sheetName val="M- GDPsec-nom"/>
      <sheetName val="output for Qdata charts"/>
      <sheetName val="unemployment"/>
      <sheetName val="WEO 3"/>
      <sheetName val="WEO p3"/>
      <sheetName val="WEO p"/>
      <sheetName val="Svkreal"/>
      <sheetName val="BoP"/>
      <sheetName val="RES"/>
      <sheetName val="Trade"/>
    </sheetNames>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 val="splatnosti"/>
    </sheetNames>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A 95_kody 2012_2017 (2)"/>
      <sheetName val="Vychodiska_ESA95_kody"/>
    </sheetNames>
    <definedNames>
      <definedName name="aaaaaaaaaaaaaa" refersTo="#ODKAZ!"/>
      <definedName name="bbbbbbbbbbbbbb" refersTo="#ODKAZ!"/>
      <definedName name="BFLD_DF" refersTo="#ODKAZ!"/>
      <definedName name="ggggggg" refersTo="#ODKAZ!"/>
      <definedName name="hhhhhhh" refersTo="#ODKAZ!"/>
      <definedName name="NTDD_RG" refersTo="#ODKAZ!"/>
      <definedName name="TTTTTTTTTTTT" refersTo="#ODKAZ!"/>
      <definedName name="UUUUUUUUUUU" refersTo="#ODKAZ!"/>
    </definedNames>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i3-LQ"/>
      <sheetName val="KA2"/>
      <sheetName val="my table"/>
      <sheetName val="Debt"/>
      <sheetName val="Assu"/>
      <sheetName val="2000-prelim"/>
      <sheetName val="BOP"/>
      <sheetName val="output"/>
      <sheetName val="staff report table"/>
      <sheetName val="Assu. summary"/>
      <sheetName val="outmacro"/>
      <sheetName val="trade-struct"/>
      <sheetName val="dir-trade"/>
      <sheetName val="Príloha _10 M"/>
      <sheetName val="i-REER"/>
    </sheetNames>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ectors"/>
      <sheetName val="In WEO"/>
      <sheetName val="F1-reerproj"/>
      <sheetName val="Cash-Flow"/>
      <sheetName val="ControlSheet"/>
      <sheetName val="BOP note"/>
      <sheetName val="Monthly BOP"/>
      <sheetName val="Sustain"/>
      <sheetName val="Demand Im"/>
      <sheetName val="Tempor"/>
      <sheetName val="BOP-Q"/>
      <sheetName val="Sheet1"/>
      <sheetName val="X-M-WS"/>
      <sheetName val="EXPORTS-QA"/>
      <sheetName val="IMPORTS-QA"/>
      <sheetName val="Deflators"/>
      <sheetName val="Services"/>
      <sheetName val="Direct Inv"/>
      <sheetName val="Portfolio"/>
      <sheetName val="Other Inv"/>
      <sheetName val="C-ACC"/>
      <sheetName val="Sstnble CA"/>
      <sheetName val="RESERVES"/>
      <sheetName val="Int. Inv Position"/>
      <sheetName val="Ext. Dbt Stk"/>
      <sheetName val="Ext. Disb"/>
      <sheetName val="Ext. Amrt"/>
      <sheetName val="Ext. Int"/>
      <sheetName val="Ext. Dbt Ser"/>
      <sheetName val="Dbt data-Kyjac"/>
      <sheetName val="CA-finance"/>
      <sheetName val="Debt"/>
      <sheetName val="FISCAL"/>
      <sheetName val="StateGuarantees"/>
      <sheetName val="OUTPUT"/>
      <sheetName val="OUTPUT 2004H1"/>
      <sheetName val="WEO-BOP (old)"/>
      <sheetName val="WEO-BOP"/>
      <sheetName val="WEO-DEBT"/>
      <sheetName val="Vuln."/>
      <sheetName val="SR-Copy"/>
      <sheetName val="SR-Main"/>
      <sheetName val="SR-Medium-term"/>
      <sheetName val="OUT_DSA"/>
      <sheetName val="Out"/>
      <sheetName val="Input M"/>
      <sheetName val="Input Q"/>
      <sheetName val="Input A"/>
      <sheetName val="Trade M"/>
      <sheetName val="Trade Q"/>
      <sheetName val="Momentum"/>
      <sheetName val="charts"/>
      <sheetName val="WEO-TRADE"/>
      <sheetName val="Sheet2"/>
      <sheetName val="Slovak Republic"/>
      <sheetName val="imfpeter2"/>
      <sheetName val="STDebt"/>
      <sheetName val="Chart1"/>
      <sheetName val="Chart2"/>
      <sheetName val="Chart3"/>
      <sheetName val="Chart4"/>
      <sheetName val="In"/>
      <sheetName val="Debt (forecast)"/>
      <sheetName val="Chart5"/>
      <sheetName val="Vulnerability"/>
      <sheetName val="updating"/>
      <sheetName val="Chart_X&amp;M&amp;cars"/>
      <sheetName val="Svkbop"/>
      <sheetName val="i2-KA"/>
    </sheetNames>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Rp_Tbl1"/>
      <sheetName val="Stfrprtables"/>
      <sheetName val="WEO-BOP"/>
      <sheetName val="Contents"/>
      <sheetName val="i-REER"/>
    </sheetNames>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 7- opatrenia 2013"/>
      <sheetName val="Tab2"/>
      <sheetName val="Tab3"/>
      <sheetName val="Tab4"/>
      <sheetName val="Tab5"/>
      <sheetName val="Tab Obce"/>
      <sheetName val="Tab ZP"/>
      <sheetName val="Tab Bilancie"/>
      <sheetName val="Tab subjekty salda"/>
      <sheetName val="Tab10"/>
      <sheetName val="Graf1"/>
      <sheetName val="Graf2"/>
      <sheetName val="Graf3"/>
      <sheetName val="Graf4"/>
      <sheetName val="Graf5"/>
      <sheetName val="Graf6"/>
      <sheetName val="Graf7"/>
      <sheetName val="Graf8_Graf9b"/>
      <sheetName val="Graf10"/>
      <sheetName val="Graf11"/>
      <sheetName val="Graf12_Graf13"/>
      <sheetName val="Graf14_Graf15"/>
      <sheetName val="Graf16"/>
      <sheetName val="Graf17"/>
      <sheetName val="Priloha1"/>
      <sheetName val="Priloha2"/>
      <sheetName val="Q6"/>
      <sheetName val="Q5"/>
    </sheetNames>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Data sources"/>
      <sheetName val="Input 1 - Basics"/>
      <sheetName val="Input 2 - Data"/>
      <sheetName val="Input 3 - Debt and Banking"/>
      <sheetName val="Input 4 - Forecast"/>
      <sheetName val="Input 5 - Scenario Design"/>
      <sheetName val="Fan Chart"/>
      <sheetName val="Output - Instructions"/>
      <sheetName val="Variable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adme"/>
      <sheetName val="Table 1"/>
      <sheetName val="Table 2A"/>
      <sheetName val="Table 2B"/>
      <sheetName val="Table 2C"/>
      <sheetName val="Table 2D"/>
      <sheetName val="Table 3A"/>
      <sheetName val="Table 3B"/>
      <sheetName val="Table 3C"/>
      <sheetName val="Table 3D"/>
      <sheetName val="Table 3E"/>
      <sheetName val="Table 4"/>
      <sheetName val="Edp"/>
      <sheetName val="Parameters"/>
    </sheetNames>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 val="E"/>
      <sheetName val="B"/>
      <sheetName val="transfer"/>
      <sheetName val="C"/>
      <sheetName val="readme"/>
    </sheetNames>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 val="Príloha _7"/>
      <sheetName val="daily calculations"/>
      <sheetName val="monthly"/>
    </sheetNames>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Raw Data"/>
      <sheetName val="i-rates"/>
      <sheetName val="i-REER"/>
      <sheetName val="wages"/>
      <sheetName val="outfore"/>
      <sheetName val="watchdog"/>
      <sheetName val="watch-gh"/>
      <sheetName val="inf proj"/>
      <sheetName val="reer.gh"/>
      <sheetName val="dirt-trade"/>
      <sheetName val="Mtarget"/>
      <sheetName val="A Current Data"/>
      <sheetName val="Sheet1"/>
    </sheetNames>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2,55"/>
      <sheetName val="2,62"/>
      <sheetName val="Strukturalne_saldo_MODEL_DBP201"/>
    </sheetNames>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_FK"/>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revizia ŠS oproti junu"/>
      <sheetName val="2,55"/>
      <sheetName val="2,62"/>
      <sheetName val="Strukturalne_saldo_MODEL_FK_maj"/>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 val="Annual Tables"/>
      <sheetName val="Annual Raw Data"/>
      <sheetName val="Quarterly Raw Data"/>
      <sheetName val="Quarterly MacroFlow"/>
    </sheetNames>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P"/>
      <sheetName val="LS"/>
      <sheetName val="ZPIZ"/>
      <sheetName val="ZZZS"/>
      <sheetName val="Contents"/>
      <sheetName val="weoA"/>
      <sheetName val="Haver"/>
    </sheetNames>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 val="DP"/>
      <sheetName val="LS"/>
      <sheetName val="ZPIZ"/>
      <sheetName val="ZZZS"/>
      <sheetName val="Haver"/>
    </sheetNames>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9"/>
      <sheetName val="DP"/>
      <sheetName val="LS"/>
      <sheetName val="ZPIZ"/>
      <sheetName val="ZZZS"/>
      <sheetName val="M"/>
    </sheetNames>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e9"/>
      <sheetName val="IFRS"/>
    </sheetNames>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framework-Ver.2"/>
      <sheetName val="Macroframework-Ver.1"/>
      <sheetName val="e9"/>
      <sheetName val="Main"/>
      <sheetName val="Links"/>
      <sheetName val="ErrCheck"/>
      <sheetName val="Contents"/>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udget-G"/>
      <sheetName val="Expenditures"/>
      <sheetName val="Revenues"/>
      <sheetName val="Input 1- Basics"/>
      <sheetName val="Lists-Modules-ChartData"/>
    </sheetNames>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lyvy sumar"/>
      <sheetName val="dane"/>
      <sheetName val="makro"/>
      <sheetName val="legislativa"/>
      <sheetName val="grafy"/>
      <sheetName val="grafy EN"/>
      <sheetName val="grafy_rasty"/>
      <sheetName val="ESArasty"/>
    </sheetNames>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ky do komentara"/>
      <sheetName val="Vplyvy sumar"/>
      <sheetName val="dane"/>
      <sheetName val="makro"/>
      <sheetName val="legislativa"/>
      <sheetName val="grafy"/>
      <sheetName val="grafy EN"/>
      <sheetName val="Rozbitie_vplyvov"/>
    </sheetNames>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makro"/>
    </sheetNames>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J(Priv.Cap)"/>
      <sheetName val="makro"/>
    </sheetNames>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tech_prac"/>
      <sheetName val="TAB34"/>
      <sheetName val="J(Priv.Cap)"/>
    </sheetNames>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992"/>
      <sheetName val="1993"/>
      <sheetName val="1994"/>
      <sheetName val="1995"/>
      <sheetName val="1996"/>
      <sheetName val="1997"/>
      <sheetName val="1998"/>
      <sheetName val="99budg"/>
      <sheetName val="1999"/>
      <sheetName val="00budg"/>
      <sheetName val="92_2000"/>
      <sheetName val="2000"/>
      <sheetName val="01budg"/>
      <sheetName val="output"/>
      <sheetName val="fctnl"/>
      <sheetName val="Figures"/>
      <sheetName val="%GDP"/>
      <sheetName val="ControlSheet"/>
      <sheetName val="old-new"/>
      <sheetName val="projections"/>
      <sheetName val="hist series"/>
      <sheetName val="Nclassif92-01"/>
      <sheetName val="proj_levels_base"/>
      <sheetName val="proj_percent_base"/>
      <sheetName val="assumptions_base"/>
      <sheetName val="exp.analysis"/>
      <sheetName val="proj_levels_adj"/>
      <sheetName val="proj_percent_adj"/>
      <sheetName val="assumption_adj"/>
      <sheetName val="WEO Q1"/>
      <sheetName val="BP99Exp"/>
      <sheetName val="Prehľad"/>
      <sheetName val="SV FISCAL2"/>
      <sheetName val="NOVA legislativa"/>
      <sheetName val="M"/>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Dec"/>
      <sheetName val="projections"/>
      <sheetName val="output"/>
    </sheetNames>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 CNB, seigniorage"/>
      <sheetName val="Input MS, NFA"/>
      <sheetName val="MS"/>
      <sheetName val="BaseMoney"/>
      <sheetName val="BaseGrowth"/>
      <sheetName val="Indicators"/>
      <sheetName val="Quarter"/>
      <sheetName val="Interest"/>
      <sheetName val="EDSS data"/>
      <sheetName val="Int Chts SR99"/>
      <sheetName val="PRIBOR Yield Curve"/>
      <sheetName val="deposit growth"/>
      <sheetName val="credit growth"/>
      <sheetName val="real rates"/>
      <sheetName val="interest differential"/>
      <sheetName val="Inflation"/>
      <sheetName val="R and inflation"/>
      <sheetName val="intermediation"/>
      <sheetName val="NFA, const XR"/>
      <sheetName val="Chart2"/>
      <sheetName val="Chart6"/>
      <sheetName val="Chart7"/>
      <sheetName val="NFA banks"/>
      <sheetName val="Forex--banks"/>
      <sheetName val="Sterilization"/>
      <sheetName val="Monthly sterilization"/>
      <sheetName val="M2 growth"/>
      <sheetName val="M2 components"/>
      <sheetName val="M2-contr"/>
      <sheetName val="Base-contributions"/>
      <sheetName val="Forex dep &amp; cred"/>
      <sheetName val="Velo"/>
      <sheetName val="real int. rates"/>
      <sheetName val="Yield"/>
      <sheetName val="Month"/>
      <sheetName val="AREMOSchart"/>
      <sheetName val="DataShare"/>
      <sheetName val="tech_prac"/>
      <sheetName val="projections"/>
    </sheetNames>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_OR"/>
      <sheetName val="Prorač"/>
      <sheetName val="Občine"/>
      <sheetName val="ZPIZ"/>
      <sheetName val="ZZZS"/>
      <sheetName val="pro2001"/>
      <sheetName val="output"/>
      <sheetName val="Index"/>
    </sheetNames>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OP_Dollars"/>
      <sheetName val="SR Table 2004"/>
      <sheetName val="SR Table 2008"/>
      <sheetName val="SR_%GDP"/>
      <sheetName val="Export of goods EU NonEU"/>
      <sheetName val="ControlSheet"/>
      <sheetName val="CurrentAccount"/>
      <sheetName val="CapitalAccount"/>
      <sheetName val="IntLiq"/>
      <sheetName val="i1-CA"/>
      <sheetName val="i2-KA"/>
      <sheetName val="i3-LQ"/>
      <sheetName val="BOP$_1994-2001"/>
      <sheetName val="BOP_SIT_1994-2001"/>
      <sheetName val="BOP_Euros_1994-2001"/>
      <sheetName val="Assu"/>
      <sheetName val="BoP monthly"/>
      <sheetName val="BoP monthly Euros"/>
      <sheetName val="BoP monthly SIT"/>
      <sheetName val="BoP"/>
      <sheetName val="SR table"/>
      <sheetName val="Assu. summary"/>
      <sheetName val="Export_goods"/>
      <sheetName val="Import_goods"/>
      <sheetName val="Mission vs now"/>
      <sheetName val="Graphs"/>
      <sheetName val="Exchange rates"/>
      <sheetName val="X Services"/>
      <sheetName val="M Services"/>
      <sheetName val="oil prices"/>
      <sheetName val="Services"/>
      <sheetName val="Exports EU_non"/>
      <sheetName val="IndProd_X"/>
      <sheetName val="BoP 2002"/>
      <sheetName val="SR_E"/>
      <sheetName val="Q4_H4"/>
      <sheetName val="Prorač"/>
    </sheetNames>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0"/>
      <sheetName val="Sheet1"/>
      <sheetName val="01budg"/>
      <sheetName val="i1-CA"/>
    </sheetNames>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 val="Sel. Ind. Tbl"/>
    </sheetNames>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22"/>
      <sheetName val="Table 23"/>
      <sheetName val="Table 24"/>
      <sheetName val="Table 25"/>
      <sheetName val="Table26"/>
      <sheetName val="Table 27"/>
      <sheetName val="Table28"/>
      <sheetName val="Table 29"/>
      <sheetName val="ControlSheet"/>
      <sheetName val="Table 30"/>
      <sheetName val="Table21"/>
      <sheetName val="Table 22"/>
      <sheetName val="Table24"/>
      <sheetName val="IMATA"/>
    </sheetNames>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 val="Table 1"/>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PanelChart"/>
      <sheetName val="Table_GEF"/>
      <sheetName val="Chartdata"/>
      <sheetName val="A1_historical"/>
      <sheetName val="B1_irate"/>
      <sheetName val="B2_GDP"/>
      <sheetName val="B3_CAB"/>
      <sheetName val="B4_Combined"/>
      <sheetName val="B5_Depreciation"/>
      <sheetName val="A2_alternative"/>
      <sheetName val="A3_market"/>
      <sheetName val="B3_deflator"/>
      <sheetName val="B4_CAB"/>
      <sheetName val="B5_Combined"/>
      <sheetName val="B6_Depreciation"/>
      <sheetName val="Data_chart"/>
      <sheetName val="Figure"/>
      <sheetName val="External Sustainability-Arg"/>
      <sheetName val="ExtSust-Arg"/>
      <sheetName val="ControlSheet"/>
      <sheetName val="150dp"/>
      <sheetName val="RED47"/>
      <sheetName val="Rank"/>
      <sheetName val="Commercial Banks"/>
      <sheetName val="T7"/>
      <sheetName val="Table3"/>
      <sheetName val="Annual BiH summary data"/>
      <sheetName val="Table 37"/>
    </sheetNames>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ControlSheet"/>
      <sheetName val="Data"/>
      <sheetName val="Bloomberg via EDSS"/>
      <sheetName val="Module1"/>
      <sheetName val="Table"/>
      <sheetName val="Table_GEF"/>
    </sheetNames>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A"/>
      <sheetName val="DATAQ"/>
      <sheetName val="DataM"/>
      <sheetName val="T Vulnerability"/>
      <sheetName val="PDR vulnerability table"/>
      <sheetName val="Data"/>
    </sheetNames>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W"/>
      <sheetName val="Ifo Business Climate"/>
      <sheetName val="Hárok1"/>
      <sheetName val="Chart DE"/>
      <sheetName val="PMI data"/>
      <sheetName val="DG ECFIN ESI"/>
      <sheetName val="Chart ESI cross-country"/>
      <sheetName val="EA PMI"/>
      <sheetName val="PMI charts"/>
      <sheetName val="Hárok5"/>
      <sheetName val="flash"/>
      <sheetName val="Hárok2"/>
    </sheetNames>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úhrnná tabuľka"/>
    </sheetNames>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árok1"/>
    </sheetNames>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árok1"/>
      <sheetName val="Hárok2"/>
      <sheetName val="Hárok3"/>
    </sheetNames>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t gap 2018"/>
    </sheetNames>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Krajiny"/>
      <sheetName val="Format"/>
      <sheetName val="Tab00"/>
      <sheetName val="01_HDP"/>
      <sheetName val="02_real HDP"/>
      <sheetName val="03_TFP"/>
      <sheetName val="04_kvalita zivota"/>
      <sheetName val="Tab01"/>
      <sheetName val="05_vyd starnutie"/>
      <sheetName val="06_vyd stropy"/>
      <sheetName val="07_zmena dani"/>
      <sheetName val="08_danovy klin"/>
      <sheetName val="09_majetkove dane"/>
      <sheetName val="10_medzera DPH"/>
      <sheetName val="A_BCR"/>
      <sheetName val="B_Investicie"/>
      <sheetName val="Tab02"/>
      <sheetName val="11_emisie"/>
      <sheetName val="12_COV"/>
      <sheetName val="13_odpady"/>
      <sheetName val="14_obeh ekonomika"/>
      <sheetName val="15_OZE"/>
      <sheetName val="16_OZE"/>
      <sheetName val="17_dialnice"/>
      <sheetName val="18_vlaky"/>
      <sheetName val="Tab03"/>
      <sheetName val="19_Nezam"/>
      <sheetName val="20_Nezam dlhodob"/>
      <sheetName val="21_zam nízkokvalifikovaní"/>
      <sheetName val="22_zam žien"/>
      <sheetName val="23_ Riziko chudoby"/>
      <sheetName val="24_Adekvátnosť min príjmu"/>
      <sheetName val="Tab04"/>
      <sheetName val="25_ PIAAC"/>
      <sheetName val="26_PISA"/>
      <sheetName val="27_Zaskolenost"/>
      <sheetName val="28_odborovy nesulad"/>
      <sheetName val="29_graf VS"/>
      <sheetName val="30_vzdelavanie dospelych"/>
      <sheetName val="Tab05"/>
      <sheetName val="31_EIS pozicia"/>
      <sheetName val="32_EIS indikatory"/>
      <sheetName val="33_BERD"/>
      <sheetName val="34_1-B index"/>
      <sheetName val="35_Gerd"/>
      <sheetName val="36_Vstupy a vystupy"/>
      <sheetName val="Tab06"/>
      <sheetName val="37_Odvratitelna umrtnost"/>
      <sheetName val="38_Vydavky HC "/>
      <sheetName val="39_lek špec"/>
      <sheetName val="40_Chybajuce sestry"/>
      <sheetName val="41_ LTC exp"/>
      <sheetName val="42_LTC home care"/>
      <sheetName val="Tab07"/>
      <sheetName val="43_Dovera_policia"/>
      <sheetName val="44_Dovera_sudy"/>
      <sheetName val="45_Sudnictvo cas 1 "/>
      <sheetName val="46_Sudnictvo konania 2"/>
      <sheetName val="47_Podnik prostr DB"/>
      <sheetName val="48_Podnik prostr PMR"/>
      <sheetName val="49_Samospravy 2"/>
      <sheetName val="50_Samospravy 1"/>
      <sheetName val="Tab08"/>
      <sheetName val="51_vyvoj desi"/>
      <sheetName val="52_desi egov"/>
      <sheetName val="53_DESI pripojitelnost"/>
      <sheetName val="54_DESI pokrytie"/>
      <sheetName val="55_internet rychlost"/>
      <sheetName val="56_cenovy index"/>
    </sheetNames>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nkcie"/>
      <sheetName val="Vyklesavanie dlhu"/>
      <sheetName val="GFC_COVID"/>
      <sheetName val="PS_2008"/>
      <sheetName val="PS_2020"/>
      <sheetName val="GFC09_COVID19"/>
      <sheetName val="Kalkulacie"/>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externalBook>
</externalLink>
</file>

<file path=xl/theme/theme1.xml><?xml version="1.0" encoding="utf-8"?>
<a:theme xmlns:a="http://schemas.openxmlformats.org/drawingml/2006/main" name="Motív Office">
  <a:themeElements>
    <a:clrScheme name="IFP">
      <a:dk1>
        <a:sysClr val="windowText" lastClr="000000"/>
      </a:dk1>
      <a:lt1>
        <a:sysClr val="window" lastClr="FFFFFF"/>
      </a:lt1>
      <a:dk2>
        <a:srgbClr val="1F497D"/>
      </a:dk2>
      <a:lt2>
        <a:srgbClr val="EEECE1"/>
      </a:lt2>
      <a:accent1>
        <a:srgbClr val="2C9ADC"/>
      </a:accent1>
      <a:accent2>
        <a:srgbClr val="AAD3F2"/>
      </a:accent2>
      <a:accent3>
        <a:srgbClr val="B0D6AF"/>
      </a:accent3>
      <a:accent4>
        <a:srgbClr val="D3BEDE"/>
      </a:accent4>
      <a:accent5>
        <a:srgbClr val="D9D3AB"/>
      </a:accent5>
      <a:accent6>
        <a:srgbClr val="F9C9BA"/>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Vlastné 2">
    <a:dk1>
      <a:sysClr val="windowText" lastClr="000000"/>
    </a:dk1>
    <a:lt1>
      <a:sysClr val="window" lastClr="FFFFFF"/>
    </a:lt1>
    <a:dk2>
      <a:srgbClr val="1F497D"/>
    </a:dk2>
    <a:lt2>
      <a:srgbClr val="EEECE1"/>
    </a:lt2>
    <a:accent1>
      <a:srgbClr val="2C9ADC"/>
    </a:accent1>
    <a:accent2>
      <a:srgbClr val="AAD3F2"/>
    </a:accent2>
    <a:accent3>
      <a:srgbClr val="B0D6AF"/>
    </a:accent3>
    <a:accent4>
      <a:srgbClr val="D3BEDE"/>
    </a:accent4>
    <a:accent5>
      <a:srgbClr val="D9D3AB"/>
    </a:accent5>
    <a:accent6>
      <a:srgbClr val="F9C9BA"/>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Vlastné 2">
    <a:dk1>
      <a:sysClr val="windowText" lastClr="000000"/>
    </a:dk1>
    <a:lt1>
      <a:sysClr val="window" lastClr="FFFFFF"/>
    </a:lt1>
    <a:dk2>
      <a:srgbClr val="1F497D"/>
    </a:dk2>
    <a:lt2>
      <a:srgbClr val="EEECE1"/>
    </a:lt2>
    <a:accent1>
      <a:srgbClr val="2C9ADC"/>
    </a:accent1>
    <a:accent2>
      <a:srgbClr val="AAD3F2"/>
    </a:accent2>
    <a:accent3>
      <a:srgbClr val="B0D6AF"/>
    </a:accent3>
    <a:accent4>
      <a:srgbClr val="D3BEDE"/>
    </a:accent4>
    <a:accent5>
      <a:srgbClr val="D9D3AB"/>
    </a:accent5>
    <a:accent6>
      <a:srgbClr val="F9C9BA"/>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8.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19.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5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5.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21.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22.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23.bin"/></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0"/>
  <dimension ref="A3:M54"/>
  <sheetViews>
    <sheetView showGridLines="0" zoomScaleNormal="100" workbookViewId="0"/>
  </sheetViews>
  <sheetFormatPr defaultColWidth="9.140625" defaultRowHeight="15.75" x14ac:dyDescent="0.25"/>
  <cols>
    <col min="1" max="1" width="4.85546875" style="159" customWidth="1"/>
    <col min="2" max="2" width="7" style="159" customWidth="1"/>
    <col min="3" max="3" width="172.85546875" style="159" customWidth="1"/>
    <col min="4" max="4" width="7" style="159" customWidth="1"/>
    <col min="5" max="5" width="158.140625" style="159" customWidth="1"/>
    <col min="6" max="6" width="7" style="159" customWidth="1"/>
    <col min="7" max="7" width="75.7109375" style="159" customWidth="1"/>
    <col min="8" max="8" width="7" style="159" customWidth="1"/>
    <col min="9" max="9" width="75.7109375" style="159" customWidth="1"/>
    <col min="10" max="11" width="9.140625" style="159"/>
    <col min="12" max="12" width="17.42578125" style="159" bestFit="1" customWidth="1"/>
    <col min="13" max="13" width="9.140625" style="159"/>
    <col min="14" max="14" width="19.85546875" style="159" bestFit="1" customWidth="1"/>
    <col min="15" max="15" width="9.140625" style="159"/>
    <col min="16" max="16" width="17.28515625" style="159" bestFit="1" customWidth="1"/>
    <col min="17" max="17" width="9.140625" style="159"/>
    <col min="18" max="18" width="28.140625" style="159" bestFit="1" customWidth="1"/>
    <col min="19" max="16384" width="9.140625" style="159"/>
  </cols>
  <sheetData>
    <row r="3" spans="1:13" ht="23.25" x14ac:dyDescent="0.35">
      <c r="A3" s="962"/>
      <c r="B3" s="986" t="s">
        <v>1938</v>
      </c>
      <c r="C3" s="986"/>
      <c r="D3" s="986"/>
      <c r="E3" s="986"/>
      <c r="F3" s="158"/>
      <c r="G3" s="158"/>
      <c r="H3" s="158"/>
      <c r="I3" s="158"/>
    </row>
    <row r="4" spans="1:13" ht="16.5" thickBot="1" x14ac:dyDescent="0.3">
      <c r="F4" s="204"/>
      <c r="G4" s="204"/>
      <c r="H4" s="204"/>
      <c r="I4" s="204"/>
    </row>
    <row r="5" spans="1:13" ht="18" thickBot="1" x14ac:dyDescent="0.35">
      <c r="B5" s="963"/>
      <c r="C5" s="974" t="s">
        <v>1939</v>
      </c>
      <c r="D5" s="963"/>
      <c r="E5" s="964" t="s">
        <v>545</v>
      </c>
      <c r="F5" s="162"/>
      <c r="G5" s="161"/>
      <c r="H5" s="162"/>
      <c r="I5" s="160"/>
    </row>
    <row r="6" spans="1:13" s="203" customFormat="1" ht="14.25" thickBot="1" x14ac:dyDescent="0.3">
      <c r="B6" s="965">
        <v>1</v>
      </c>
      <c r="C6" s="973" t="s">
        <v>1827</v>
      </c>
      <c r="D6" s="967"/>
      <c r="E6" s="972" t="s">
        <v>487</v>
      </c>
      <c r="F6" s="968"/>
      <c r="G6" s="969"/>
      <c r="H6" s="968"/>
      <c r="I6" s="969"/>
    </row>
    <row r="7" spans="1:13" s="203" customFormat="1" ht="14.25" thickBot="1" x14ac:dyDescent="0.3">
      <c r="B7" s="967">
        <v>2</v>
      </c>
      <c r="C7" s="973" t="s">
        <v>1888</v>
      </c>
      <c r="D7" s="967">
        <v>1</v>
      </c>
      <c r="E7" s="973" t="s">
        <v>1918</v>
      </c>
      <c r="F7" s="968"/>
      <c r="G7" s="969"/>
      <c r="H7" s="968"/>
      <c r="I7" s="969"/>
    </row>
    <row r="8" spans="1:13" s="203" customFormat="1" ht="14.25" thickBot="1" x14ac:dyDescent="0.3">
      <c r="B8" s="965">
        <v>3</v>
      </c>
      <c r="C8" s="973" t="s">
        <v>1889</v>
      </c>
      <c r="D8" s="965">
        <v>2</v>
      </c>
      <c r="E8" s="973" t="s">
        <v>1941</v>
      </c>
      <c r="F8" s="966"/>
      <c r="G8" s="966"/>
      <c r="H8" s="966"/>
      <c r="I8" s="966"/>
      <c r="J8" s="966"/>
      <c r="K8" s="966"/>
      <c r="L8" s="966"/>
      <c r="M8" s="966"/>
    </row>
    <row r="9" spans="1:13" s="203" customFormat="1" ht="14.25" thickBot="1" x14ac:dyDescent="0.3">
      <c r="B9" s="967">
        <v>4</v>
      </c>
      <c r="C9" s="973" t="s">
        <v>1890</v>
      </c>
      <c r="D9" s="967">
        <v>3</v>
      </c>
      <c r="E9" s="973" t="s">
        <v>1919</v>
      </c>
      <c r="F9" s="966"/>
      <c r="G9" s="966"/>
      <c r="H9" s="966"/>
      <c r="I9" s="966"/>
      <c r="J9" s="966"/>
      <c r="K9" s="966"/>
      <c r="L9" s="966"/>
      <c r="M9" s="966"/>
    </row>
    <row r="10" spans="1:13" s="203" customFormat="1" ht="14.25" thickBot="1" x14ac:dyDescent="0.3">
      <c r="B10" s="965">
        <v>5</v>
      </c>
      <c r="C10" s="973" t="s">
        <v>1891</v>
      </c>
      <c r="D10" s="967">
        <v>4</v>
      </c>
      <c r="E10" s="973" t="s">
        <v>1920</v>
      </c>
      <c r="F10" s="966"/>
      <c r="G10" s="966"/>
      <c r="H10" s="966"/>
      <c r="I10" s="966"/>
      <c r="J10" s="966"/>
      <c r="K10" s="966"/>
      <c r="L10" s="966"/>
      <c r="M10" s="966"/>
    </row>
    <row r="11" spans="1:13" s="203" customFormat="1" ht="14.25" thickBot="1" x14ac:dyDescent="0.3">
      <c r="B11" s="967">
        <v>6</v>
      </c>
      <c r="C11" s="973" t="s">
        <v>1892</v>
      </c>
      <c r="D11" s="967">
        <v>6</v>
      </c>
      <c r="E11" s="973" t="s">
        <v>1921</v>
      </c>
      <c r="F11" s="966"/>
      <c r="G11" s="966"/>
      <c r="H11" s="966"/>
      <c r="I11" s="966"/>
      <c r="J11" s="966"/>
      <c r="K11" s="966"/>
      <c r="L11" s="966"/>
      <c r="M11" s="966"/>
    </row>
    <row r="12" spans="1:13" s="203" customFormat="1" ht="14.25" thickBot="1" x14ac:dyDescent="0.3">
      <c r="B12" s="965">
        <v>7</v>
      </c>
      <c r="C12" s="973" t="s">
        <v>1893</v>
      </c>
      <c r="D12" s="967">
        <v>7</v>
      </c>
      <c r="E12" s="973" t="s">
        <v>1922</v>
      </c>
      <c r="F12" s="966"/>
      <c r="G12" s="966"/>
      <c r="H12" s="966"/>
      <c r="I12" s="966"/>
      <c r="J12" s="966"/>
      <c r="K12" s="966"/>
      <c r="L12" s="966"/>
      <c r="M12" s="966"/>
    </row>
    <row r="13" spans="1:13" s="203" customFormat="1" ht="14.25" thickBot="1" x14ac:dyDescent="0.3">
      <c r="B13" s="967">
        <v>8</v>
      </c>
      <c r="C13" s="973" t="s">
        <v>1894</v>
      </c>
      <c r="D13" s="965">
        <v>8</v>
      </c>
      <c r="E13" s="973" t="s">
        <v>1923</v>
      </c>
      <c r="F13" s="966"/>
      <c r="G13" s="966"/>
      <c r="H13" s="966"/>
      <c r="I13" s="966"/>
      <c r="J13" s="966"/>
      <c r="K13" s="966"/>
      <c r="L13" s="966"/>
      <c r="M13" s="966"/>
    </row>
    <row r="14" spans="1:13" s="203" customFormat="1" ht="14.25" thickBot="1" x14ac:dyDescent="0.3">
      <c r="B14" s="965">
        <v>9</v>
      </c>
      <c r="C14" s="973" t="s">
        <v>1895</v>
      </c>
      <c r="D14" s="967">
        <v>9</v>
      </c>
      <c r="E14" s="973" t="s">
        <v>1924</v>
      </c>
      <c r="F14" s="966"/>
      <c r="G14" s="966"/>
      <c r="H14" s="966"/>
      <c r="I14" s="966"/>
      <c r="J14" s="966"/>
      <c r="K14" s="966"/>
      <c r="L14" s="966"/>
      <c r="M14" s="966"/>
    </row>
    <row r="15" spans="1:13" s="203" customFormat="1" ht="14.25" thickBot="1" x14ac:dyDescent="0.3">
      <c r="B15" s="967">
        <v>10</v>
      </c>
      <c r="C15" s="973" t="s">
        <v>1896</v>
      </c>
      <c r="D15" s="967">
        <v>10</v>
      </c>
      <c r="E15" s="973" t="s">
        <v>1844</v>
      </c>
      <c r="F15" s="966"/>
      <c r="G15" s="966"/>
      <c r="H15" s="966"/>
      <c r="I15" s="966"/>
      <c r="J15" s="966"/>
      <c r="K15" s="966"/>
      <c r="L15" s="966"/>
      <c r="M15" s="966"/>
    </row>
    <row r="16" spans="1:13" s="203" customFormat="1" ht="14.25" thickBot="1" x14ac:dyDescent="0.3">
      <c r="B16" s="965">
        <v>11</v>
      </c>
      <c r="C16" s="973" t="s">
        <v>1897</v>
      </c>
      <c r="D16" s="965">
        <v>11</v>
      </c>
      <c r="E16" s="973" t="s">
        <v>1925</v>
      </c>
      <c r="F16" s="966"/>
      <c r="G16" s="966"/>
      <c r="H16" s="966"/>
      <c r="I16" s="966"/>
      <c r="J16" s="966"/>
      <c r="K16" s="966"/>
      <c r="L16" s="966"/>
      <c r="M16" s="966"/>
    </row>
    <row r="17" spans="2:13" s="203" customFormat="1" ht="14.25" thickBot="1" x14ac:dyDescent="0.3">
      <c r="B17" s="967">
        <v>12</v>
      </c>
      <c r="C17" s="973" t="s">
        <v>1898</v>
      </c>
      <c r="D17" s="967">
        <v>12</v>
      </c>
      <c r="E17" s="973" t="s">
        <v>1942</v>
      </c>
      <c r="F17" s="966"/>
      <c r="G17" s="966"/>
      <c r="H17" s="966"/>
      <c r="I17" s="966"/>
      <c r="J17" s="966"/>
      <c r="K17" s="966"/>
      <c r="L17" s="966"/>
      <c r="M17" s="966"/>
    </row>
    <row r="18" spans="2:13" s="203" customFormat="1" ht="14.25" thickBot="1" x14ac:dyDescent="0.3">
      <c r="B18" s="965">
        <v>13</v>
      </c>
      <c r="C18" s="973" t="s">
        <v>1899</v>
      </c>
      <c r="D18" s="965">
        <v>13</v>
      </c>
      <c r="E18" s="973" t="s">
        <v>1845</v>
      </c>
      <c r="F18" s="966"/>
      <c r="G18" s="966"/>
      <c r="H18" s="966"/>
      <c r="I18" s="966"/>
      <c r="J18" s="966"/>
      <c r="K18" s="966"/>
      <c r="L18" s="966"/>
      <c r="M18" s="966"/>
    </row>
    <row r="19" spans="2:13" s="203" customFormat="1" ht="14.25" thickBot="1" x14ac:dyDescent="0.3">
      <c r="B19" s="967">
        <v>14</v>
      </c>
      <c r="C19" s="973" t="s">
        <v>1900</v>
      </c>
      <c r="D19" s="967">
        <v>14</v>
      </c>
      <c r="E19" s="973" t="s">
        <v>1926</v>
      </c>
      <c r="F19" s="966"/>
      <c r="G19" s="966"/>
      <c r="H19" s="966"/>
      <c r="I19" s="966"/>
      <c r="J19" s="966"/>
      <c r="K19" s="966"/>
      <c r="L19" s="966"/>
      <c r="M19" s="966"/>
    </row>
    <row r="20" spans="2:13" s="203" customFormat="1" ht="14.25" thickBot="1" x14ac:dyDescent="0.3">
      <c r="B20" s="965">
        <v>15</v>
      </c>
      <c r="C20" s="973" t="s">
        <v>1901</v>
      </c>
      <c r="D20" s="965">
        <v>15</v>
      </c>
      <c r="E20" s="973" t="s">
        <v>1846</v>
      </c>
      <c r="F20" s="966"/>
      <c r="G20" s="966"/>
      <c r="H20" s="966"/>
      <c r="I20" s="966"/>
      <c r="J20" s="966"/>
      <c r="K20" s="966"/>
      <c r="L20" s="966"/>
      <c r="M20" s="966"/>
    </row>
    <row r="21" spans="2:13" s="203" customFormat="1" ht="14.25" thickBot="1" x14ac:dyDescent="0.3">
      <c r="B21" s="967">
        <v>16</v>
      </c>
      <c r="C21" s="973" t="s">
        <v>1862</v>
      </c>
      <c r="D21" s="967">
        <v>16</v>
      </c>
      <c r="E21" s="973" t="s">
        <v>1927</v>
      </c>
      <c r="F21" s="966"/>
      <c r="G21" s="966"/>
      <c r="H21" s="966"/>
      <c r="I21" s="966"/>
      <c r="J21" s="966"/>
      <c r="K21" s="966"/>
      <c r="L21" s="966"/>
      <c r="M21" s="966"/>
    </row>
    <row r="22" spans="2:13" s="203" customFormat="1" ht="14.25" thickBot="1" x14ac:dyDescent="0.3">
      <c r="B22" s="965">
        <v>17</v>
      </c>
      <c r="C22" s="973" t="s">
        <v>1828</v>
      </c>
      <c r="D22" s="965">
        <v>17</v>
      </c>
      <c r="E22" s="973" t="s">
        <v>1943</v>
      </c>
      <c r="F22" s="966"/>
      <c r="G22" s="966"/>
      <c r="H22" s="966"/>
      <c r="I22" s="966"/>
      <c r="J22" s="966"/>
      <c r="K22" s="966"/>
      <c r="L22" s="966"/>
      <c r="M22" s="966"/>
    </row>
    <row r="23" spans="2:13" s="203" customFormat="1" ht="14.25" thickBot="1" x14ac:dyDescent="0.3">
      <c r="B23" s="967">
        <v>18</v>
      </c>
      <c r="C23" s="973" t="s">
        <v>1902</v>
      </c>
      <c r="D23" s="967">
        <v>18</v>
      </c>
      <c r="E23" s="973" t="s">
        <v>1928</v>
      </c>
      <c r="F23" s="968"/>
      <c r="G23" s="969"/>
      <c r="H23" s="971"/>
      <c r="I23" s="971"/>
    </row>
    <row r="24" spans="2:13" s="203" customFormat="1" ht="14.25" thickBot="1" x14ac:dyDescent="0.3">
      <c r="B24" s="965">
        <v>19</v>
      </c>
      <c r="C24" s="973" t="s">
        <v>1903</v>
      </c>
      <c r="D24" s="965">
        <v>19</v>
      </c>
      <c r="E24" s="973" t="s">
        <v>1929</v>
      </c>
      <c r="F24" s="968"/>
      <c r="G24" s="969"/>
      <c r="H24" s="971"/>
      <c r="I24" s="971"/>
    </row>
    <row r="25" spans="2:13" s="203" customFormat="1" ht="14.25" thickBot="1" x14ac:dyDescent="0.3">
      <c r="B25" s="967">
        <v>20</v>
      </c>
      <c r="C25" s="973" t="s">
        <v>1904</v>
      </c>
      <c r="D25" s="967">
        <v>20</v>
      </c>
      <c r="E25" s="973" t="s">
        <v>1930</v>
      </c>
      <c r="F25" s="968"/>
      <c r="G25" s="969"/>
      <c r="H25" s="971"/>
      <c r="I25" s="971"/>
    </row>
    <row r="26" spans="2:13" s="203" customFormat="1" ht="14.25" thickBot="1" x14ac:dyDescent="0.3">
      <c r="B26" s="965">
        <v>21</v>
      </c>
      <c r="C26" s="973" t="s">
        <v>1905</v>
      </c>
      <c r="D26" s="965">
        <v>21</v>
      </c>
      <c r="E26" s="973" t="s">
        <v>1931</v>
      </c>
      <c r="F26" s="968"/>
      <c r="G26" s="969"/>
      <c r="H26" s="971"/>
      <c r="I26" s="971"/>
    </row>
    <row r="27" spans="2:13" s="203" customFormat="1" ht="14.25" thickBot="1" x14ac:dyDescent="0.3">
      <c r="B27" s="967">
        <v>22</v>
      </c>
      <c r="C27" s="973" t="s">
        <v>1829</v>
      </c>
      <c r="D27" s="967">
        <v>22</v>
      </c>
      <c r="E27" s="973" t="s">
        <v>1932</v>
      </c>
      <c r="F27" s="968"/>
      <c r="G27" s="969"/>
      <c r="H27" s="971"/>
      <c r="I27" s="971"/>
    </row>
    <row r="28" spans="2:13" s="203" customFormat="1" ht="14.25" thickBot="1" x14ac:dyDescent="0.3">
      <c r="B28" s="965">
        <v>23</v>
      </c>
      <c r="C28" s="973" t="s">
        <v>1830</v>
      </c>
      <c r="D28" s="965">
        <v>23</v>
      </c>
      <c r="E28" s="973" t="s">
        <v>1933</v>
      </c>
      <c r="F28" s="971"/>
      <c r="G28" s="971"/>
      <c r="H28" s="971"/>
      <c r="I28" s="971"/>
    </row>
    <row r="29" spans="2:13" s="203" customFormat="1" ht="14.25" thickBot="1" x14ac:dyDescent="0.3">
      <c r="B29" s="967">
        <v>24</v>
      </c>
      <c r="C29" s="973" t="s">
        <v>1831</v>
      </c>
      <c r="D29" s="967">
        <v>24</v>
      </c>
      <c r="E29" s="973" t="s">
        <v>1934</v>
      </c>
      <c r="F29" s="971"/>
      <c r="G29" s="971"/>
      <c r="H29" s="971"/>
      <c r="I29" s="971"/>
    </row>
    <row r="30" spans="2:13" s="203" customFormat="1" ht="14.25" thickBot="1" x14ac:dyDescent="0.3">
      <c r="B30" s="965">
        <v>25</v>
      </c>
      <c r="C30" s="973" t="s">
        <v>1832</v>
      </c>
      <c r="D30" s="965">
        <v>25</v>
      </c>
      <c r="E30" s="973" t="s">
        <v>1935</v>
      </c>
      <c r="F30" s="971"/>
      <c r="G30" s="971"/>
      <c r="H30" s="971"/>
      <c r="I30" s="971"/>
    </row>
    <row r="31" spans="2:13" s="203" customFormat="1" ht="14.25" thickBot="1" x14ac:dyDescent="0.3">
      <c r="B31" s="967">
        <v>26</v>
      </c>
      <c r="C31" s="973" t="s">
        <v>1833</v>
      </c>
      <c r="D31" s="967">
        <v>26</v>
      </c>
      <c r="E31" s="973" t="s">
        <v>1936</v>
      </c>
      <c r="F31" s="971"/>
      <c r="G31" s="971"/>
      <c r="H31" s="971"/>
      <c r="I31" s="971"/>
    </row>
    <row r="32" spans="2:13" s="203" customFormat="1" ht="14.25" thickBot="1" x14ac:dyDescent="0.3">
      <c r="B32" s="965">
        <v>27</v>
      </c>
      <c r="C32" s="973" t="s">
        <v>1834</v>
      </c>
      <c r="D32" s="965">
        <v>27</v>
      </c>
      <c r="E32" s="973" t="s">
        <v>1963</v>
      </c>
      <c r="F32" s="971"/>
      <c r="G32" s="971"/>
      <c r="H32" s="971"/>
      <c r="I32" s="971"/>
    </row>
    <row r="33" spans="2:9" s="203" customFormat="1" ht="14.25" thickBot="1" x14ac:dyDescent="0.3">
      <c r="B33" s="967">
        <v>28</v>
      </c>
      <c r="C33" s="973" t="s">
        <v>1906</v>
      </c>
      <c r="D33" s="967">
        <v>28</v>
      </c>
      <c r="E33" s="973" t="s">
        <v>1937</v>
      </c>
      <c r="F33" s="971"/>
      <c r="G33" s="971"/>
      <c r="H33" s="971"/>
      <c r="I33" s="971"/>
    </row>
    <row r="34" spans="2:9" s="203" customFormat="1" ht="14.25" thickBot="1" x14ac:dyDescent="0.3">
      <c r="B34" s="965">
        <v>29</v>
      </c>
      <c r="C34" s="973" t="s">
        <v>1907</v>
      </c>
      <c r="D34" s="968"/>
      <c r="F34" s="971"/>
      <c r="G34" s="971"/>
      <c r="H34" s="971"/>
      <c r="I34" s="971"/>
    </row>
    <row r="35" spans="2:9" s="203" customFormat="1" ht="14.25" thickBot="1" x14ac:dyDescent="0.3">
      <c r="B35" s="967">
        <v>30</v>
      </c>
      <c r="C35" s="973" t="s">
        <v>1908</v>
      </c>
      <c r="D35" s="740"/>
      <c r="F35" s="971"/>
      <c r="G35" s="971"/>
      <c r="H35" s="971"/>
      <c r="I35" s="971"/>
    </row>
    <row r="36" spans="2:9" s="203" customFormat="1" ht="14.25" thickBot="1" x14ac:dyDescent="0.3">
      <c r="B36" s="965">
        <v>31</v>
      </c>
      <c r="C36" s="973" t="s">
        <v>1887</v>
      </c>
      <c r="D36" s="740"/>
      <c r="F36" s="971"/>
      <c r="G36" s="971"/>
      <c r="H36" s="971"/>
      <c r="I36" s="971"/>
    </row>
    <row r="37" spans="2:9" s="203" customFormat="1" ht="14.25" thickBot="1" x14ac:dyDescent="0.3">
      <c r="B37" s="967">
        <v>32</v>
      </c>
      <c r="C37" s="973" t="s">
        <v>1909</v>
      </c>
      <c r="D37" s="971"/>
      <c r="F37" s="267"/>
      <c r="G37" s="267"/>
      <c r="H37" s="267"/>
    </row>
    <row r="38" spans="2:9" s="203" customFormat="1" ht="14.25" thickBot="1" x14ac:dyDescent="0.3">
      <c r="B38" s="965">
        <v>33</v>
      </c>
      <c r="C38" s="973" t="s">
        <v>1835</v>
      </c>
      <c r="F38" s="267"/>
      <c r="G38" s="267"/>
      <c r="H38" s="267"/>
    </row>
    <row r="39" spans="2:9" s="203" customFormat="1" ht="14.25" thickBot="1" x14ac:dyDescent="0.3">
      <c r="B39" s="967">
        <v>34</v>
      </c>
      <c r="C39" s="973" t="s">
        <v>1836</v>
      </c>
      <c r="E39" s="970"/>
      <c r="F39" s="267"/>
      <c r="G39" s="267"/>
      <c r="H39" s="267"/>
    </row>
    <row r="40" spans="2:9" s="203" customFormat="1" ht="14.25" thickBot="1" x14ac:dyDescent="0.3">
      <c r="B40" s="965">
        <v>35</v>
      </c>
      <c r="C40" s="973" t="s">
        <v>1837</v>
      </c>
      <c r="F40" s="267"/>
      <c r="G40" s="267"/>
      <c r="H40" s="267"/>
    </row>
    <row r="41" spans="2:9" s="203" customFormat="1" ht="14.25" thickBot="1" x14ac:dyDescent="0.3">
      <c r="B41" s="967">
        <v>36</v>
      </c>
      <c r="C41" s="973" t="s">
        <v>1838</v>
      </c>
    </row>
    <row r="42" spans="2:9" s="203" customFormat="1" ht="14.25" thickBot="1" x14ac:dyDescent="0.3">
      <c r="B42" s="965">
        <v>37</v>
      </c>
      <c r="C42" s="973" t="s">
        <v>1839</v>
      </c>
    </row>
    <row r="43" spans="2:9" s="203" customFormat="1" ht="14.25" thickBot="1" x14ac:dyDescent="0.3">
      <c r="B43" s="967">
        <v>38</v>
      </c>
      <c r="C43" s="973" t="s">
        <v>1840</v>
      </c>
    </row>
    <row r="44" spans="2:9" s="203" customFormat="1" ht="14.25" thickBot="1" x14ac:dyDescent="0.3">
      <c r="B44" s="965">
        <v>39</v>
      </c>
      <c r="C44" s="973" t="s">
        <v>1841</v>
      </c>
    </row>
    <row r="45" spans="2:9" s="203" customFormat="1" ht="14.25" thickBot="1" x14ac:dyDescent="0.3">
      <c r="B45" s="967">
        <v>40</v>
      </c>
      <c r="C45" s="973" t="s">
        <v>1842</v>
      </c>
    </row>
    <row r="46" spans="2:9" s="203" customFormat="1" ht="14.25" thickBot="1" x14ac:dyDescent="0.3">
      <c r="B46" s="965">
        <v>41</v>
      </c>
      <c r="C46" s="973" t="s">
        <v>1843</v>
      </c>
    </row>
    <row r="47" spans="2:9" s="203" customFormat="1" ht="14.25" thickBot="1" x14ac:dyDescent="0.3">
      <c r="B47" s="967">
        <v>42</v>
      </c>
      <c r="C47" s="973" t="s">
        <v>1910</v>
      </c>
    </row>
    <row r="48" spans="2:9" s="203" customFormat="1" ht="14.25" thickBot="1" x14ac:dyDescent="0.3">
      <c r="B48" s="965">
        <v>43</v>
      </c>
      <c r="C48" s="973" t="s">
        <v>1911</v>
      </c>
    </row>
    <row r="49" spans="2:3" s="203" customFormat="1" ht="14.25" thickBot="1" x14ac:dyDescent="0.3">
      <c r="B49" s="967">
        <v>44</v>
      </c>
      <c r="C49" s="973" t="s">
        <v>1912</v>
      </c>
    </row>
    <row r="50" spans="2:3" s="203" customFormat="1" ht="14.25" thickBot="1" x14ac:dyDescent="0.3">
      <c r="B50" s="965">
        <v>45</v>
      </c>
      <c r="C50" s="973" t="s">
        <v>1913</v>
      </c>
    </row>
    <row r="51" spans="2:3" s="203" customFormat="1" ht="14.25" thickBot="1" x14ac:dyDescent="0.3">
      <c r="B51" s="967">
        <v>46</v>
      </c>
      <c r="C51" s="973" t="s">
        <v>1914</v>
      </c>
    </row>
    <row r="52" spans="2:3" s="203" customFormat="1" ht="14.25" thickBot="1" x14ac:dyDescent="0.3">
      <c r="B52" s="965">
        <v>47</v>
      </c>
      <c r="C52" s="973" t="s">
        <v>1915</v>
      </c>
    </row>
    <row r="53" spans="2:3" s="203" customFormat="1" ht="14.25" thickBot="1" x14ac:dyDescent="0.3">
      <c r="B53" s="967">
        <v>48</v>
      </c>
      <c r="C53" s="973" t="s">
        <v>1916</v>
      </c>
    </row>
    <row r="54" spans="2:3" s="203" customFormat="1" ht="14.25" thickBot="1" x14ac:dyDescent="0.3">
      <c r="B54" s="965">
        <v>49</v>
      </c>
      <c r="C54" s="973" t="s">
        <v>1917</v>
      </c>
    </row>
  </sheetData>
  <mergeCells count="1">
    <mergeCell ref="B3:E3"/>
  </mergeCells>
  <hyperlinks>
    <hyperlink ref="E6" location="'ESA2010_source'!A1" display="ESA2010_source"/>
    <hyperlink ref="C7" location="'Graf 2+3'!A1" display="Graf 2 - Príspevky k rastu HDP/ Figure 2 - Contributions to GDP growth"/>
    <hyperlink ref="E7" location="'Tab 1'!A1" display="Tab 1"/>
    <hyperlink ref="C8" location="'Graf 2+3'!A1" display="Graf 3 - Príspevky k rastu zamestnanosti / Figure 3 -Contributions to employment growth"/>
    <hyperlink ref="C9" location="'Graf 4+5'!A1" display="Graf 4 - Zložky salda bežného účtu platobnej bilancie / Figure 4 - CAB components"/>
    <hyperlink ref="C10" location="'Graf 4+5'!A1" display="Graf 5 - Štruktúra spotrebiteľskej inflácie –medziročné príspevky zložiek k CPI / Figure 5 - Structure of consumer inflation - contributions of components"/>
    <hyperlink ref="C13" location="'Graf 8+Tab 4'!A1" display="Graf 8 - Príspevky výrobných faktorov k rastu potenciálneho produktu / Figure 8 - Contribution of production factors to potential growth"/>
    <hyperlink ref="C16" location="'Graf 10 + 11 '!A1" display="Graf 11 - Zamestnanosť v základnej prognóze a scenároch / Figure 11 -  Employment in baseline forecast and scenarios "/>
    <hyperlink ref="C11" location="'Graf 6'!A1" display="GRAF 6 - Akciovým indexom sa posledný polrok darilo (10. jan 2020 = 100) /FIGURE 6 - Stock indices have flourished in the past six months  (10. jan 2020 = 100)"/>
    <hyperlink ref="C14" location="'Graf 9 + Tab 5'!A1" display="Graf 9 - Produkčná medzera  / Figure 9 - Output gap"/>
    <hyperlink ref="C12" location="'Graf 7'!A1" display="GRAF 7 - Ekonomika eurozóny sa nachádza v dvojrýchlostnom režime (PMI index) / FIGURE 7 - The Eurozone economy is in a two-speed mode (PMI index)"/>
    <hyperlink ref="C15" location="'Graf 10 + 11 '!A1" display="Graf 10 - HDP v základnej prognóze a scenároch / Figure 10 - GDP in baseline forecast and scenarios"/>
    <hyperlink ref="C17" location="'Graf 12'!A1" display="Graf 12 - Opis vývoja salda VS na základe hlavných príjmových a výdavkových položiek v roku 2020 / Figure 12 - Analytical description of GG balance development in 2020"/>
    <hyperlink ref="C18" location="'Graf 13'!A1" display="Graf 13 - Plnenie schváleného rozpočtu - rozdiely na hlavných položkách / Figure 13 - Analytical description of GG balance development in 2021"/>
    <hyperlink ref="C24" location="'Graf 19'!A1" display="Graf 19 - Hrubý a čistý dlh verejnej správy / Figure 19 -  GG gross and nett debt"/>
    <hyperlink ref="C25" location="'Graf 20+21'!A1" display="Graf 20 - Príspevky faktorov k zmene hubého dlhu VS / Figure 20 - Contributions of factors to the gross debt change"/>
    <hyperlink ref="C34" location="'Graf 29+30'!A1" display="Graf 29 - Strednodobá udržateľnosť S1 / Figure 29 - Medium-term sustainability S1"/>
    <hyperlink ref="C35" location="'Graf 29+30'!A1" display="Graf 30 - Dlhodobá udržateľnosť S2 / Figure 30 - Long-term sustainability S2"/>
    <hyperlink ref="C50" location="'Graf 45'!A1" display="GRAF 45 - Daňová medzera na DPH / FIGURE 45 - VAT gap"/>
    <hyperlink ref="E11" location="'Graf 9 + Tab 5'!A1" display="Tab 5 – Vývoj produkčnej medzery / TABLE 5 – Output gap"/>
    <hyperlink ref="E12" location="'Tab 6'!A1" display="Tab 6 - Porovnanie prognóz slovenskej ekonomiky MF SR a ostatných inštitúcií / TABLE 6 - Comparisons of forecasts of MFSR and other institutions"/>
    <hyperlink ref="E23" location="'Tab 34'!A1" display="Tab 34 -  Zoznam opatrení prijatých v boji prodi koronavírusu / TABLE 34 - List of measures taken to combat coronavirus"/>
    <hyperlink ref="E14" location="'Tab 8 '!A1" display="Tab 8 - Konsolidačné úsilie / TABLE 8 - Consolidation effort"/>
    <hyperlink ref="E19" location="'Tab 13+Graf 31'!A1" display="Tab 13 - Rozklad S2 / TABLE 13 -  S2 breakdown"/>
    <hyperlink ref="E24" location="'Tab 35'!A1" display="Tab 35 - Zoznam jednorazových opatrení / TABLE 35 - One-off measures"/>
    <hyperlink ref="E25" location="'Tab 36 '!A1" display="Tab 36 - Výpočet plnenia výdavkového pravidla / TABLE 36 - Expenditure benchmark"/>
    <hyperlink ref="E26" location="'Tab 37'!A1" display="Tab 37 - Diskrečné opatrenia / TABLE 37 - DRM"/>
    <hyperlink ref="E27" location="'Tab 38'!A1" display="Tab 38 - Hotovostné vplyvy na zmenu hrubého dlhu verejnej správy / TABLE  38 - Contributions to gross debt"/>
    <hyperlink ref="E29" location="'Tab 39+40'!A1" display="Tab 40 - Rozbor indikátora udržateľnosti S1 / TABLE 40 - S1 Breakdown"/>
    <hyperlink ref="E31" location="'Tab 41 + 42'!A1" display="Tab 42 - Rozbor indikátora udržateľnosti S2 / TABLE 42 - S2 Breakdown"/>
    <hyperlink ref="E28" location="'Tab 39+40'!A1" display="Tab 39 - Predpoklady MF SR pre výpočet indikátora udržateľnosti S1 / TABLE 39 - S1 baseline assumptions"/>
    <hyperlink ref="E30" location="'Tab 41 + 42'!A1" display="Tab 41 - Predpoklady MF SR pre výpočet indikátora udržateľnosti S2 / TABLE 41 - S2 baseline assumptions"/>
    <hyperlink ref="E33" location="'Tab 44 '!A1" display="Tab 44 - Zoznam opatrení vplývajúcich na saldo verejnej správy  / TABLE 44 - List of measures affecting the general government balance"/>
    <hyperlink ref="C20" location="'Graf 15'!A1" display="Graf 15 - Nominálne saldá podľa subsektorov v porovnaní s rozpočtovými cieľmi / Figure 15 - Nominal balance according subsectors"/>
    <hyperlink ref="C6" location="'Tab 2 + Graf 1'!A1" display="GRAF 1 – Štruktúra tvorby hrubého fixného kapitálu (b.c., mld. eur) / FIGURE 1 – Gross fixed capital formation (c.p., bil. eur)"/>
    <hyperlink ref="C19" location="'Graf 14'!A1" display="GRAF 14 – Súhrn opatrení prijatých v boji proti koronavírusu (odhad do konca roka, v % HDP) /Figure 14 - Summary of measures taken to combat coronavirus (estimated by the end of the year, in% of GDP)"/>
    <hyperlink ref="C21" location="'Graf 16'!A1" display="GRAF 16 – Plánovaný vývoj štrukturálneho salda do roku 2028 v porovnaní s konsolidáciou po predošlej kríze (% HDP) / FIGURE 16 – Expected development of structural balance until 2028 in comparison to previous consolidation after financial crisis (% of GDP"/>
    <hyperlink ref="C22" location="'Graf 17'!A1" display="GRAF 17 – 6-ročná konsolidácia cyklicky očisteného primárneho salda (1990-2019) / FIGURE 17 – 6-year consolidation of cyclically-adjusted primary balance (1990-2019)"/>
    <hyperlink ref="C23" location="'Graf 18'!A1" display="GRAF 18 – Faktory vedúce k nárastu štrukturálneho deficitu medzi rokmi 2020 a 2021 v % HDP / Figure 18 - Factors leading to an increase in the structural deficit between 2020 and 2021 in% of GDP"/>
    <hyperlink ref="C26" location="'Graf 20+21'!A1" display="Graf 21 - Rizikové scenáre hrubého dlhu VS (% HDP) / Figure 21 - Gross debt risk scenarios (% HDP)"/>
    <hyperlink ref="C27" location="'Graf 22'!A1" display="GRAF 22 – Objem priamych fiškálnych stimulov počas globálnej finančnej krízy a pandémie COVID-19 (% HDP) / FIGURE 22 – Direct fiscal stimulus measures during Global Financial Crisis and COVID-19 pandemic (% of GDP)"/>
    <hyperlink ref="C28" location="'Graf 23'!A1" display="GRAF 23 – Medziročná zmena priemyselnej produkcie (priemer 2015 = 100) / FIGURE 23 – Annual change of industrial production (average 2015 = 100)"/>
    <hyperlink ref="C29" location="'Graf 24'!A1" display="GRAF 24 – Verejný dlh v predkrízovom období (% HDP) / FIGURE 24 – Public debt in pre-crisis period (% of GDP)"/>
    <hyperlink ref="C30" location="'Graf 25'!A1" display="GRAF 25 – Výnos 10-ročných vládnych dlhopisov vybraných krajín EÚ27 a SR (%) / FIGURE 25 – 10-year government bonds yield in selected countries of the EU27 and SR (%)"/>
    <hyperlink ref="C31" location="'Graf 26'!A1" display="GRAF 26 – Príspevky k medziročnej zmene deficitu VS v 2009 a 2020 (% HDP) / FIGURE 26 – Decomposition of annual change in deficit of general government (% of GDP)"/>
    <hyperlink ref="C32" location="'Graf 27'!A1" display="GRAF 27 – Príspevky k zmene hrubého dlhu VS (% HDP) / FIGURE 27 – Decomposition of gross debt change (% of GDP)"/>
    <hyperlink ref="C33" location="'Graf 28'!A1" display="GRAF 28 - Objem pomoci verzus pokles zamestnanosti (% HDP, p. b.) / FIGURE 28 - Fiscal stimulus versus decline of employment (% of GDP, p.p.)"/>
    <hyperlink ref="C36" location="'Tab 13+Graf 31'!A1" display="GRAF 31 – Faktory vedúce k zhoršeniu indikátora S2 po koronakríze (% HDP) / Figure 31 – Deterioration of S2 sustainability after crisis (% HDP)"/>
    <hyperlink ref="C37" location="'Graf 32'!A1" display="GRAF 32 - Vývoj S2 do roku 2028 (% HDP) / Figure 32 - S2 sustainability forecast (% of GDP) "/>
    <hyperlink ref="C38" location="'Graf 33 + 34'!A1" display="GRAF 33 – Vývoj výdavkov citlivých na starnutie obyvateľstva (v % HDP) /FIGURE 33 – Projection of expenditures sensitive to ageing (in % GDP)"/>
    <hyperlink ref="C39" location="'Graf 33 + 34'!A1" display="GRAF 34 – Porovnanie výdavkov na dôchodky medzi projekciami 2020 a 2021 (v % HDP) / FIGURE 34 – Comparison of pension expenditures between the 2020 and 2021 projections (in % GDP)"/>
    <hyperlink ref="C40" location="'Graf 35+36'!A1" display="GRAF 35 – Dekompozícia rozdielu vo výdavkoch na dôchodky medzi jednotlivými projekciami (v % HDP) / FIGURE 35 – Decomposition of the difference in pension expenditure between projections (in % GDP)"/>
    <hyperlink ref="C41" location="'Graf 35+36'!A1" display="GRAF 36 – Dopady dôchodkových opatrení z roku 2020 na výdavky dôchodkového systému (v % HDP) / FIGURE 36 – Effects of legislative changes in year 2020 on pension expenditures (in % GDP)"/>
    <hyperlink ref="C42" location="'Graf 37+38'!A1" display="GRAF 37 – Rozklad hlavných komponentov zvyšujúcich výdavky na dlhodobú starostlivosť medzi dvoma kolami projekcií* (v % HDP) / FIGURE 37 – Decomposition of the main components increasing expenditures between rounds of projections (in % GDP)"/>
    <hyperlink ref="C43" location="'Graf 37+38'!A1" display="GRAF 38 – Porovnanie rastu výdavkov na dlhodobú starostlivosť medzi rokmi 2019 – 2070 (v % HDP) / FIGURE 38 – Comparison of the expenditures on long-term care between 2019 and 2070 (in % GDP)"/>
    <hyperlink ref="C44" location="'Graf 39+40'!A1" display="GRAF 39 – Vplyv opatrení na výdavky citlivé na starnutie, porovnanie so súčasným nastavením (% HDP) / FIGURE 39 – Effects of measures on expeditures sensitive to ageing, comparison with current setting (% GDP)"/>
    <hyperlink ref="C45" location="'Graf 39+40'!A1" display="GRAF 40 – Zmena S2 pri zavedení jednotlivých opatrení (v p. b. HDP) / FIGURE 40 – Change in S2 due to introduction of individual measures (in p. p. GDP)"/>
    <hyperlink ref="C46" location="'Tab 41 + 42'!A1" display="GRAF 41 – Kumulatívny vplyv zavedenia všetkých diskutovaných opatrení* na výdavky citlivé na starnutie (v % HDP) / FIGURE 41 – Cumulative effect of introducing all of the discussed measures* on ageing sensitive expenditures (in % GDP)"/>
    <hyperlink ref="C47" location="'Graf 42'!A1" display="GRAF 42: Porovnanie vývoja príjmov VS (% HDP) / Figure 42: Comparison of revenues ( % GDP)"/>
    <hyperlink ref="C48" location="'Graf 43'!A1" display="GRAF 43 – Zmena daňového zaťaženia 2019 vs. 2012 (% zmena daňového zaťaženia v pomere k HDP) / FIGURE 43 - Change in the tax burden 2019 vs. 2012 (% change in tax burden in relation to GDP)"/>
    <hyperlink ref="C49" location="'Graf 44'!A1" display="GRAF 44 – Porovnanie medzery DPH v EÚ (v % celkových DPH záväzkov, 2018) / FIGURE 44 - Comparison of the VAT gap in the EU (% of total VAT liabilities, 2018)"/>
    <hyperlink ref="C51" location="'Graf 46'!A1" display="GRAF 46 – Vývoj výdavkov VS (% HDP) / FIGURE 46 - Total GG expenditure (% GDP)"/>
    <hyperlink ref="C52" location="'Graf 47'!A1" display="Graf 47 - Výdavky posúdené revíziou výdavkov od 2020 (v mil. eur a % HDP) / Figure 47 - Expenditures revised since 2020 (in mil. euro and % GDP)"/>
    <hyperlink ref="C53" location="'Graf 48'!A1" display="GRAF 48 - Nové pásma a sankcie dlhovej brzdy viažuce sa na čistý dlh / FIGURE 48 - New debt band thresholds and sanctions of debt brake based on net debt"/>
    <hyperlink ref="C54" location="'Graf 49'!A1" display="GRAF 49 - Nové pásma dlhovej brzdy oproti vývoju dlhu v scenári nezmenených politík (% HDP) / FIGURE 49 - New debt threshold bands and debt development in no-policy change scenario (% of GDP)"/>
    <hyperlink ref="E9" location="'Tab 3'!A1" display="Tab 3 – Vplyvy realizácie Plánu obnovy a odolnosti SR zahrnuté v prognóze / TABLE 3 –Recovery and resilience plan impact on macro forecast"/>
    <hyperlink ref="E10" location="'Graf 8+Tab 4'!A1" display="Tab 4 - Príspevky výrobných faktorov k rastu potenciálneho produktu - prístup MF SR /TABLE 4 - Contribution of production factors to potential growth (pp) – MoF SR approach"/>
    <hyperlink ref="E13" location="'Tab 7 '!A1" display="Tab 7 - Rizikový scenár 3-týždňového uzavretia ekonomiky na prelome 1. a 2. kvartálu / TABLE 7 - Risk scenario of a 3-week lockdown at turn of 1st and 2nd quarters"/>
    <hyperlink ref="E15" location="'Tab 9'!A1" display="Tab 9 – Výpočet fiškálnej pozície (v % HDP) / TABLE 9 – Fiscal position calculation (% of GDP)"/>
    <hyperlink ref="E16" location="'Tab 10'!A1" display="Tab 10 - Scenár nezmenených politík (ESA2010, % HDP) / TABLE 10 - No-policy-change scenario and general government balance (ESA2010, % of GDP)"/>
    <hyperlink ref="E17" location="'Tab 11'!A1" display="Tab 11  - Výdavkové opatrenia zahrnuté v návrhu rozpočtu verejnej správy (ESA 2010, porovnanie voči NPC) / Table 11  - Expenditure measures included in the draft GG budget (ESA 2010, comparison against the NPC scenario)"/>
    <hyperlink ref="E18" location="'Tab 12'!A1" display="Tab 12 – Porovnanie predchádzajúcej a aktualizovanej prognózy / TABLE 12 – Comparison of the previous and updated forecasts"/>
    <hyperlink ref="E20" location="'Tab 14'!A1" display="Tab 14 – Výdavky verejnej správy podľa klasifikácie COFOG / TABLE 14 – COFOG"/>
    <hyperlink ref="E21" location="'Tab 15'!A1" display="Tab 15 – Sumár hodnotených projektov nad 1 mil. eur od roku 2020 (mil. eur) / TABLE 15 - Summary of evaluated projects over 1 mil. EUR from 2020 (million EUR)"/>
    <hyperlink ref="E22" location="'Tab 16'!A1" display="Tab 16 – Alokácia prostriedkov z plánu obnovy podľa komponentov v piatich kľúčových oblastiach verejných politik"/>
    <hyperlink ref="E8" location="'Tab 2 + Graf 1'!A1" display="Tab 2 – Predpoklady realizácie výdavkov z Plánu obnovy a odolnosti SR z prognózy (mil. eur) / TABLE 2 – Expected expenditures covered by Recovery and resilience plan of SR (mil. eur)"/>
    <hyperlink ref="E32" location="'Tab 43'!A1" display="Tab 43 – Predpoklady výpočtu vplyvu plánovaných opatrení"/>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M246"/>
  <sheetViews>
    <sheetView zoomScale="85" zoomScaleNormal="85" workbookViewId="0">
      <selection activeCell="C1" sqref="C1"/>
    </sheetView>
  </sheetViews>
  <sheetFormatPr defaultColWidth="9.140625" defaultRowHeight="13.5" x14ac:dyDescent="0.25"/>
  <cols>
    <col min="1" max="8" width="9.140625" style="750"/>
    <col min="9" max="9" width="10.140625" style="750" bestFit="1" customWidth="1"/>
    <col min="10" max="16384" width="9.140625" style="750"/>
  </cols>
  <sheetData>
    <row r="1" spans="1:13" x14ac:dyDescent="0.25">
      <c r="I1" s="752"/>
      <c r="J1" s="752"/>
      <c r="K1" s="752"/>
      <c r="L1" s="752"/>
      <c r="M1" s="752"/>
    </row>
    <row r="2" spans="1:13" ht="27" customHeight="1" thickBot="1" x14ac:dyDescent="0.3">
      <c r="A2" s="1003" t="s">
        <v>1563</v>
      </c>
      <c r="B2" s="1003"/>
      <c r="C2" s="1003"/>
      <c r="D2" s="1003"/>
      <c r="E2" s="1003"/>
      <c r="I2" s="752"/>
      <c r="J2" s="752"/>
      <c r="K2" s="752"/>
      <c r="L2" s="752"/>
      <c r="M2" s="752"/>
    </row>
    <row r="3" spans="1:13" x14ac:dyDescent="0.25">
      <c r="I3" s="752"/>
      <c r="J3" s="752" t="s">
        <v>745</v>
      </c>
      <c r="K3" s="752" t="s">
        <v>746</v>
      </c>
      <c r="L3" s="752" t="s">
        <v>747</v>
      </c>
      <c r="M3" s="752" t="s">
        <v>748</v>
      </c>
    </row>
    <row r="4" spans="1:13" x14ac:dyDescent="0.25">
      <c r="A4" s="753"/>
      <c r="B4" s="753"/>
      <c r="C4" s="753"/>
      <c r="D4" s="753"/>
      <c r="E4" s="753"/>
      <c r="F4" s="753"/>
      <c r="G4" s="753"/>
      <c r="I4" s="752"/>
      <c r="J4" s="752" t="s">
        <v>741</v>
      </c>
      <c r="K4" s="752" t="s">
        <v>742</v>
      </c>
      <c r="L4" s="752" t="s">
        <v>743</v>
      </c>
      <c r="M4" s="752" t="s">
        <v>744</v>
      </c>
    </row>
    <row r="5" spans="1:13" x14ac:dyDescent="0.25">
      <c r="A5" s="753"/>
      <c r="B5" s="753"/>
      <c r="C5" s="753"/>
      <c r="D5" s="753"/>
      <c r="E5" s="753"/>
      <c r="F5" s="753"/>
      <c r="G5" s="753"/>
      <c r="I5" s="751">
        <v>43841</v>
      </c>
      <c r="J5" s="754">
        <v>51.3</v>
      </c>
      <c r="K5" s="755">
        <v>47.9</v>
      </c>
      <c r="L5" s="755">
        <v>52.5</v>
      </c>
      <c r="M5" s="755">
        <v>50</v>
      </c>
    </row>
    <row r="6" spans="1:13" x14ac:dyDescent="0.25">
      <c r="A6" s="753"/>
      <c r="B6" s="753"/>
      <c r="C6" s="753"/>
      <c r="D6" s="753"/>
      <c r="E6" s="753"/>
      <c r="F6" s="753"/>
      <c r="G6" s="753"/>
      <c r="I6" s="751">
        <v>43872</v>
      </c>
      <c r="J6" s="754">
        <v>51.6</v>
      </c>
      <c r="K6" s="755">
        <v>49.2</v>
      </c>
      <c r="L6" s="755">
        <v>52.6</v>
      </c>
      <c r="M6" s="755">
        <v>50</v>
      </c>
    </row>
    <row r="7" spans="1:13" x14ac:dyDescent="0.25">
      <c r="A7" s="753"/>
      <c r="B7" s="753"/>
      <c r="C7" s="753"/>
      <c r="D7" s="753"/>
      <c r="E7" s="753"/>
      <c r="F7" s="753"/>
      <c r="G7" s="753"/>
      <c r="I7" s="751">
        <v>43901</v>
      </c>
      <c r="J7" s="754">
        <v>29.7</v>
      </c>
      <c r="K7" s="755">
        <v>44.5</v>
      </c>
      <c r="L7" s="755">
        <v>26.4</v>
      </c>
      <c r="M7" s="755">
        <v>50</v>
      </c>
    </row>
    <row r="8" spans="1:13" x14ac:dyDescent="0.25">
      <c r="A8" s="753"/>
      <c r="B8" s="753"/>
      <c r="C8" s="753"/>
      <c r="D8" s="753"/>
      <c r="E8" s="753"/>
      <c r="F8" s="753"/>
      <c r="G8" s="753"/>
      <c r="I8" s="751">
        <v>43932</v>
      </c>
      <c r="J8" s="754">
        <v>13.6</v>
      </c>
      <c r="K8" s="755">
        <v>33.4</v>
      </c>
      <c r="L8" s="755">
        <v>12</v>
      </c>
      <c r="M8" s="755">
        <v>50</v>
      </c>
    </row>
    <row r="9" spans="1:13" x14ac:dyDescent="0.25">
      <c r="A9" s="753"/>
      <c r="B9" s="753"/>
      <c r="C9" s="753"/>
      <c r="D9" s="753"/>
      <c r="E9" s="753"/>
      <c r="F9" s="753"/>
      <c r="G9" s="753"/>
      <c r="I9" s="751">
        <v>43962</v>
      </c>
      <c r="J9" s="754">
        <v>31.9</v>
      </c>
      <c r="K9" s="755">
        <v>39.4</v>
      </c>
      <c r="L9" s="755">
        <v>30.5</v>
      </c>
      <c r="M9" s="755">
        <v>50</v>
      </c>
    </row>
    <row r="10" spans="1:13" x14ac:dyDescent="0.25">
      <c r="A10" s="753"/>
      <c r="B10" s="753"/>
      <c r="C10" s="753"/>
      <c r="D10" s="753"/>
      <c r="E10" s="753"/>
      <c r="F10" s="753"/>
      <c r="G10" s="753"/>
      <c r="I10" s="751">
        <v>43993</v>
      </c>
      <c r="J10" s="754">
        <v>48.5</v>
      </c>
      <c r="K10" s="755">
        <v>47.4</v>
      </c>
      <c r="L10" s="755">
        <v>48.3</v>
      </c>
      <c r="M10" s="755">
        <v>50</v>
      </c>
    </row>
    <row r="11" spans="1:13" x14ac:dyDescent="0.25">
      <c r="A11" s="753"/>
      <c r="B11" s="753"/>
      <c r="C11" s="753"/>
      <c r="D11" s="753"/>
      <c r="E11" s="753"/>
      <c r="F11" s="753"/>
      <c r="G11" s="753"/>
      <c r="I11" s="751">
        <v>44023</v>
      </c>
      <c r="J11" s="754">
        <v>54.9</v>
      </c>
      <c r="K11" s="755">
        <v>51.8</v>
      </c>
      <c r="L11" s="755">
        <v>54.7</v>
      </c>
      <c r="M11" s="755">
        <v>50</v>
      </c>
    </row>
    <row r="12" spans="1:13" x14ac:dyDescent="0.25">
      <c r="A12" s="753"/>
      <c r="B12" s="753"/>
      <c r="C12" s="753"/>
      <c r="D12" s="753"/>
      <c r="E12" s="753"/>
      <c r="F12" s="753"/>
      <c r="G12" s="753"/>
      <c r="I12" s="751">
        <v>44054</v>
      </c>
      <c r="J12" s="754">
        <v>51.9</v>
      </c>
      <c r="K12" s="755">
        <v>51.7</v>
      </c>
      <c r="L12" s="755">
        <v>50.5</v>
      </c>
      <c r="M12" s="755">
        <v>50</v>
      </c>
    </row>
    <row r="13" spans="1:13" x14ac:dyDescent="0.25">
      <c r="A13" s="753"/>
      <c r="B13" s="753"/>
      <c r="C13" s="753"/>
      <c r="D13" s="753"/>
      <c r="E13" s="753"/>
      <c r="F13" s="753"/>
      <c r="G13" s="753"/>
      <c r="I13" s="751">
        <v>44085</v>
      </c>
      <c r="J13" s="754">
        <v>50.4</v>
      </c>
      <c r="K13" s="755">
        <v>53.7</v>
      </c>
      <c r="L13" s="755">
        <v>48</v>
      </c>
      <c r="M13" s="755">
        <v>50</v>
      </c>
    </row>
    <row r="14" spans="1:13" x14ac:dyDescent="0.25">
      <c r="A14" s="753"/>
      <c r="B14" s="753"/>
      <c r="C14" s="753"/>
      <c r="D14" s="753"/>
      <c r="E14" s="753"/>
      <c r="F14" s="753"/>
      <c r="G14" s="753"/>
      <c r="I14" s="751">
        <v>44115</v>
      </c>
      <c r="J14" s="754">
        <v>50</v>
      </c>
      <c r="K14" s="755">
        <v>54.8</v>
      </c>
      <c r="L14" s="755">
        <v>46.9</v>
      </c>
      <c r="M14" s="755">
        <v>50</v>
      </c>
    </row>
    <row r="15" spans="1:13" x14ac:dyDescent="0.25">
      <c r="I15" s="751">
        <v>44146</v>
      </c>
      <c r="J15" s="754">
        <v>45.3</v>
      </c>
      <c r="K15" s="755">
        <v>53.8</v>
      </c>
      <c r="L15" s="755">
        <v>41.7</v>
      </c>
      <c r="M15" s="755">
        <v>50</v>
      </c>
    </row>
    <row r="16" spans="1:13" x14ac:dyDescent="0.25">
      <c r="I16" s="751">
        <v>44176</v>
      </c>
      <c r="J16" s="754">
        <v>49.1</v>
      </c>
      <c r="K16" s="755">
        <v>55.2</v>
      </c>
      <c r="L16" s="755">
        <v>46.4</v>
      </c>
      <c r="M16" s="755">
        <v>50</v>
      </c>
    </row>
    <row r="17" spans="1:13" ht="27" customHeight="1" thickBot="1" x14ac:dyDescent="0.3">
      <c r="A17" s="1003" t="s">
        <v>1564</v>
      </c>
      <c r="B17" s="1003"/>
      <c r="C17" s="1003"/>
      <c r="D17" s="1003"/>
      <c r="E17" s="1003"/>
      <c r="I17" s="751">
        <v>44207</v>
      </c>
      <c r="J17" s="754">
        <v>47.8</v>
      </c>
      <c r="K17" s="755">
        <v>54.8</v>
      </c>
      <c r="L17" s="755">
        <v>45.4</v>
      </c>
      <c r="M17" s="755">
        <v>50</v>
      </c>
    </row>
    <row r="18" spans="1:13" x14ac:dyDescent="0.25">
      <c r="I18" s="751">
        <v>44238</v>
      </c>
      <c r="J18" s="754">
        <v>48.1</v>
      </c>
      <c r="K18" s="755">
        <v>57.9</v>
      </c>
      <c r="L18" s="755">
        <v>44.7</v>
      </c>
      <c r="M18" s="755">
        <v>50</v>
      </c>
    </row>
    <row r="19" spans="1:13" x14ac:dyDescent="0.25">
      <c r="I19" s="751"/>
      <c r="J19" s="754"/>
      <c r="K19" s="755"/>
      <c r="L19" s="755"/>
      <c r="M19" s="755"/>
    </row>
    <row r="20" spans="1:13" x14ac:dyDescent="0.25">
      <c r="I20" s="751"/>
      <c r="J20" s="754"/>
      <c r="K20" s="755"/>
      <c r="L20" s="755"/>
      <c r="M20" s="755"/>
    </row>
    <row r="21" spans="1:13" x14ac:dyDescent="0.25">
      <c r="I21" s="751"/>
      <c r="J21" s="754"/>
      <c r="K21" s="755"/>
      <c r="L21" s="755"/>
      <c r="M21" s="755"/>
    </row>
    <row r="22" spans="1:13" x14ac:dyDescent="0.25">
      <c r="I22" s="751"/>
      <c r="J22" s="754"/>
      <c r="K22" s="755"/>
      <c r="L22" s="755"/>
      <c r="M22" s="755"/>
    </row>
    <row r="23" spans="1:13" x14ac:dyDescent="0.25">
      <c r="I23" s="751"/>
      <c r="J23" s="754"/>
      <c r="K23" s="755"/>
      <c r="L23" s="755"/>
      <c r="M23" s="755"/>
    </row>
    <row r="24" spans="1:13" x14ac:dyDescent="0.25">
      <c r="I24" s="751"/>
      <c r="J24" s="754"/>
      <c r="K24" s="755"/>
      <c r="L24" s="755"/>
      <c r="M24" s="755"/>
    </row>
    <row r="25" spans="1:13" x14ac:dyDescent="0.25">
      <c r="I25" s="751"/>
      <c r="J25" s="754"/>
      <c r="K25" s="755"/>
      <c r="L25" s="755"/>
      <c r="M25" s="755"/>
    </row>
    <row r="26" spans="1:13" x14ac:dyDescent="0.25">
      <c r="I26" s="751"/>
      <c r="J26" s="754"/>
      <c r="K26" s="755"/>
      <c r="L26" s="755"/>
      <c r="M26" s="755"/>
    </row>
    <row r="27" spans="1:13" x14ac:dyDescent="0.25">
      <c r="I27" s="751"/>
      <c r="J27" s="754"/>
      <c r="K27" s="755"/>
      <c r="L27" s="755"/>
      <c r="M27" s="755"/>
    </row>
    <row r="28" spans="1:13" x14ac:dyDescent="0.25">
      <c r="I28" s="751"/>
      <c r="J28" s="754"/>
      <c r="K28" s="755"/>
      <c r="L28" s="755"/>
      <c r="M28" s="755"/>
    </row>
    <row r="29" spans="1:13" x14ac:dyDescent="0.25">
      <c r="I29" s="751"/>
      <c r="J29" s="754"/>
      <c r="K29" s="755"/>
      <c r="L29" s="755"/>
      <c r="M29" s="755"/>
    </row>
    <row r="30" spans="1:13" x14ac:dyDescent="0.25">
      <c r="I30" s="751"/>
      <c r="J30" s="754"/>
      <c r="K30" s="755"/>
      <c r="L30" s="755"/>
      <c r="M30" s="755"/>
    </row>
    <row r="31" spans="1:13" x14ac:dyDescent="0.25">
      <c r="I31" s="753"/>
      <c r="J31" s="754"/>
      <c r="K31" s="755"/>
      <c r="L31" s="755"/>
      <c r="M31" s="755"/>
    </row>
    <row r="32" spans="1:13" x14ac:dyDescent="0.25">
      <c r="I32" s="753"/>
      <c r="J32" s="754"/>
      <c r="K32" s="755"/>
      <c r="L32" s="755"/>
      <c r="M32" s="755"/>
    </row>
    <row r="33" spans="9:13" x14ac:dyDescent="0.25">
      <c r="I33" s="753"/>
      <c r="J33" s="754"/>
      <c r="K33" s="755"/>
      <c r="L33" s="755"/>
      <c r="M33" s="755"/>
    </row>
    <row r="34" spans="9:13" x14ac:dyDescent="0.25">
      <c r="I34" s="753"/>
      <c r="J34" s="754"/>
      <c r="K34" s="755"/>
      <c r="L34" s="755"/>
      <c r="M34" s="755"/>
    </row>
    <row r="35" spans="9:13" x14ac:dyDescent="0.25">
      <c r="I35" s="753"/>
      <c r="J35" s="754"/>
      <c r="K35" s="755"/>
      <c r="L35" s="755"/>
      <c r="M35" s="755"/>
    </row>
    <row r="36" spans="9:13" x14ac:dyDescent="0.25">
      <c r="I36" s="753"/>
      <c r="J36" s="754"/>
      <c r="K36" s="755"/>
      <c r="L36" s="755"/>
      <c r="M36" s="755"/>
    </row>
    <row r="37" spans="9:13" x14ac:dyDescent="0.25">
      <c r="I37" s="753"/>
      <c r="J37" s="754"/>
      <c r="K37" s="755"/>
      <c r="L37" s="755"/>
      <c r="M37" s="755"/>
    </row>
    <row r="38" spans="9:13" x14ac:dyDescent="0.25">
      <c r="I38" s="753"/>
      <c r="J38" s="754"/>
      <c r="K38" s="755"/>
      <c r="L38" s="755"/>
      <c r="M38" s="755"/>
    </row>
    <row r="39" spans="9:13" x14ac:dyDescent="0.25">
      <c r="I39" s="753"/>
      <c r="J39" s="754"/>
      <c r="K39" s="755"/>
      <c r="L39" s="755"/>
      <c r="M39" s="755"/>
    </row>
    <row r="40" spans="9:13" x14ac:dyDescent="0.25">
      <c r="I40" s="753"/>
      <c r="J40" s="754"/>
      <c r="K40" s="755"/>
      <c r="L40" s="755"/>
      <c r="M40" s="755"/>
    </row>
    <row r="41" spans="9:13" x14ac:dyDescent="0.25">
      <c r="I41" s="753"/>
      <c r="J41" s="754"/>
      <c r="K41" s="755"/>
      <c r="L41" s="755"/>
      <c r="M41" s="755"/>
    </row>
    <row r="42" spans="9:13" x14ac:dyDescent="0.25">
      <c r="I42" s="753"/>
      <c r="J42" s="754"/>
      <c r="K42" s="755"/>
      <c r="L42" s="755"/>
      <c r="M42" s="755"/>
    </row>
    <row r="43" spans="9:13" x14ac:dyDescent="0.25">
      <c r="I43" s="753"/>
      <c r="J43" s="754"/>
      <c r="K43" s="755"/>
      <c r="L43" s="755"/>
      <c r="M43" s="755"/>
    </row>
    <row r="44" spans="9:13" x14ac:dyDescent="0.25">
      <c r="I44" s="753"/>
      <c r="J44" s="754"/>
      <c r="K44" s="755"/>
      <c r="L44" s="755"/>
      <c r="M44" s="755"/>
    </row>
    <row r="45" spans="9:13" x14ac:dyDescent="0.25">
      <c r="I45" s="753"/>
      <c r="J45" s="754"/>
      <c r="K45" s="755"/>
      <c r="L45" s="755"/>
      <c r="M45" s="755"/>
    </row>
    <row r="46" spans="9:13" x14ac:dyDescent="0.25">
      <c r="I46" s="753"/>
      <c r="J46" s="754"/>
      <c r="K46" s="755"/>
      <c r="L46" s="755"/>
      <c r="M46" s="755"/>
    </row>
    <row r="47" spans="9:13" x14ac:dyDescent="0.25">
      <c r="I47" s="753"/>
      <c r="J47" s="754"/>
      <c r="K47" s="755"/>
      <c r="L47" s="755"/>
      <c r="M47" s="755"/>
    </row>
    <row r="48" spans="9:13" x14ac:dyDescent="0.25">
      <c r="I48" s="753"/>
      <c r="J48" s="754"/>
      <c r="K48" s="755"/>
      <c r="L48" s="755"/>
      <c r="M48" s="755"/>
    </row>
    <row r="49" spans="9:13" x14ac:dyDescent="0.25">
      <c r="I49" s="753"/>
      <c r="J49" s="754"/>
      <c r="K49" s="755"/>
      <c r="L49" s="755"/>
      <c r="M49" s="755"/>
    </row>
    <row r="50" spans="9:13" x14ac:dyDescent="0.25">
      <c r="I50" s="753"/>
      <c r="J50" s="754"/>
      <c r="K50" s="755"/>
      <c r="L50" s="755"/>
      <c r="M50" s="755"/>
    </row>
    <row r="51" spans="9:13" x14ac:dyDescent="0.25">
      <c r="I51" s="753"/>
      <c r="J51" s="754"/>
      <c r="K51" s="755"/>
      <c r="L51" s="755"/>
      <c r="M51" s="755"/>
    </row>
    <row r="52" spans="9:13" x14ac:dyDescent="0.25">
      <c r="I52" s="753"/>
      <c r="J52" s="754"/>
      <c r="K52" s="755"/>
      <c r="L52" s="755"/>
      <c r="M52" s="755"/>
    </row>
    <row r="53" spans="9:13" x14ac:dyDescent="0.25">
      <c r="I53" s="753"/>
      <c r="J53" s="754"/>
      <c r="K53" s="755"/>
      <c r="L53" s="755"/>
      <c r="M53" s="755"/>
    </row>
    <row r="54" spans="9:13" x14ac:dyDescent="0.25">
      <c r="I54" s="753"/>
      <c r="J54" s="754"/>
      <c r="K54" s="755"/>
      <c r="L54" s="755"/>
      <c r="M54" s="755"/>
    </row>
    <row r="55" spans="9:13" x14ac:dyDescent="0.25">
      <c r="I55" s="753"/>
      <c r="J55" s="754"/>
      <c r="K55" s="755"/>
      <c r="L55" s="755"/>
      <c r="M55" s="755"/>
    </row>
    <row r="56" spans="9:13" x14ac:dyDescent="0.25">
      <c r="I56" s="753"/>
      <c r="J56" s="754"/>
      <c r="K56" s="755"/>
      <c r="L56" s="755"/>
      <c r="M56" s="755"/>
    </row>
    <row r="57" spans="9:13" x14ac:dyDescent="0.25">
      <c r="I57" s="753"/>
      <c r="J57" s="754"/>
      <c r="K57" s="755"/>
      <c r="L57" s="755"/>
      <c r="M57" s="755"/>
    </row>
    <row r="58" spans="9:13" x14ac:dyDescent="0.25">
      <c r="I58" s="753"/>
      <c r="J58" s="754"/>
      <c r="K58" s="755"/>
      <c r="L58" s="755"/>
      <c r="M58" s="755"/>
    </row>
    <row r="59" spans="9:13" x14ac:dyDescent="0.25">
      <c r="I59" s="753"/>
      <c r="J59" s="754"/>
      <c r="K59" s="755"/>
      <c r="L59" s="755"/>
      <c r="M59" s="755"/>
    </row>
    <row r="60" spans="9:13" x14ac:dyDescent="0.25">
      <c r="I60" s="753"/>
      <c r="J60" s="754"/>
      <c r="K60" s="755"/>
      <c r="L60" s="755"/>
      <c r="M60" s="755"/>
    </row>
    <row r="61" spans="9:13" x14ac:dyDescent="0.25">
      <c r="I61" s="753"/>
      <c r="J61" s="754"/>
      <c r="K61" s="755"/>
      <c r="L61" s="755"/>
      <c r="M61" s="755"/>
    </row>
    <row r="62" spans="9:13" x14ac:dyDescent="0.25">
      <c r="I62" s="753"/>
      <c r="J62" s="754"/>
      <c r="K62" s="755"/>
      <c r="L62" s="755"/>
      <c r="M62" s="755"/>
    </row>
    <row r="63" spans="9:13" x14ac:dyDescent="0.25">
      <c r="I63" s="753"/>
      <c r="J63" s="754"/>
      <c r="K63" s="755"/>
      <c r="L63" s="755"/>
      <c r="M63" s="755"/>
    </row>
    <row r="64" spans="9:13" x14ac:dyDescent="0.25">
      <c r="I64" s="753"/>
      <c r="J64" s="754"/>
      <c r="K64" s="755"/>
      <c r="L64" s="755"/>
      <c r="M64" s="755"/>
    </row>
    <row r="65" spans="9:13" x14ac:dyDescent="0.25">
      <c r="I65" s="753"/>
      <c r="J65" s="754"/>
      <c r="K65" s="755"/>
      <c r="L65" s="755"/>
      <c r="M65" s="755"/>
    </row>
    <row r="66" spans="9:13" x14ac:dyDescent="0.25">
      <c r="I66" s="753"/>
      <c r="J66" s="754"/>
      <c r="K66" s="755"/>
      <c r="L66" s="755"/>
      <c r="M66" s="755"/>
    </row>
    <row r="67" spans="9:13" x14ac:dyDescent="0.25">
      <c r="I67" s="753"/>
      <c r="J67" s="754"/>
      <c r="K67" s="755"/>
      <c r="L67" s="755"/>
      <c r="M67" s="755"/>
    </row>
    <row r="68" spans="9:13" x14ac:dyDescent="0.25">
      <c r="I68" s="753"/>
      <c r="J68" s="754"/>
      <c r="K68" s="755"/>
      <c r="L68" s="755"/>
      <c r="M68" s="755"/>
    </row>
    <row r="69" spans="9:13" x14ac:dyDescent="0.25">
      <c r="I69" s="753"/>
      <c r="J69" s="754"/>
      <c r="K69" s="755"/>
      <c r="L69" s="755"/>
      <c r="M69" s="755"/>
    </row>
    <row r="70" spans="9:13" x14ac:dyDescent="0.25">
      <c r="I70" s="753"/>
      <c r="J70" s="754"/>
      <c r="K70" s="755"/>
      <c r="L70" s="755"/>
      <c r="M70" s="755"/>
    </row>
    <row r="71" spans="9:13" x14ac:dyDescent="0.25">
      <c r="I71" s="753"/>
      <c r="J71" s="754"/>
      <c r="K71" s="755"/>
      <c r="L71" s="755"/>
      <c r="M71" s="755"/>
    </row>
    <row r="72" spans="9:13" x14ac:dyDescent="0.25">
      <c r="I72" s="753"/>
      <c r="J72" s="754"/>
      <c r="K72" s="755"/>
      <c r="L72" s="755"/>
      <c r="M72" s="755"/>
    </row>
    <row r="73" spans="9:13" x14ac:dyDescent="0.25">
      <c r="I73" s="753"/>
      <c r="J73" s="754"/>
      <c r="K73" s="755"/>
      <c r="L73" s="755"/>
      <c r="M73" s="755"/>
    </row>
    <row r="74" spans="9:13" x14ac:dyDescent="0.25">
      <c r="I74" s="753"/>
      <c r="J74" s="754"/>
      <c r="K74" s="755"/>
      <c r="L74" s="755"/>
      <c r="M74" s="755"/>
    </row>
    <row r="75" spans="9:13" x14ac:dyDescent="0.25">
      <c r="I75" s="753"/>
      <c r="J75" s="754"/>
      <c r="K75" s="755"/>
      <c r="L75" s="755"/>
      <c r="M75" s="755"/>
    </row>
    <row r="76" spans="9:13" x14ac:dyDescent="0.25">
      <c r="I76" s="753"/>
      <c r="J76" s="754"/>
      <c r="K76" s="755"/>
      <c r="L76" s="755"/>
      <c r="M76" s="755"/>
    </row>
    <row r="77" spans="9:13" x14ac:dyDescent="0.25">
      <c r="I77" s="753"/>
      <c r="J77" s="754"/>
      <c r="K77" s="755"/>
      <c r="L77" s="755"/>
      <c r="M77" s="755"/>
    </row>
    <row r="78" spans="9:13" x14ac:dyDescent="0.25">
      <c r="I78" s="753"/>
      <c r="J78" s="754"/>
      <c r="K78" s="755"/>
      <c r="L78" s="755"/>
      <c r="M78" s="755"/>
    </row>
    <row r="79" spans="9:13" x14ac:dyDescent="0.25">
      <c r="I79" s="753"/>
      <c r="J79" s="754"/>
      <c r="K79" s="755"/>
      <c r="L79" s="755"/>
      <c r="M79" s="755"/>
    </row>
    <row r="80" spans="9:13" x14ac:dyDescent="0.25">
      <c r="I80" s="753"/>
      <c r="J80" s="754"/>
      <c r="K80" s="755"/>
      <c r="L80" s="755"/>
      <c r="M80" s="755"/>
    </row>
    <row r="81" spans="9:13" x14ac:dyDescent="0.25">
      <c r="I81" s="753"/>
      <c r="J81" s="754"/>
      <c r="K81" s="755"/>
      <c r="L81" s="755"/>
      <c r="M81" s="755"/>
    </row>
    <row r="82" spans="9:13" x14ac:dyDescent="0.25">
      <c r="I82" s="753"/>
      <c r="J82" s="754"/>
      <c r="K82" s="755"/>
      <c r="L82" s="755"/>
      <c r="M82" s="755"/>
    </row>
    <row r="83" spans="9:13" x14ac:dyDescent="0.25">
      <c r="I83" s="753"/>
      <c r="J83" s="754"/>
      <c r="K83" s="755"/>
      <c r="L83" s="755"/>
      <c r="M83" s="755"/>
    </row>
    <row r="84" spans="9:13" x14ac:dyDescent="0.25">
      <c r="I84" s="753"/>
      <c r="J84" s="754"/>
      <c r="K84" s="755"/>
      <c r="L84" s="755"/>
      <c r="M84" s="755"/>
    </row>
    <row r="85" spans="9:13" x14ac:dyDescent="0.25">
      <c r="I85" s="753"/>
      <c r="J85" s="754"/>
      <c r="K85" s="755"/>
      <c r="L85" s="755"/>
      <c r="M85" s="755"/>
    </row>
    <row r="86" spans="9:13" x14ac:dyDescent="0.25">
      <c r="I86" s="753"/>
      <c r="J86" s="754"/>
      <c r="K86" s="755"/>
      <c r="L86" s="755"/>
      <c r="M86" s="755"/>
    </row>
    <row r="87" spans="9:13" x14ac:dyDescent="0.25">
      <c r="I87" s="753"/>
      <c r="J87" s="754"/>
      <c r="K87" s="755"/>
      <c r="L87" s="755"/>
      <c r="M87" s="755"/>
    </row>
    <row r="88" spans="9:13" x14ac:dyDescent="0.25">
      <c r="I88" s="753"/>
      <c r="J88" s="754"/>
      <c r="K88" s="755"/>
      <c r="L88" s="755"/>
      <c r="M88" s="755"/>
    </row>
    <row r="89" spans="9:13" x14ac:dyDescent="0.25">
      <c r="I89" s="753"/>
      <c r="J89" s="754"/>
      <c r="K89" s="755"/>
      <c r="L89" s="755"/>
      <c r="M89" s="755"/>
    </row>
    <row r="90" spans="9:13" x14ac:dyDescent="0.25">
      <c r="I90" s="753"/>
      <c r="J90" s="754"/>
      <c r="K90" s="755"/>
      <c r="L90" s="755"/>
      <c r="M90" s="755"/>
    </row>
    <row r="91" spans="9:13" x14ac:dyDescent="0.25">
      <c r="I91" s="753"/>
      <c r="J91" s="754"/>
      <c r="K91" s="755"/>
      <c r="L91" s="755"/>
      <c r="M91" s="755"/>
    </row>
    <row r="92" spans="9:13" x14ac:dyDescent="0.25">
      <c r="I92" s="753"/>
      <c r="J92" s="754"/>
      <c r="K92" s="755"/>
      <c r="L92" s="755"/>
      <c r="M92" s="755"/>
    </row>
    <row r="93" spans="9:13" x14ac:dyDescent="0.25">
      <c r="I93" s="753"/>
      <c r="J93" s="754"/>
      <c r="K93" s="755"/>
      <c r="L93" s="755"/>
      <c r="M93" s="755"/>
    </row>
    <row r="94" spans="9:13" x14ac:dyDescent="0.25">
      <c r="I94" s="753"/>
      <c r="J94" s="754"/>
      <c r="K94" s="755"/>
      <c r="L94" s="755"/>
      <c r="M94" s="755"/>
    </row>
    <row r="95" spans="9:13" x14ac:dyDescent="0.25">
      <c r="I95" s="753"/>
      <c r="J95" s="754"/>
      <c r="K95" s="755"/>
      <c r="L95" s="755"/>
      <c r="M95" s="755"/>
    </row>
    <row r="96" spans="9:13" x14ac:dyDescent="0.25">
      <c r="I96" s="753"/>
      <c r="J96" s="754"/>
      <c r="K96" s="755"/>
      <c r="L96" s="755"/>
      <c r="M96" s="755"/>
    </row>
    <row r="97" spans="9:13" x14ac:dyDescent="0.25">
      <c r="I97" s="753"/>
      <c r="J97" s="754"/>
      <c r="K97" s="755"/>
      <c r="L97" s="755"/>
      <c r="M97" s="755"/>
    </row>
    <row r="98" spans="9:13" x14ac:dyDescent="0.25">
      <c r="I98" s="753"/>
      <c r="J98" s="754"/>
      <c r="K98" s="755"/>
      <c r="L98" s="755"/>
      <c r="M98" s="755"/>
    </row>
    <row r="99" spans="9:13" x14ac:dyDescent="0.25">
      <c r="I99" s="753"/>
      <c r="J99" s="754"/>
      <c r="K99" s="755"/>
      <c r="L99" s="755"/>
      <c r="M99" s="755"/>
    </row>
    <row r="100" spans="9:13" x14ac:dyDescent="0.25">
      <c r="I100" s="753"/>
      <c r="J100" s="754"/>
      <c r="K100" s="755"/>
      <c r="L100" s="755"/>
      <c r="M100" s="755"/>
    </row>
    <row r="101" spans="9:13" x14ac:dyDescent="0.25">
      <c r="I101" s="753"/>
      <c r="J101" s="754"/>
      <c r="K101" s="755"/>
      <c r="L101" s="755"/>
      <c r="M101" s="755"/>
    </row>
    <row r="102" spans="9:13" x14ac:dyDescent="0.25">
      <c r="I102" s="753"/>
      <c r="J102" s="754"/>
      <c r="K102" s="755"/>
      <c r="L102" s="755"/>
      <c r="M102" s="755"/>
    </row>
    <row r="103" spans="9:13" x14ac:dyDescent="0.25">
      <c r="I103" s="753"/>
      <c r="J103" s="754"/>
      <c r="K103" s="755"/>
      <c r="L103" s="755"/>
      <c r="M103" s="755"/>
    </row>
    <row r="104" spans="9:13" x14ac:dyDescent="0.25">
      <c r="I104" s="753"/>
      <c r="J104" s="754"/>
      <c r="K104" s="755"/>
      <c r="L104" s="755"/>
      <c r="M104" s="755"/>
    </row>
    <row r="105" spans="9:13" x14ac:dyDescent="0.25">
      <c r="I105" s="753"/>
      <c r="J105" s="754"/>
      <c r="K105" s="755"/>
      <c r="L105" s="755"/>
      <c r="M105" s="755"/>
    </row>
    <row r="106" spans="9:13" x14ac:dyDescent="0.25">
      <c r="I106" s="753"/>
      <c r="J106" s="754"/>
      <c r="K106" s="755"/>
      <c r="L106" s="755"/>
      <c r="M106" s="755"/>
    </row>
    <row r="107" spans="9:13" x14ac:dyDescent="0.25">
      <c r="I107" s="753"/>
      <c r="J107" s="754"/>
      <c r="K107" s="755"/>
      <c r="L107" s="755"/>
      <c r="M107" s="755"/>
    </row>
    <row r="108" spans="9:13" x14ac:dyDescent="0.25">
      <c r="I108" s="753"/>
      <c r="J108" s="754"/>
      <c r="K108" s="755"/>
      <c r="L108" s="755"/>
      <c r="M108" s="755"/>
    </row>
    <row r="109" spans="9:13" x14ac:dyDescent="0.25">
      <c r="I109" s="753"/>
      <c r="J109" s="754"/>
      <c r="K109" s="755"/>
      <c r="L109" s="755"/>
      <c r="M109" s="755"/>
    </row>
    <row r="110" spans="9:13" x14ac:dyDescent="0.25">
      <c r="I110" s="753"/>
      <c r="J110" s="754"/>
      <c r="K110" s="755"/>
      <c r="L110" s="755"/>
      <c r="M110" s="755"/>
    </row>
    <row r="111" spans="9:13" x14ac:dyDescent="0.25">
      <c r="I111" s="753"/>
      <c r="J111" s="754"/>
      <c r="K111" s="755"/>
      <c r="L111" s="755"/>
      <c r="M111" s="755"/>
    </row>
    <row r="112" spans="9:13" x14ac:dyDescent="0.25">
      <c r="I112" s="753"/>
      <c r="J112" s="754"/>
      <c r="K112" s="755"/>
      <c r="L112" s="755"/>
      <c r="M112" s="755"/>
    </row>
    <row r="113" spans="9:13" x14ac:dyDescent="0.25">
      <c r="I113" s="753"/>
      <c r="J113" s="754"/>
      <c r="K113" s="755"/>
      <c r="L113" s="755"/>
      <c r="M113" s="755"/>
    </row>
    <row r="114" spans="9:13" x14ac:dyDescent="0.25">
      <c r="I114" s="753"/>
      <c r="J114" s="754"/>
      <c r="K114" s="755"/>
      <c r="L114" s="755"/>
      <c r="M114" s="755"/>
    </row>
    <row r="115" spans="9:13" x14ac:dyDescent="0.25">
      <c r="I115" s="753"/>
      <c r="J115" s="754"/>
      <c r="K115" s="755"/>
      <c r="L115" s="755"/>
      <c r="M115" s="755"/>
    </row>
    <row r="116" spans="9:13" x14ac:dyDescent="0.25">
      <c r="I116" s="753"/>
      <c r="J116" s="754"/>
      <c r="K116" s="755"/>
      <c r="L116" s="755"/>
      <c r="M116" s="755"/>
    </row>
    <row r="117" spans="9:13" x14ac:dyDescent="0.25">
      <c r="I117" s="753"/>
      <c r="J117" s="754"/>
      <c r="K117" s="755"/>
      <c r="L117" s="755"/>
      <c r="M117" s="755"/>
    </row>
    <row r="118" spans="9:13" x14ac:dyDescent="0.25">
      <c r="I118" s="753"/>
      <c r="J118" s="754"/>
      <c r="K118" s="755"/>
      <c r="L118" s="755"/>
      <c r="M118" s="755"/>
    </row>
    <row r="119" spans="9:13" x14ac:dyDescent="0.25">
      <c r="I119" s="753"/>
      <c r="J119" s="754"/>
      <c r="K119" s="755"/>
      <c r="L119" s="755"/>
      <c r="M119" s="755"/>
    </row>
    <row r="120" spans="9:13" x14ac:dyDescent="0.25">
      <c r="I120" s="753"/>
      <c r="J120" s="754"/>
      <c r="K120" s="755"/>
      <c r="L120" s="755"/>
      <c r="M120" s="755"/>
    </row>
    <row r="121" spans="9:13" x14ac:dyDescent="0.25">
      <c r="I121" s="753"/>
      <c r="J121" s="754"/>
      <c r="K121" s="755"/>
      <c r="L121" s="755"/>
      <c r="M121" s="755"/>
    </row>
    <row r="122" spans="9:13" x14ac:dyDescent="0.25">
      <c r="I122" s="753"/>
      <c r="J122" s="754"/>
      <c r="K122" s="755"/>
      <c r="L122" s="755"/>
      <c r="M122" s="755"/>
    </row>
    <row r="123" spans="9:13" x14ac:dyDescent="0.25">
      <c r="I123" s="753"/>
      <c r="J123" s="754"/>
      <c r="K123" s="755"/>
      <c r="L123" s="755"/>
      <c r="M123" s="755"/>
    </row>
    <row r="124" spans="9:13" x14ac:dyDescent="0.25">
      <c r="I124" s="753"/>
      <c r="J124" s="754"/>
      <c r="K124" s="755"/>
      <c r="L124" s="755"/>
      <c r="M124" s="755"/>
    </row>
    <row r="125" spans="9:13" x14ac:dyDescent="0.25">
      <c r="I125" s="753"/>
      <c r="J125" s="754"/>
      <c r="K125" s="755"/>
      <c r="L125" s="755"/>
      <c r="M125" s="755"/>
    </row>
    <row r="126" spans="9:13" x14ac:dyDescent="0.25">
      <c r="I126" s="753"/>
      <c r="J126" s="754"/>
      <c r="K126" s="755"/>
      <c r="L126" s="755"/>
      <c r="M126" s="755"/>
    </row>
    <row r="127" spans="9:13" x14ac:dyDescent="0.25">
      <c r="I127" s="753"/>
      <c r="J127" s="754"/>
      <c r="K127" s="755"/>
      <c r="L127" s="755"/>
      <c r="M127" s="755"/>
    </row>
    <row r="128" spans="9:13" x14ac:dyDescent="0.25">
      <c r="I128" s="753"/>
      <c r="J128" s="754"/>
      <c r="K128" s="755"/>
      <c r="L128" s="755"/>
      <c r="M128" s="755"/>
    </row>
    <row r="129" spans="9:13" x14ac:dyDescent="0.25">
      <c r="I129" s="753"/>
      <c r="J129" s="754"/>
      <c r="K129" s="755"/>
      <c r="L129" s="755"/>
      <c r="M129" s="755"/>
    </row>
    <row r="130" spans="9:13" x14ac:dyDescent="0.25">
      <c r="I130" s="753"/>
      <c r="J130" s="754"/>
      <c r="K130" s="755"/>
      <c r="L130" s="755"/>
      <c r="M130" s="755"/>
    </row>
    <row r="131" spans="9:13" x14ac:dyDescent="0.25">
      <c r="I131" s="753"/>
      <c r="J131" s="754"/>
      <c r="K131" s="755"/>
      <c r="L131" s="755"/>
      <c r="M131" s="755"/>
    </row>
    <row r="132" spans="9:13" x14ac:dyDescent="0.25">
      <c r="I132" s="753"/>
      <c r="J132" s="754"/>
      <c r="K132" s="755"/>
      <c r="L132" s="755"/>
      <c r="M132" s="755"/>
    </row>
    <row r="133" spans="9:13" x14ac:dyDescent="0.25">
      <c r="I133" s="753"/>
      <c r="J133" s="754"/>
      <c r="K133" s="755"/>
      <c r="L133" s="755"/>
      <c r="M133" s="755"/>
    </row>
    <row r="134" spans="9:13" x14ac:dyDescent="0.25">
      <c r="I134" s="753"/>
      <c r="J134" s="754"/>
      <c r="K134" s="755"/>
      <c r="L134" s="755"/>
      <c r="M134" s="755"/>
    </row>
    <row r="135" spans="9:13" x14ac:dyDescent="0.25">
      <c r="I135" s="753"/>
      <c r="J135" s="754"/>
      <c r="K135" s="755"/>
      <c r="L135" s="755"/>
      <c r="M135" s="755"/>
    </row>
    <row r="136" spans="9:13" x14ac:dyDescent="0.25">
      <c r="I136" s="753"/>
      <c r="J136" s="754"/>
      <c r="K136" s="755"/>
      <c r="L136" s="755"/>
      <c r="M136" s="755"/>
    </row>
    <row r="137" spans="9:13" x14ac:dyDescent="0.25">
      <c r="I137" s="753"/>
      <c r="J137" s="754"/>
      <c r="K137" s="755"/>
      <c r="L137" s="755"/>
      <c r="M137" s="755"/>
    </row>
    <row r="138" spans="9:13" x14ac:dyDescent="0.25">
      <c r="I138" s="753"/>
      <c r="J138" s="754"/>
      <c r="K138" s="755"/>
      <c r="L138" s="755"/>
      <c r="M138" s="755"/>
    </row>
    <row r="139" spans="9:13" x14ac:dyDescent="0.25">
      <c r="I139" s="753"/>
      <c r="J139" s="754"/>
      <c r="K139" s="755"/>
      <c r="L139" s="755"/>
      <c r="M139" s="755"/>
    </row>
    <row r="140" spans="9:13" x14ac:dyDescent="0.25">
      <c r="I140" s="753"/>
      <c r="J140" s="754"/>
      <c r="K140" s="755"/>
      <c r="L140" s="755"/>
      <c r="M140" s="755"/>
    </row>
    <row r="141" spans="9:13" x14ac:dyDescent="0.25">
      <c r="I141" s="753"/>
      <c r="J141" s="754"/>
      <c r="K141" s="755"/>
      <c r="L141" s="755"/>
      <c r="M141" s="755"/>
    </row>
    <row r="142" spans="9:13" x14ac:dyDescent="0.25">
      <c r="I142" s="753"/>
      <c r="J142" s="754"/>
      <c r="K142" s="755"/>
      <c r="L142" s="755"/>
      <c r="M142" s="755"/>
    </row>
    <row r="143" spans="9:13" x14ac:dyDescent="0.25">
      <c r="I143" s="753"/>
      <c r="J143" s="754"/>
      <c r="K143" s="755"/>
      <c r="L143" s="755"/>
      <c r="M143" s="755"/>
    </row>
    <row r="144" spans="9:13" x14ac:dyDescent="0.25">
      <c r="I144" s="753"/>
      <c r="J144" s="754"/>
      <c r="K144" s="755"/>
      <c r="L144" s="755"/>
      <c r="M144" s="755"/>
    </row>
    <row r="145" spans="9:13" x14ac:dyDescent="0.25">
      <c r="I145" s="753"/>
      <c r="J145" s="754"/>
      <c r="K145" s="755"/>
      <c r="L145" s="755"/>
      <c r="M145" s="755"/>
    </row>
    <row r="146" spans="9:13" x14ac:dyDescent="0.25">
      <c r="I146" s="753"/>
      <c r="J146" s="754"/>
      <c r="K146" s="755"/>
      <c r="L146" s="755"/>
      <c r="M146" s="755"/>
    </row>
    <row r="147" spans="9:13" x14ac:dyDescent="0.25">
      <c r="I147" s="753"/>
      <c r="J147" s="754"/>
      <c r="K147" s="755"/>
      <c r="L147" s="755"/>
      <c r="M147" s="755"/>
    </row>
    <row r="148" spans="9:13" x14ac:dyDescent="0.25">
      <c r="I148" s="753"/>
      <c r="J148" s="754"/>
      <c r="K148" s="755"/>
      <c r="L148" s="755"/>
      <c r="M148" s="755"/>
    </row>
    <row r="149" spans="9:13" x14ac:dyDescent="0.25">
      <c r="I149" s="753"/>
      <c r="J149" s="754"/>
      <c r="K149" s="755"/>
      <c r="L149" s="755"/>
      <c r="M149" s="755"/>
    </row>
    <row r="150" spans="9:13" x14ac:dyDescent="0.25">
      <c r="I150" s="753"/>
      <c r="J150" s="754"/>
      <c r="K150" s="755"/>
      <c r="L150" s="755"/>
      <c r="M150" s="755"/>
    </row>
    <row r="151" spans="9:13" x14ac:dyDescent="0.25">
      <c r="I151" s="753"/>
      <c r="J151" s="754"/>
      <c r="K151" s="755"/>
      <c r="L151" s="755"/>
      <c r="M151" s="755"/>
    </row>
    <row r="152" spans="9:13" x14ac:dyDescent="0.25">
      <c r="I152" s="753"/>
      <c r="J152" s="754"/>
      <c r="K152" s="755"/>
      <c r="L152" s="755"/>
      <c r="M152" s="755"/>
    </row>
    <row r="153" spans="9:13" x14ac:dyDescent="0.25">
      <c r="I153" s="753"/>
      <c r="J153" s="754"/>
      <c r="K153" s="755"/>
      <c r="L153" s="755"/>
      <c r="M153" s="755"/>
    </row>
    <row r="154" spans="9:13" x14ac:dyDescent="0.25">
      <c r="I154" s="753"/>
      <c r="J154" s="754"/>
      <c r="K154" s="755"/>
      <c r="L154" s="755"/>
      <c r="M154" s="755"/>
    </row>
    <row r="155" spans="9:13" x14ac:dyDescent="0.25">
      <c r="I155" s="753"/>
      <c r="J155" s="754"/>
      <c r="K155" s="755"/>
      <c r="L155" s="755"/>
      <c r="M155" s="755"/>
    </row>
    <row r="156" spans="9:13" x14ac:dyDescent="0.25">
      <c r="I156" s="753"/>
      <c r="J156" s="754"/>
      <c r="K156" s="755"/>
      <c r="L156" s="755"/>
      <c r="M156" s="755"/>
    </row>
    <row r="157" spans="9:13" x14ac:dyDescent="0.25">
      <c r="I157" s="753"/>
      <c r="J157" s="754"/>
      <c r="K157" s="755"/>
      <c r="L157" s="755"/>
      <c r="M157" s="755"/>
    </row>
    <row r="158" spans="9:13" x14ac:dyDescent="0.25">
      <c r="I158" s="753"/>
      <c r="J158" s="754"/>
      <c r="K158" s="755"/>
      <c r="L158" s="755"/>
      <c r="M158" s="755"/>
    </row>
    <row r="159" spans="9:13" x14ac:dyDescent="0.25">
      <c r="I159" s="753"/>
      <c r="J159" s="754"/>
      <c r="K159" s="755"/>
      <c r="L159" s="755"/>
      <c r="M159" s="755"/>
    </row>
    <row r="160" spans="9:13" x14ac:dyDescent="0.25">
      <c r="I160" s="753"/>
      <c r="J160" s="754"/>
      <c r="K160" s="755"/>
      <c r="L160" s="755"/>
      <c r="M160" s="755"/>
    </row>
    <row r="161" spans="9:13" x14ac:dyDescent="0.25">
      <c r="I161" s="753"/>
      <c r="J161" s="754"/>
      <c r="K161" s="755"/>
      <c r="L161" s="755"/>
      <c r="M161" s="755"/>
    </row>
    <row r="162" spans="9:13" x14ac:dyDescent="0.25">
      <c r="I162" s="753"/>
      <c r="J162" s="754"/>
      <c r="K162" s="755"/>
      <c r="L162" s="755"/>
      <c r="M162" s="755"/>
    </row>
    <row r="163" spans="9:13" x14ac:dyDescent="0.25">
      <c r="I163" s="753"/>
      <c r="J163" s="754"/>
      <c r="K163" s="755"/>
      <c r="L163" s="755"/>
      <c r="M163" s="755"/>
    </row>
    <row r="164" spans="9:13" x14ac:dyDescent="0.25">
      <c r="I164" s="753"/>
      <c r="J164" s="754"/>
      <c r="K164" s="755"/>
      <c r="L164" s="755"/>
      <c r="M164" s="755"/>
    </row>
    <row r="165" spans="9:13" x14ac:dyDescent="0.25">
      <c r="I165" s="753"/>
      <c r="J165" s="754"/>
      <c r="K165" s="755"/>
      <c r="L165" s="755"/>
      <c r="M165" s="755"/>
    </row>
    <row r="166" spans="9:13" x14ac:dyDescent="0.25">
      <c r="I166" s="753"/>
      <c r="J166" s="754"/>
      <c r="K166" s="755"/>
      <c r="L166" s="755"/>
      <c r="M166" s="755"/>
    </row>
    <row r="167" spans="9:13" x14ac:dyDescent="0.25">
      <c r="I167" s="753"/>
      <c r="J167" s="754"/>
      <c r="K167" s="755"/>
      <c r="L167" s="755"/>
      <c r="M167" s="755"/>
    </row>
    <row r="168" spans="9:13" x14ac:dyDescent="0.25">
      <c r="I168" s="753"/>
      <c r="J168" s="754"/>
      <c r="K168" s="755"/>
      <c r="L168" s="755"/>
      <c r="M168" s="755"/>
    </row>
    <row r="169" spans="9:13" x14ac:dyDescent="0.25">
      <c r="I169" s="753"/>
      <c r="J169" s="754"/>
      <c r="K169" s="755"/>
      <c r="L169" s="755"/>
      <c r="M169" s="755"/>
    </row>
    <row r="170" spans="9:13" x14ac:dyDescent="0.25">
      <c r="I170" s="753"/>
      <c r="J170" s="754"/>
      <c r="K170" s="755"/>
      <c r="L170" s="755"/>
      <c r="M170" s="755"/>
    </row>
    <row r="171" spans="9:13" x14ac:dyDescent="0.25">
      <c r="I171" s="753"/>
      <c r="J171" s="754"/>
      <c r="K171" s="755"/>
      <c r="L171" s="755"/>
      <c r="M171" s="755"/>
    </row>
    <row r="172" spans="9:13" x14ac:dyDescent="0.25">
      <c r="I172" s="753"/>
      <c r="J172" s="754"/>
      <c r="K172" s="755"/>
      <c r="L172" s="755"/>
      <c r="M172" s="755"/>
    </row>
    <row r="173" spans="9:13" x14ac:dyDescent="0.25">
      <c r="I173" s="753"/>
      <c r="J173" s="754"/>
      <c r="K173" s="755"/>
      <c r="L173" s="755"/>
      <c r="M173" s="755"/>
    </row>
    <row r="174" spans="9:13" x14ac:dyDescent="0.25">
      <c r="I174" s="753"/>
      <c r="J174" s="754"/>
      <c r="K174" s="755"/>
      <c r="L174" s="755"/>
      <c r="M174" s="755"/>
    </row>
    <row r="175" spans="9:13" x14ac:dyDescent="0.25">
      <c r="I175" s="753"/>
      <c r="J175" s="754"/>
      <c r="K175" s="755"/>
      <c r="L175" s="755"/>
      <c r="M175" s="755"/>
    </row>
    <row r="176" spans="9:13" x14ac:dyDescent="0.25">
      <c r="I176" s="753"/>
      <c r="J176" s="754"/>
      <c r="K176" s="755"/>
      <c r="L176" s="755"/>
      <c r="M176" s="755"/>
    </row>
    <row r="177" spans="9:13" x14ac:dyDescent="0.25">
      <c r="I177" s="753"/>
      <c r="J177" s="754"/>
      <c r="K177" s="755"/>
      <c r="L177" s="755"/>
      <c r="M177" s="755"/>
    </row>
    <row r="178" spans="9:13" x14ac:dyDescent="0.25">
      <c r="I178" s="753"/>
      <c r="J178" s="754"/>
      <c r="K178" s="755"/>
      <c r="L178" s="755"/>
      <c r="M178" s="755"/>
    </row>
    <row r="179" spans="9:13" x14ac:dyDescent="0.25">
      <c r="I179" s="753"/>
      <c r="J179" s="754"/>
      <c r="K179" s="755"/>
      <c r="L179" s="755"/>
      <c r="M179" s="755"/>
    </row>
    <row r="180" spans="9:13" x14ac:dyDescent="0.25">
      <c r="I180" s="753"/>
      <c r="J180" s="754"/>
      <c r="K180" s="755"/>
      <c r="L180" s="755"/>
      <c r="M180" s="755"/>
    </row>
    <row r="181" spans="9:13" x14ac:dyDescent="0.25">
      <c r="I181" s="753"/>
      <c r="J181" s="754"/>
      <c r="K181" s="755"/>
      <c r="L181" s="755"/>
      <c r="M181" s="755"/>
    </row>
    <row r="182" spans="9:13" x14ac:dyDescent="0.25">
      <c r="I182" s="753"/>
      <c r="J182" s="754"/>
      <c r="K182" s="755"/>
      <c r="L182" s="755"/>
      <c r="M182" s="755"/>
    </row>
    <row r="183" spans="9:13" x14ac:dyDescent="0.25">
      <c r="I183" s="753"/>
      <c r="J183" s="754"/>
      <c r="K183" s="755"/>
      <c r="L183" s="755"/>
      <c r="M183" s="755"/>
    </row>
    <row r="184" spans="9:13" x14ac:dyDescent="0.25">
      <c r="I184" s="753"/>
      <c r="J184" s="754"/>
      <c r="K184" s="755"/>
      <c r="L184" s="755"/>
      <c r="M184" s="755"/>
    </row>
    <row r="185" spans="9:13" x14ac:dyDescent="0.25">
      <c r="I185" s="753"/>
      <c r="J185" s="754"/>
      <c r="K185" s="755"/>
      <c r="L185" s="755"/>
      <c r="M185" s="755"/>
    </row>
    <row r="186" spans="9:13" x14ac:dyDescent="0.25">
      <c r="I186" s="753"/>
      <c r="J186" s="754"/>
      <c r="K186" s="755"/>
      <c r="L186" s="755"/>
      <c r="M186" s="755"/>
    </row>
    <row r="187" spans="9:13" x14ac:dyDescent="0.25">
      <c r="I187" s="753"/>
      <c r="J187" s="754"/>
      <c r="K187" s="755"/>
      <c r="L187" s="755"/>
      <c r="M187" s="755"/>
    </row>
    <row r="188" spans="9:13" x14ac:dyDescent="0.25">
      <c r="I188" s="753"/>
      <c r="J188" s="754"/>
      <c r="K188" s="755"/>
      <c r="L188" s="755"/>
      <c r="M188" s="755"/>
    </row>
    <row r="189" spans="9:13" x14ac:dyDescent="0.25">
      <c r="I189" s="753"/>
      <c r="J189" s="754"/>
      <c r="K189" s="755"/>
      <c r="L189" s="755"/>
      <c r="M189" s="755"/>
    </row>
    <row r="190" spans="9:13" x14ac:dyDescent="0.25">
      <c r="I190" s="753"/>
      <c r="J190" s="754"/>
      <c r="K190" s="755"/>
      <c r="L190" s="755"/>
      <c r="M190" s="755"/>
    </row>
    <row r="191" spans="9:13" x14ac:dyDescent="0.25">
      <c r="I191" s="753"/>
      <c r="J191" s="754"/>
      <c r="K191" s="755"/>
      <c r="L191" s="755"/>
      <c r="M191" s="755"/>
    </row>
    <row r="192" spans="9:13" x14ac:dyDescent="0.25">
      <c r="I192" s="753"/>
      <c r="J192" s="754"/>
      <c r="K192" s="755"/>
      <c r="L192" s="755"/>
      <c r="M192" s="755"/>
    </row>
    <row r="193" spans="9:13" x14ac:dyDescent="0.25">
      <c r="I193" s="753"/>
      <c r="J193" s="754"/>
      <c r="K193" s="755"/>
      <c r="L193" s="755"/>
      <c r="M193" s="755"/>
    </row>
    <row r="194" spans="9:13" x14ac:dyDescent="0.25">
      <c r="I194" s="753"/>
      <c r="J194" s="754"/>
      <c r="K194" s="755"/>
      <c r="L194" s="755"/>
      <c r="M194" s="755"/>
    </row>
    <row r="195" spans="9:13" x14ac:dyDescent="0.25">
      <c r="I195" s="753"/>
      <c r="J195" s="754"/>
      <c r="K195" s="755"/>
      <c r="L195" s="755"/>
      <c r="M195" s="755"/>
    </row>
    <row r="196" spans="9:13" x14ac:dyDescent="0.25">
      <c r="I196" s="753"/>
      <c r="J196" s="754"/>
      <c r="K196" s="755"/>
      <c r="L196" s="755"/>
      <c r="M196" s="755"/>
    </row>
    <row r="197" spans="9:13" x14ac:dyDescent="0.25">
      <c r="I197" s="753"/>
      <c r="J197" s="754"/>
      <c r="K197" s="755"/>
      <c r="L197" s="755"/>
      <c r="M197" s="755"/>
    </row>
    <row r="198" spans="9:13" x14ac:dyDescent="0.25">
      <c r="I198" s="753"/>
      <c r="J198" s="754"/>
      <c r="K198" s="755"/>
      <c r="L198" s="755"/>
      <c r="M198" s="755"/>
    </row>
    <row r="199" spans="9:13" x14ac:dyDescent="0.25">
      <c r="I199" s="753"/>
      <c r="J199" s="754"/>
      <c r="K199" s="755"/>
      <c r="L199" s="755"/>
      <c r="M199" s="755"/>
    </row>
    <row r="200" spans="9:13" x14ac:dyDescent="0.25">
      <c r="I200" s="753"/>
      <c r="J200" s="754"/>
      <c r="K200" s="755"/>
      <c r="L200" s="755"/>
      <c r="M200" s="755"/>
    </row>
    <row r="201" spans="9:13" x14ac:dyDescent="0.25">
      <c r="I201" s="753"/>
      <c r="J201" s="754"/>
      <c r="K201" s="755"/>
      <c r="L201" s="755"/>
      <c r="M201" s="755"/>
    </row>
    <row r="202" spans="9:13" x14ac:dyDescent="0.25">
      <c r="I202" s="753"/>
      <c r="J202" s="754"/>
      <c r="K202" s="755"/>
      <c r="L202" s="755"/>
      <c r="M202" s="755"/>
    </row>
    <row r="203" spans="9:13" x14ac:dyDescent="0.25">
      <c r="I203" s="753"/>
      <c r="J203" s="754"/>
      <c r="K203" s="755"/>
      <c r="L203" s="755"/>
      <c r="M203" s="755"/>
    </row>
    <row r="204" spans="9:13" x14ac:dyDescent="0.25">
      <c r="I204" s="753"/>
      <c r="J204" s="754"/>
      <c r="K204" s="755"/>
      <c r="L204" s="755"/>
      <c r="M204" s="755"/>
    </row>
    <row r="205" spans="9:13" x14ac:dyDescent="0.25">
      <c r="I205" s="753"/>
      <c r="J205" s="754"/>
      <c r="K205" s="755"/>
      <c r="L205" s="755"/>
      <c r="M205" s="755"/>
    </row>
    <row r="206" spans="9:13" x14ac:dyDescent="0.25">
      <c r="I206" s="753"/>
      <c r="J206" s="754"/>
      <c r="K206" s="755"/>
      <c r="L206" s="755"/>
      <c r="M206" s="755"/>
    </row>
    <row r="207" spans="9:13" x14ac:dyDescent="0.25">
      <c r="I207" s="753"/>
      <c r="J207" s="754"/>
      <c r="K207" s="755"/>
      <c r="L207" s="755"/>
      <c r="M207" s="755"/>
    </row>
    <row r="208" spans="9:13" x14ac:dyDescent="0.25">
      <c r="I208" s="753"/>
      <c r="J208" s="754"/>
      <c r="K208" s="755"/>
      <c r="L208" s="755"/>
      <c r="M208" s="755"/>
    </row>
    <row r="209" spans="9:13" x14ac:dyDescent="0.25">
      <c r="I209" s="753"/>
      <c r="J209" s="754"/>
      <c r="K209" s="755"/>
      <c r="L209" s="755"/>
      <c r="M209" s="755"/>
    </row>
    <row r="210" spans="9:13" x14ac:dyDescent="0.25">
      <c r="I210" s="753"/>
      <c r="J210" s="754"/>
      <c r="K210" s="755"/>
      <c r="L210" s="755"/>
      <c r="M210" s="755"/>
    </row>
    <row r="211" spans="9:13" x14ac:dyDescent="0.25">
      <c r="I211" s="753"/>
      <c r="J211" s="754"/>
      <c r="K211" s="755"/>
      <c r="L211" s="755"/>
      <c r="M211" s="755"/>
    </row>
    <row r="212" spans="9:13" x14ac:dyDescent="0.25">
      <c r="I212" s="753"/>
      <c r="J212" s="754"/>
      <c r="K212" s="755"/>
      <c r="L212" s="755"/>
      <c r="M212" s="755"/>
    </row>
    <row r="213" spans="9:13" x14ac:dyDescent="0.25">
      <c r="I213" s="753"/>
      <c r="J213" s="754"/>
      <c r="K213" s="755"/>
      <c r="L213" s="755"/>
      <c r="M213" s="755"/>
    </row>
    <row r="214" spans="9:13" x14ac:dyDescent="0.25">
      <c r="I214" s="753"/>
      <c r="J214" s="754"/>
      <c r="K214" s="755"/>
      <c r="L214" s="755"/>
      <c r="M214" s="755"/>
    </row>
    <row r="215" spans="9:13" x14ac:dyDescent="0.25">
      <c r="I215" s="753"/>
      <c r="J215" s="754"/>
      <c r="K215" s="755"/>
      <c r="L215" s="755"/>
      <c r="M215" s="755"/>
    </row>
    <row r="216" spans="9:13" x14ac:dyDescent="0.25">
      <c r="I216" s="753"/>
      <c r="J216" s="754"/>
      <c r="K216" s="755"/>
      <c r="L216" s="755"/>
      <c r="M216" s="755"/>
    </row>
    <row r="217" spans="9:13" x14ac:dyDescent="0.25">
      <c r="I217" s="753"/>
      <c r="J217" s="754"/>
      <c r="K217" s="755"/>
      <c r="L217" s="755"/>
      <c r="M217" s="755"/>
    </row>
    <row r="218" spans="9:13" x14ac:dyDescent="0.25">
      <c r="I218" s="753"/>
      <c r="J218" s="754"/>
      <c r="K218" s="755"/>
      <c r="L218" s="755"/>
      <c r="M218" s="755"/>
    </row>
    <row r="219" spans="9:13" x14ac:dyDescent="0.25">
      <c r="I219" s="753"/>
      <c r="J219" s="754"/>
      <c r="K219" s="755"/>
      <c r="L219" s="755"/>
      <c r="M219" s="755"/>
    </row>
    <row r="220" spans="9:13" x14ac:dyDescent="0.25">
      <c r="I220" s="753"/>
      <c r="J220" s="754"/>
      <c r="K220" s="755"/>
      <c r="L220" s="755"/>
      <c r="M220" s="755"/>
    </row>
    <row r="221" spans="9:13" x14ac:dyDescent="0.25">
      <c r="I221" s="753"/>
      <c r="J221" s="754"/>
      <c r="K221" s="755"/>
      <c r="L221" s="755"/>
      <c r="M221" s="755"/>
    </row>
    <row r="222" spans="9:13" x14ac:dyDescent="0.25">
      <c r="I222" s="753"/>
      <c r="J222" s="754"/>
      <c r="K222" s="755"/>
      <c r="L222" s="755"/>
      <c r="M222" s="755"/>
    </row>
    <row r="223" spans="9:13" x14ac:dyDescent="0.25">
      <c r="I223" s="753"/>
      <c r="J223" s="754"/>
      <c r="K223" s="755"/>
      <c r="L223" s="755"/>
      <c r="M223" s="755"/>
    </row>
    <row r="224" spans="9:13" x14ac:dyDescent="0.25">
      <c r="I224" s="753"/>
      <c r="J224" s="754"/>
      <c r="K224" s="755"/>
      <c r="L224" s="755"/>
      <c r="M224" s="755"/>
    </row>
    <row r="225" spans="9:13" x14ac:dyDescent="0.25">
      <c r="I225" s="753"/>
      <c r="J225" s="754"/>
      <c r="K225" s="755"/>
      <c r="L225" s="755"/>
      <c r="M225" s="755"/>
    </row>
    <row r="226" spans="9:13" x14ac:dyDescent="0.25">
      <c r="I226" s="753"/>
      <c r="J226" s="754"/>
      <c r="K226" s="755"/>
      <c r="L226" s="755"/>
      <c r="M226" s="755"/>
    </row>
    <row r="227" spans="9:13" x14ac:dyDescent="0.25">
      <c r="I227" s="753"/>
      <c r="J227" s="754"/>
      <c r="K227" s="755"/>
      <c r="L227" s="755"/>
      <c r="M227" s="755"/>
    </row>
    <row r="228" spans="9:13" x14ac:dyDescent="0.25">
      <c r="I228" s="753"/>
      <c r="J228" s="754"/>
      <c r="K228" s="755"/>
      <c r="L228" s="755"/>
      <c r="M228" s="755"/>
    </row>
    <row r="229" spans="9:13" x14ac:dyDescent="0.25">
      <c r="I229" s="753"/>
      <c r="J229" s="754"/>
      <c r="K229" s="755"/>
      <c r="L229" s="755"/>
      <c r="M229" s="755"/>
    </row>
    <row r="230" spans="9:13" x14ac:dyDescent="0.25">
      <c r="I230" s="753"/>
      <c r="J230" s="754"/>
      <c r="K230" s="755"/>
      <c r="L230" s="755"/>
      <c r="M230" s="755"/>
    </row>
    <row r="231" spans="9:13" x14ac:dyDescent="0.25">
      <c r="I231" s="753"/>
      <c r="J231" s="754"/>
      <c r="K231" s="755"/>
      <c r="L231" s="755"/>
      <c r="M231" s="755"/>
    </row>
    <row r="232" spans="9:13" x14ac:dyDescent="0.25">
      <c r="I232" s="753"/>
      <c r="J232" s="754"/>
      <c r="K232" s="755"/>
      <c r="L232" s="755"/>
      <c r="M232" s="755"/>
    </row>
    <row r="233" spans="9:13" x14ac:dyDescent="0.25">
      <c r="I233" s="753"/>
      <c r="J233" s="754"/>
      <c r="K233" s="755"/>
      <c r="L233" s="755"/>
      <c r="M233" s="755"/>
    </row>
    <row r="234" spans="9:13" x14ac:dyDescent="0.25">
      <c r="I234" s="753"/>
      <c r="J234" s="754"/>
      <c r="K234" s="755"/>
      <c r="L234" s="755"/>
      <c r="M234" s="755"/>
    </row>
    <row r="235" spans="9:13" x14ac:dyDescent="0.25">
      <c r="I235" s="753"/>
      <c r="J235" s="754"/>
      <c r="K235" s="755"/>
      <c r="L235" s="755"/>
      <c r="M235" s="755"/>
    </row>
    <row r="236" spans="9:13" x14ac:dyDescent="0.25">
      <c r="I236" s="753"/>
      <c r="J236" s="754"/>
      <c r="K236" s="755"/>
      <c r="L236" s="755"/>
      <c r="M236" s="755"/>
    </row>
    <row r="237" spans="9:13" x14ac:dyDescent="0.25">
      <c r="I237" s="753"/>
      <c r="J237" s="754"/>
      <c r="K237" s="755"/>
      <c r="L237" s="755"/>
      <c r="M237" s="755"/>
    </row>
    <row r="238" spans="9:13" x14ac:dyDescent="0.25">
      <c r="I238" s="753"/>
      <c r="J238" s="754"/>
      <c r="K238" s="755"/>
      <c r="L238" s="755"/>
      <c r="M238" s="755"/>
    </row>
    <row r="239" spans="9:13" x14ac:dyDescent="0.25">
      <c r="I239" s="753"/>
      <c r="J239" s="754"/>
      <c r="K239" s="755"/>
      <c r="L239" s="755"/>
      <c r="M239" s="755"/>
    </row>
    <row r="240" spans="9:13" x14ac:dyDescent="0.25">
      <c r="I240" s="753"/>
      <c r="J240" s="754"/>
      <c r="K240" s="755"/>
      <c r="L240" s="755"/>
      <c r="M240" s="755"/>
    </row>
    <row r="241" spans="9:13" x14ac:dyDescent="0.25">
      <c r="I241" s="753"/>
      <c r="J241" s="754"/>
      <c r="K241" s="755"/>
      <c r="L241" s="755"/>
      <c r="M241" s="755"/>
    </row>
    <row r="242" spans="9:13" x14ac:dyDescent="0.25">
      <c r="I242" s="753"/>
      <c r="J242" s="754"/>
      <c r="K242" s="755"/>
      <c r="L242" s="755"/>
      <c r="M242" s="755"/>
    </row>
    <row r="243" spans="9:13" x14ac:dyDescent="0.25">
      <c r="I243" s="753"/>
      <c r="J243" s="753"/>
      <c r="K243" s="755"/>
      <c r="L243" s="755"/>
      <c r="M243" s="755"/>
    </row>
    <row r="244" spans="9:13" x14ac:dyDescent="0.25">
      <c r="I244" s="753"/>
      <c r="J244" s="753"/>
      <c r="K244" s="755"/>
      <c r="L244" s="755"/>
      <c r="M244" s="755"/>
    </row>
    <row r="245" spans="9:13" x14ac:dyDescent="0.25">
      <c r="I245" s="753"/>
      <c r="J245" s="753"/>
      <c r="K245" s="755"/>
      <c r="L245" s="755"/>
      <c r="M245" s="755"/>
    </row>
    <row r="246" spans="9:13" x14ac:dyDescent="0.25">
      <c r="I246" s="753"/>
      <c r="J246" s="753"/>
      <c r="K246" s="755"/>
      <c r="L246" s="755"/>
      <c r="M246" s="755"/>
    </row>
  </sheetData>
  <mergeCells count="2">
    <mergeCell ref="A2:E2"/>
    <mergeCell ref="A17:E1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5"/>
  <dimension ref="B3:Z28"/>
  <sheetViews>
    <sheetView showGridLines="0" zoomScale="85" zoomScaleNormal="85" workbookViewId="0"/>
  </sheetViews>
  <sheetFormatPr defaultColWidth="9.140625" defaultRowHeight="13.5" x14ac:dyDescent="0.25"/>
  <cols>
    <col min="1" max="1" width="9.140625" style="15"/>
    <col min="2" max="2" width="47" style="15" customWidth="1"/>
    <col min="3" max="3" width="9.7109375" style="15" customWidth="1"/>
    <col min="4" max="10" width="9.140625" style="15"/>
    <col min="11" max="11" width="12.42578125" style="31" bestFit="1" customWidth="1"/>
    <col min="12" max="23" width="9.140625" style="31"/>
    <col min="24" max="16384" width="9.140625" style="15"/>
  </cols>
  <sheetData>
    <row r="3" spans="2:26" ht="27.75" thickBot="1" x14ac:dyDescent="0.3">
      <c r="B3" s="151" t="s">
        <v>1565</v>
      </c>
      <c r="C3" s="156"/>
      <c r="D3" s="994" t="s">
        <v>1568</v>
      </c>
      <c r="E3" s="994"/>
      <c r="F3" s="994"/>
      <c r="G3" s="994"/>
      <c r="H3" s="994"/>
    </row>
    <row r="4" spans="2:26" ht="27.75" thickBot="1" x14ac:dyDescent="0.3">
      <c r="B4" s="1007"/>
      <c r="C4" s="70"/>
      <c r="D4" s="12"/>
      <c r="E4" s="155" t="s">
        <v>97</v>
      </c>
      <c r="F4" s="29" t="s">
        <v>106</v>
      </c>
      <c r="G4" s="29" t="s">
        <v>98</v>
      </c>
      <c r="H4" s="29" t="s">
        <v>99</v>
      </c>
    </row>
    <row r="5" spans="2:26" ht="14.25" thickBot="1" x14ac:dyDescent="0.3">
      <c r="B5" s="1008"/>
      <c r="C5" s="153"/>
      <c r="D5" s="46">
        <v>2016</v>
      </c>
      <c r="E5" s="47">
        <v>2.6122386404944908</v>
      </c>
      <c r="F5" s="121">
        <v>1.1469648819630862</v>
      </c>
      <c r="G5" s="121">
        <v>0.82226118515600266</v>
      </c>
      <c r="H5" s="122">
        <v>0.62639874828291386</v>
      </c>
      <c r="K5" s="40"/>
      <c r="L5" s="41">
        <v>2010</v>
      </c>
      <c r="M5" s="41">
        <v>2011</v>
      </c>
      <c r="N5" s="41">
        <v>2012</v>
      </c>
      <c r="O5" s="41">
        <v>2013</v>
      </c>
      <c r="P5" s="41">
        <v>2014</v>
      </c>
      <c r="Q5" s="41">
        <v>2015</v>
      </c>
      <c r="R5" s="41">
        <v>2016</v>
      </c>
      <c r="S5" s="41">
        <v>2017</v>
      </c>
      <c r="T5" s="41">
        <v>2018</v>
      </c>
      <c r="U5" s="41">
        <v>2019</v>
      </c>
      <c r="V5" s="42">
        <v>2020</v>
      </c>
      <c r="W5" s="42" t="s">
        <v>488</v>
      </c>
      <c r="X5" s="42" t="s">
        <v>512</v>
      </c>
      <c r="Y5" s="42" t="s">
        <v>557</v>
      </c>
      <c r="Z5" s="42" t="s">
        <v>734</v>
      </c>
    </row>
    <row r="6" spans="2:26" x14ac:dyDescent="0.25">
      <c r="B6" s="1008"/>
      <c r="C6" s="153"/>
      <c r="D6" s="46">
        <v>2017</v>
      </c>
      <c r="E6" s="47">
        <v>2.1516245036605763</v>
      </c>
      <c r="F6" s="121">
        <v>1.0040460928164352</v>
      </c>
      <c r="G6" s="121">
        <v>0.53620470791540698</v>
      </c>
      <c r="H6" s="122">
        <v>0.6001724349491061</v>
      </c>
      <c r="K6" s="32" t="s">
        <v>514</v>
      </c>
      <c r="L6" s="37">
        <v>8.2429179441465064E-2</v>
      </c>
      <c r="M6" s="37">
        <v>0.40994835602924617</v>
      </c>
      <c r="N6" s="37">
        <v>0.23596458210039067</v>
      </c>
      <c r="O6" s="37">
        <v>0.22532309943905071</v>
      </c>
      <c r="P6" s="37">
        <v>0.41205235629633297</v>
      </c>
      <c r="Q6" s="37">
        <v>0.55614470548231731</v>
      </c>
      <c r="R6" s="37">
        <v>0.62639874828291386</v>
      </c>
      <c r="S6" s="37">
        <v>0.6001724349491061</v>
      </c>
      <c r="T6" s="37">
        <v>0.54613782161266522</v>
      </c>
      <c r="U6" s="37">
        <v>0.36395653292115554</v>
      </c>
      <c r="V6" s="37">
        <v>-0.34961434299442273</v>
      </c>
      <c r="W6" s="37">
        <v>-6.1926566723070224E-2</v>
      </c>
      <c r="X6" s="37">
        <v>0.27364461848472527</v>
      </c>
      <c r="Y6" s="37">
        <v>0.11535644143611516</v>
      </c>
      <c r="Z6" s="37">
        <v>-1.923526702344976E-2</v>
      </c>
    </row>
    <row r="7" spans="2:26" x14ac:dyDescent="0.25">
      <c r="B7" s="1008"/>
      <c r="C7" s="153"/>
      <c r="D7" s="46">
        <v>2018</v>
      </c>
      <c r="E7" s="47">
        <v>2.5311921012973748</v>
      </c>
      <c r="F7" s="121">
        <v>1.3078060253539414</v>
      </c>
      <c r="G7" s="121">
        <v>0.66146049353456748</v>
      </c>
      <c r="H7" s="122">
        <v>0.54613782161266522</v>
      </c>
      <c r="K7" s="32" t="s">
        <v>98</v>
      </c>
      <c r="L7" s="37">
        <v>0.16229574889087139</v>
      </c>
      <c r="M7" s="37">
        <v>0.37704455452655472</v>
      </c>
      <c r="N7" s="37">
        <v>0.46565531711382779</v>
      </c>
      <c r="O7" s="37">
        <v>0.24950428441775949</v>
      </c>
      <c r="P7" s="37">
        <v>0.29194804178818334</v>
      </c>
      <c r="Q7" s="37">
        <v>0.50125859036874632</v>
      </c>
      <c r="R7" s="37">
        <v>0.82226118515600266</v>
      </c>
      <c r="S7" s="37">
        <v>0.53620470791540698</v>
      </c>
      <c r="T7" s="37">
        <v>0.66146049353456748</v>
      </c>
      <c r="U7" s="37">
        <v>0.73418617707621336</v>
      </c>
      <c r="V7" s="37">
        <v>0.722302034484683</v>
      </c>
      <c r="W7" s="37">
        <v>0.4357097649875129</v>
      </c>
      <c r="X7" s="37">
        <v>0.63101614320089228</v>
      </c>
      <c r="Y7" s="37">
        <v>0.87084448291946881</v>
      </c>
      <c r="Z7" s="37">
        <v>0.85448781863378975</v>
      </c>
    </row>
    <row r="8" spans="2:26" x14ac:dyDescent="0.25">
      <c r="B8" s="1008"/>
      <c r="C8" s="153"/>
      <c r="D8" s="46">
        <v>2019</v>
      </c>
      <c r="E8" s="47">
        <v>2.2454828815834826</v>
      </c>
      <c r="F8" s="121">
        <v>1.1351575244467726</v>
      </c>
      <c r="G8" s="121">
        <v>0.73418617707621336</v>
      </c>
      <c r="H8" s="122">
        <v>0.36395653292115554</v>
      </c>
      <c r="K8" s="32" t="s">
        <v>102</v>
      </c>
      <c r="L8" s="37">
        <v>1.2883553845034257</v>
      </c>
      <c r="M8" s="37">
        <v>1.7114687987555222</v>
      </c>
      <c r="N8" s="37">
        <v>1.7888391584611529</v>
      </c>
      <c r="O8" s="37">
        <v>1.3127932678762333</v>
      </c>
      <c r="P8" s="37">
        <v>1.173313441880186</v>
      </c>
      <c r="Q8" s="37">
        <v>2.0041373285528907</v>
      </c>
      <c r="R8" s="37">
        <v>1.1469648819630862</v>
      </c>
      <c r="S8" s="37">
        <v>1.0040460928164352</v>
      </c>
      <c r="T8" s="37">
        <v>1.3078060253539414</v>
      </c>
      <c r="U8" s="37">
        <v>1.1351575244467726</v>
      </c>
      <c r="V8" s="37">
        <v>0.28906349442052726</v>
      </c>
      <c r="W8" s="37">
        <v>1.3551324683208188</v>
      </c>
      <c r="X8" s="37">
        <v>1.6327492435825208</v>
      </c>
      <c r="Y8" s="37">
        <v>1.7615775365335651</v>
      </c>
      <c r="Z8" s="37">
        <v>1.3791059039870657</v>
      </c>
    </row>
    <row r="9" spans="2:26" ht="14.25" thickBot="1" x14ac:dyDescent="0.3">
      <c r="B9" s="1008"/>
      <c r="C9" s="153"/>
      <c r="D9" s="46" t="s">
        <v>235</v>
      </c>
      <c r="E9" s="58">
        <v>0.65747668469386955</v>
      </c>
      <c r="F9" s="123">
        <v>0.28906349442052726</v>
      </c>
      <c r="G9" s="123">
        <v>0.722302034484683</v>
      </c>
      <c r="H9" s="124">
        <v>-0.34961434299442273</v>
      </c>
      <c r="K9" s="32" t="s">
        <v>563</v>
      </c>
      <c r="L9" s="37">
        <v>1.5362204368726928</v>
      </c>
      <c r="M9" s="37">
        <v>2.511845526098555</v>
      </c>
      <c r="N9" s="37">
        <v>2.502903565681458</v>
      </c>
      <c r="O9" s="37">
        <v>1.7938482920438092</v>
      </c>
      <c r="P9" s="37">
        <v>1.8853573642082511</v>
      </c>
      <c r="Q9" s="37">
        <v>3.0825588445796637</v>
      </c>
      <c r="R9" s="37">
        <v>2.6122386404944908</v>
      </c>
      <c r="S9" s="37">
        <v>2.1516245036605763</v>
      </c>
      <c r="T9" s="37">
        <v>2.5311921012973748</v>
      </c>
      <c r="U9" s="37">
        <v>2.2454828815834826</v>
      </c>
      <c r="V9" s="37">
        <v>0.65747668469386955</v>
      </c>
      <c r="W9" s="37">
        <v>1.7329331792941494</v>
      </c>
      <c r="X9" s="37">
        <v>2.5518692662107822</v>
      </c>
      <c r="Y9" s="37">
        <v>2.7630867514113922</v>
      </c>
      <c r="Z9" s="37">
        <v>2.2228348827125544</v>
      </c>
    </row>
    <row r="10" spans="2:26" x14ac:dyDescent="0.25">
      <c r="B10" s="1008"/>
      <c r="C10" s="153"/>
      <c r="D10" s="46" t="s">
        <v>488</v>
      </c>
      <c r="E10" s="47">
        <v>1.7329331792941494</v>
      </c>
      <c r="F10" s="121">
        <v>1.3551324683208188</v>
      </c>
      <c r="G10" s="121">
        <v>0.4357097649875129</v>
      </c>
      <c r="H10" s="122">
        <v>-6.1926566723070224E-2</v>
      </c>
      <c r="L10" s="37"/>
      <c r="M10" s="37"/>
      <c r="N10" s="37"/>
      <c r="O10" s="37"/>
      <c r="P10" s="37"/>
      <c r="Q10" s="37"/>
      <c r="R10" s="37"/>
      <c r="S10" s="37"/>
      <c r="T10" s="37"/>
      <c r="U10" s="37"/>
      <c r="V10" s="37"/>
      <c r="W10" s="37"/>
    </row>
    <row r="11" spans="2:26" x14ac:dyDescent="0.25">
      <c r="B11" s="1008"/>
      <c r="C11" s="153"/>
      <c r="D11" s="46" t="s">
        <v>512</v>
      </c>
      <c r="E11" s="47">
        <v>2.5518692662107822</v>
      </c>
      <c r="F11" s="121">
        <v>1.6327492435825208</v>
      </c>
      <c r="G11" s="121">
        <v>0.63101614320089228</v>
      </c>
      <c r="H11" s="122">
        <v>0.27364461848472527</v>
      </c>
    </row>
    <row r="12" spans="2:26" ht="14.25" thickBot="1" x14ac:dyDescent="0.3">
      <c r="B12" s="1008"/>
      <c r="C12" s="153"/>
      <c r="D12" s="46" t="s">
        <v>557</v>
      </c>
      <c r="E12" s="47">
        <v>2.7630867514113922</v>
      </c>
      <c r="F12" s="121">
        <v>1.7615775365335651</v>
      </c>
      <c r="G12" s="121">
        <v>0.87084448291946881</v>
      </c>
      <c r="H12" s="122">
        <v>0.11535644143611516</v>
      </c>
      <c r="K12" s="40"/>
      <c r="L12" s="41">
        <v>2010</v>
      </c>
      <c r="M12" s="41">
        <v>2011</v>
      </c>
      <c r="N12" s="41">
        <v>2012</v>
      </c>
      <c r="O12" s="41">
        <v>2013</v>
      </c>
      <c r="P12" s="41">
        <v>2014</v>
      </c>
      <c r="Q12" s="41">
        <v>2015</v>
      </c>
      <c r="R12" s="41">
        <v>2016</v>
      </c>
      <c r="S12" s="41">
        <v>2017</v>
      </c>
      <c r="T12" s="41">
        <v>2018</v>
      </c>
      <c r="U12" s="41">
        <v>2019</v>
      </c>
      <c r="V12" s="42">
        <v>2020</v>
      </c>
      <c r="W12" s="42" t="s">
        <v>488</v>
      </c>
      <c r="X12" s="42" t="s">
        <v>512</v>
      </c>
      <c r="Y12" s="42" t="s">
        <v>557</v>
      </c>
      <c r="Z12" s="42" t="s">
        <v>734</v>
      </c>
    </row>
    <row r="13" spans="2:26" ht="14.25" thickBot="1" x14ac:dyDescent="0.3">
      <c r="B13" s="1009"/>
      <c r="C13" s="70"/>
      <c r="D13" s="119" t="s">
        <v>734</v>
      </c>
      <c r="E13" s="58">
        <v>2.2228348827125544</v>
      </c>
      <c r="F13" s="123">
        <v>1.3791059039870657</v>
      </c>
      <c r="G13" s="123">
        <v>0.85448781863378975</v>
      </c>
      <c r="H13" s="124">
        <v>-1.923526702344976E-2</v>
      </c>
      <c r="K13" s="32" t="s">
        <v>527</v>
      </c>
      <c r="L13" s="37">
        <f>L6</f>
        <v>8.2429179441465064E-2</v>
      </c>
      <c r="M13" s="37">
        <f t="shared" ref="M13:Y13" si="0">M6</f>
        <v>0.40994835602924617</v>
      </c>
      <c r="N13" s="37">
        <f t="shared" si="0"/>
        <v>0.23596458210039067</v>
      </c>
      <c r="O13" s="37">
        <f t="shared" si="0"/>
        <v>0.22532309943905071</v>
      </c>
      <c r="P13" s="37">
        <f t="shared" si="0"/>
        <v>0.41205235629633297</v>
      </c>
      <c r="Q13" s="37">
        <f t="shared" si="0"/>
        <v>0.55614470548231731</v>
      </c>
      <c r="R13" s="37">
        <f t="shared" si="0"/>
        <v>0.62639874828291386</v>
      </c>
      <c r="S13" s="37">
        <f t="shared" si="0"/>
        <v>0.6001724349491061</v>
      </c>
      <c r="T13" s="37">
        <f t="shared" si="0"/>
        <v>0.54613782161266522</v>
      </c>
      <c r="U13" s="37">
        <f t="shared" si="0"/>
        <v>0.36395653292115554</v>
      </c>
      <c r="V13" s="37">
        <f t="shared" si="0"/>
        <v>-0.34961434299442273</v>
      </c>
      <c r="W13" s="37">
        <f t="shared" si="0"/>
        <v>-6.1926566723070224E-2</v>
      </c>
      <c r="X13" s="37">
        <f t="shared" si="0"/>
        <v>0.27364461848472527</v>
      </c>
      <c r="Y13" s="37">
        <f t="shared" si="0"/>
        <v>0.11535644143611516</v>
      </c>
      <c r="Z13" s="37">
        <f t="shared" ref="Z13" si="1">Z6</f>
        <v>-1.923526702344976E-2</v>
      </c>
    </row>
    <row r="14" spans="2:26" x14ac:dyDescent="0.25">
      <c r="B14" s="26" t="s">
        <v>100</v>
      </c>
      <c r="C14" s="26"/>
      <c r="D14" s="1006" t="s">
        <v>101</v>
      </c>
      <c r="E14" s="1006"/>
      <c r="F14" s="1006"/>
      <c r="G14" s="1006"/>
      <c r="H14" s="1006"/>
      <c r="K14" s="32" t="s">
        <v>159</v>
      </c>
      <c r="L14" s="37">
        <f t="shared" ref="L14:Y16" si="2">L7</f>
        <v>0.16229574889087139</v>
      </c>
      <c r="M14" s="37">
        <f t="shared" si="2"/>
        <v>0.37704455452655472</v>
      </c>
      <c r="N14" s="37">
        <f t="shared" si="2"/>
        <v>0.46565531711382779</v>
      </c>
      <c r="O14" s="37">
        <f t="shared" si="2"/>
        <v>0.24950428441775949</v>
      </c>
      <c r="P14" s="37">
        <f t="shared" si="2"/>
        <v>0.29194804178818334</v>
      </c>
      <c r="Q14" s="37">
        <f t="shared" si="2"/>
        <v>0.50125859036874632</v>
      </c>
      <c r="R14" s="37">
        <f t="shared" si="2"/>
        <v>0.82226118515600266</v>
      </c>
      <c r="S14" s="37">
        <f t="shared" si="2"/>
        <v>0.53620470791540698</v>
      </c>
      <c r="T14" s="37">
        <f t="shared" si="2"/>
        <v>0.66146049353456748</v>
      </c>
      <c r="U14" s="37">
        <f t="shared" si="2"/>
        <v>0.73418617707621336</v>
      </c>
      <c r="V14" s="37">
        <f t="shared" si="2"/>
        <v>0.722302034484683</v>
      </c>
      <c r="W14" s="37">
        <f t="shared" si="2"/>
        <v>0.4357097649875129</v>
      </c>
      <c r="X14" s="37">
        <f t="shared" si="2"/>
        <v>0.63101614320089228</v>
      </c>
      <c r="Y14" s="37">
        <f t="shared" si="2"/>
        <v>0.87084448291946881</v>
      </c>
      <c r="Z14" s="37">
        <f t="shared" ref="Z14" si="3">Z7</f>
        <v>0.85448781863378975</v>
      </c>
    </row>
    <row r="15" spans="2:26" x14ac:dyDescent="0.25">
      <c r="K15" s="32" t="s">
        <v>102</v>
      </c>
      <c r="L15" s="37">
        <f t="shared" si="2"/>
        <v>1.2883553845034257</v>
      </c>
      <c r="M15" s="37">
        <f t="shared" si="2"/>
        <v>1.7114687987555222</v>
      </c>
      <c r="N15" s="37">
        <f t="shared" si="2"/>
        <v>1.7888391584611529</v>
      </c>
      <c r="O15" s="37">
        <f t="shared" si="2"/>
        <v>1.3127932678762333</v>
      </c>
      <c r="P15" s="37">
        <f t="shared" si="2"/>
        <v>1.173313441880186</v>
      </c>
      <c r="Q15" s="37">
        <f t="shared" si="2"/>
        <v>2.0041373285528907</v>
      </c>
      <c r="R15" s="37">
        <f t="shared" si="2"/>
        <v>1.1469648819630862</v>
      </c>
      <c r="S15" s="37">
        <f t="shared" si="2"/>
        <v>1.0040460928164352</v>
      </c>
      <c r="T15" s="37">
        <f t="shared" si="2"/>
        <v>1.3078060253539414</v>
      </c>
      <c r="U15" s="37">
        <f t="shared" si="2"/>
        <v>1.1351575244467726</v>
      </c>
      <c r="V15" s="37">
        <f t="shared" si="2"/>
        <v>0.28906349442052726</v>
      </c>
      <c r="W15" s="37">
        <f t="shared" si="2"/>
        <v>1.3551324683208188</v>
      </c>
      <c r="X15" s="37">
        <f t="shared" si="2"/>
        <v>1.6327492435825208</v>
      </c>
      <c r="Y15" s="37">
        <f t="shared" si="2"/>
        <v>1.7615775365335651</v>
      </c>
      <c r="Z15" s="37">
        <f t="shared" ref="Z15" si="4">Z8</f>
        <v>1.3791059039870657</v>
      </c>
    </row>
    <row r="16" spans="2:26" x14ac:dyDescent="0.25">
      <c r="K16" s="32" t="s">
        <v>564</v>
      </c>
      <c r="L16" s="37">
        <f t="shared" si="2"/>
        <v>1.5362204368726928</v>
      </c>
      <c r="M16" s="37">
        <f t="shared" si="2"/>
        <v>2.511845526098555</v>
      </c>
      <c r="N16" s="37">
        <f t="shared" si="2"/>
        <v>2.502903565681458</v>
      </c>
      <c r="O16" s="37">
        <f t="shared" si="2"/>
        <v>1.7938482920438092</v>
      </c>
      <c r="P16" s="37">
        <f t="shared" si="2"/>
        <v>1.8853573642082511</v>
      </c>
      <c r="Q16" s="37">
        <f t="shared" si="2"/>
        <v>3.0825588445796637</v>
      </c>
      <c r="R16" s="37">
        <f t="shared" si="2"/>
        <v>2.6122386404944908</v>
      </c>
      <c r="S16" s="37">
        <f t="shared" si="2"/>
        <v>2.1516245036605763</v>
      </c>
      <c r="T16" s="37">
        <f t="shared" si="2"/>
        <v>2.5311921012973748</v>
      </c>
      <c r="U16" s="37">
        <f t="shared" si="2"/>
        <v>2.2454828815834826</v>
      </c>
      <c r="V16" s="37">
        <f t="shared" si="2"/>
        <v>0.65747668469386955</v>
      </c>
      <c r="W16" s="37">
        <f t="shared" si="2"/>
        <v>1.7329331792941494</v>
      </c>
      <c r="X16" s="37">
        <f t="shared" si="2"/>
        <v>2.5518692662107822</v>
      </c>
      <c r="Y16" s="37">
        <f t="shared" si="2"/>
        <v>2.7630867514113922</v>
      </c>
      <c r="Z16" s="37">
        <f t="shared" ref="Z16" si="5">Z9</f>
        <v>2.2228348827125544</v>
      </c>
    </row>
    <row r="17" spans="2:8" ht="27.75" thickBot="1" x14ac:dyDescent="0.3">
      <c r="B17" s="152" t="s">
        <v>1566</v>
      </c>
      <c r="C17" s="125"/>
      <c r="D17" s="994" t="s">
        <v>1567</v>
      </c>
      <c r="E17" s="994"/>
      <c r="F17" s="994"/>
      <c r="G17" s="994"/>
      <c r="H17" s="994"/>
    </row>
    <row r="18" spans="2:8" ht="27.75" thickBot="1" x14ac:dyDescent="0.3">
      <c r="B18" s="1007"/>
      <c r="C18" s="70"/>
      <c r="D18" s="12"/>
      <c r="E18" s="126" t="s">
        <v>158</v>
      </c>
      <c r="F18" s="126" t="s">
        <v>106</v>
      </c>
      <c r="G18" s="126" t="s">
        <v>159</v>
      </c>
      <c r="H18" s="126" t="s">
        <v>160</v>
      </c>
    </row>
    <row r="19" spans="2:8" x14ac:dyDescent="0.25">
      <c r="B19" s="1008"/>
      <c r="C19" s="153"/>
      <c r="D19" s="46">
        <v>2015</v>
      </c>
      <c r="E19" s="47">
        <f>E5</f>
        <v>2.6122386404944908</v>
      </c>
      <c r="F19" s="121">
        <f>F5</f>
        <v>1.1469648819630862</v>
      </c>
      <c r="G19" s="121">
        <f t="shared" ref="G19:H19" si="6">G5</f>
        <v>0.82226118515600266</v>
      </c>
      <c r="H19" s="121">
        <f t="shared" si="6"/>
        <v>0.62639874828291386</v>
      </c>
    </row>
    <row r="20" spans="2:8" x14ac:dyDescent="0.25">
      <c r="B20" s="1008"/>
      <c r="C20" s="153"/>
      <c r="D20" s="46">
        <v>2016</v>
      </c>
      <c r="E20" s="47">
        <f t="shared" ref="E20:H27" si="7">E6</f>
        <v>2.1516245036605763</v>
      </c>
      <c r="F20" s="121">
        <f t="shared" si="7"/>
        <v>1.0040460928164352</v>
      </c>
      <c r="G20" s="121">
        <f t="shared" si="7"/>
        <v>0.53620470791540698</v>
      </c>
      <c r="H20" s="121">
        <f t="shared" si="7"/>
        <v>0.6001724349491061</v>
      </c>
    </row>
    <row r="21" spans="2:8" x14ac:dyDescent="0.25">
      <c r="B21" s="1008"/>
      <c r="C21" s="153"/>
      <c r="D21" s="46">
        <v>2017</v>
      </c>
      <c r="E21" s="47">
        <f t="shared" si="7"/>
        <v>2.5311921012973748</v>
      </c>
      <c r="F21" s="121">
        <f t="shared" si="7"/>
        <v>1.3078060253539414</v>
      </c>
      <c r="G21" s="121">
        <f t="shared" si="7"/>
        <v>0.66146049353456748</v>
      </c>
      <c r="H21" s="121">
        <f t="shared" si="7"/>
        <v>0.54613782161266522</v>
      </c>
    </row>
    <row r="22" spans="2:8" x14ac:dyDescent="0.25">
      <c r="B22" s="1008"/>
      <c r="C22" s="153"/>
      <c r="D22" s="46">
        <v>2018</v>
      </c>
      <c r="E22" s="47">
        <f t="shared" si="7"/>
        <v>2.2454828815834826</v>
      </c>
      <c r="F22" s="121">
        <f t="shared" si="7"/>
        <v>1.1351575244467726</v>
      </c>
      <c r="G22" s="121">
        <f t="shared" si="7"/>
        <v>0.73418617707621336</v>
      </c>
      <c r="H22" s="121">
        <f t="shared" si="7"/>
        <v>0.36395653292115554</v>
      </c>
    </row>
    <row r="23" spans="2:8" ht="14.25" thickBot="1" x14ac:dyDescent="0.3">
      <c r="B23" s="1008"/>
      <c r="C23" s="153"/>
      <c r="D23" s="46">
        <v>2019</v>
      </c>
      <c r="E23" s="58">
        <f t="shared" si="7"/>
        <v>0.65747668469386955</v>
      </c>
      <c r="F23" s="123">
        <f t="shared" si="7"/>
        <v>0.28906349442052726</v>
      </c>
      <c r="G23" s="123">
        <f t="shared" si="7"/>
        <v>0.722302034484683</v>
      </c>
      <c r="H23" s="123">
        <f t="shared" si="7"/>
        <v>-0.34961434299442273</v>
      </c>
    </row>
    <row r="24" spans="2:8" x14ac:dyDescent="0.25">
      <c r="B24" s="1008"/>
      <c r="C24" s="153"/>
      <c r="D24" s="46" t="s">
        <v>235</v>
      </c>
      <c r="E24" s="47">
        <f t="shared" si="7"/>
        <v>1.7329331792941494</v>
      </c>
      <c r="F24" s="121">
        <f t="shared" si="7"/>
        <v>1.3551324683208188</v>
      </c>
      <c r="G24" s="121">
        <f t="shared" si="7"/>
        <v>0.4357097649875129</v>
      </c>
      <c r="H24" s="121">
        <f t="shared" si="7"/>
        <v>-6.1926566723070224E-2</v>
      </c>
    </row>
    <row r="25" spans="2:8" x14ac:dyDescent="0.25">
      <c r="B25" s="1008"/>
      <c r="C25" s="153"/>
      <c r="D25" s="46" t="s">
        <v>488</v>
      </c>
      <c r="E25" s="47">
        <f t="shared" si="7"/>
        <v>2.5518692662107822</v>
      </c>
      <c r="F25" s="121">
        <f t="shared" si="7"/>
        <v>1.6327492435825208</v>
      </c>
      <c r="G25" s="121">
        <f t="shared" si="7"/>
        <v>0.63101614320089228</v>
      </c>
      <c r="H25" s="121">
        <f t="shared" si="7"/>
        <v>0.27364461848472527</v>
      </c>
    </row>
    <row r="26" spans="2:8" x14ac:dyDescent="0.25">
      <c r="B26" s="1008"/>
      <c r="C26" s="153"/>
      <c r="D26" s="46" t="s">
        <v>512</v>
      </c>
      <c r="E26" s="47">
        <f t="shared" si="7"/>
        <v>2.7630867514113922</v>
      </c>
      <c r="F26" s="121">
        <f t="shared" si="7"/>
        <v>1.7615775365335651</v>
      </c>
      <c r="G26" s="121">
        <f t="shared" si="7"/>
        <v>0.87084448291946881</v>
      </c>
      <c r="H26" s="121">
        <f t="shared" si="7"/>
        <v>0.11535644143611516</v>
      </c>
    </row>
    <row r="27" spans="2:8" ht="14.25" thickBot="1" x14ac:dyDescent="0.3">
      <c r="B27" s="1009"/>
      <c r="C27" s="70"/>
      <c r="D27" s="119" t="s">
        <v>557</v>
      </c>
      <c r="E27" s="47">
        <f t="shared" si="7"/>
        <v>2.2228348827125544</v>
      </c>
      <c r="F27" s="121">
        <f t="shared" si="7"/>
        <v>1.3791059039870657</v>
      </c>
      <c r="G27" s="121">
        <f t="shared" si="7"/>
        <v>0.85448781863378975</v>
      </c>
      <c r="H27" s="121">
        <f t="shared" si="7"/>
        <v>-1.923526702344976E-2</v>
      </c>
    </row>
    <row r="28" spans="2:8" x14ac:dyDescent="0.25">
      <c r="B28" s="26" t="s">
        <v>498</v>
      </c>
      <c r="C28" s="26"/>
      <c r="D28" s="1006" t="s">
        <v>212</v>
      </c>
      <c r="E28" s="1006"/>
      <c r="F28" s="1006"/>
      <c r="G28" s="1006"/>
      <c r="H28" s="1006"/>
    </row>
  </sheetData>
  <mergeCells count="6">
    <mergeCell ref="D28:H28"/>
    <mergeCell ref="D3:H3"/>
    <mergeCell ref="B4:B13"/>
    <mergeCell ref="D14:H14"/>
    <mergeCell ref="D17:H17"/>
    <mergeCell ref="B18:B2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6"/>
  <dimension ref="B4:AD31"/>
  <sheetViews>
    <sheetView showGridLines="0" zoomScale="85" zoomScaleNormal="85" workbookViewId="0"/>
  </sheetViews>
  <sheetFormatPr defaultColWidth="9.140625" defaultRowHeight="13.5" x14ac:dyDescent="0.25"/>
  <cols>
    <col min="1" max="1" width="9.140625" style="15"/>
    <col min="2" max="2" width="50.85546875" style="15" customWidth="1"/>
    <col min="3" max="3" width="9.7109375" style="68" customWidth="1"/>
    <col min="4" max="4" width="9.140625" style="15"/>
    <col min="5" max="5" width="12.28515625" style="15" customWidth="1"/>
    <col min="6" max="6" width="11.140625" style="15" customWidth="1"/>
    <col min="7" max="7" width="11.42578125" style="15" customWidth="1"/>
    <col min="8" max="9" width="9.140625" style="15"/>
    <col min="10" max="10" width="15.7109375" style="15" bestFit="1" customWidth="1"/>
    <col min="11" max="16384" width="9.140625" style="15"/>
  </cols>
  <sheetData>
    <row r="4" spans="2:30" ht="14.25" thickBot="1" x14ac:dyDescent="0.3">
      <c r="B4" s="692" t="s">
        <v>1569</v>
      </c>
      <c r="C4" s="709"/>
      <c r="D4" s="994" t="s">
        <v>1570</v>
      </c>
      <c r="E4" s="994"/>
      <c r="F4" s="994"/>
      <c r="G4" s="994"/>
    </row>
    <row r="5" spans="2:30" ht="14.25" thickBot="1" x14ac:dyDescent="0.3">
      <c r="B5" s="1007"/>
      <c r="C5" s="70"/>
      <c r="D5" s="1010"/>
      <c r="E5" s="154" t="s">
        <v>71</v>
      </c>
      <c r="F5" s="1012" t="s">
        <v>97</v>
      </c>
      <c r="G5" s="27" t="s">
        <v>103</v>
      </c>
      <c r="J5" s="18"/>
      <c r="K5" s="19">
        <v>2005</v>
      </c>
      <c r="L5" s="19">
        <v>2006</v>
      </c>
      <c r="M5" s="19">
        <v>2007</v>
      </c>
      <c r="N5" s="19">
        <v>2008</v>
      </c>
      <c r="O5" s="19">
        <v>2009</v>
      </c>
      <c r="P5" s="19">
        <v>2010</v>
      </c>
      <c r="Q5" s="19">
        <v>2011</v>
      </c>
      <c r="R5" s="19">
        <v>2012</v>
      </c>
      <c r="S5" s="19">
        <v>2013</v>
      </c>
      <c r="T5" s="19">
        <v>2014</v>
      </c>
      <c r="U5" s="19">
        <v>2015</v>
      </c>
      <c r="V5" s="19">
        <v>2016</v>
      </c>
      <c r="W5" s="19">
        <v>2017</v>
      </c>
      <c r="X5" s="19">
        <v>2018</v>
      </c>
      <c r="Y5" s="19">
        <v>2019</v>
      </c>
      <c r="Z5" s="307">
        <v>2020</v>
      </c>
      <c r="AA5" s="307" t="s">
        <v>488</v>
      </c>
      <c r="AB5" s="307" t="s">
        <v>512</v>
      </c>
      <c r="AC5" s="307" t="s">
        <v>557</v>
      </c>
      <c r="AD5" s="307" t="s">
        <v>734</v>
      </c>
    </row>
    <row r="6" spans="2:30" ht="14.25" thickBot="1" x14ac:dyDescent="0.3">
      <c r="B6" s="1008"/>
      <c r="C6" s="70"/>
      <c r="D6" s="1011"/>
      <c r="E6" s="155" t="s">
        <v>561</v>
      </c>
      <c r="F6" s="1013"/>
      <c r="G6" s="28" t="s">
        <v>104</v>
      </c>
      <c r="J6" s="36" t="s">
        <v>562</v>
      </c>
      <c r="K6" s="168">
        <v>-1.4533343502192153</v>
      </c>
      <c r="L6" s="168">
        <v>-0.33060246041343166</v>
      </c>
      <c r="M6" s="168">
        <v>2.7258262348748064</v>
      </c>
      <c r="N6" s="168">
        <v>2.8888441992100278</v>
      </c>
      <c r="O6" s="168">
        <v>-4.9623226222322288</v>
      </c>
      <c r="P6" s="168">
        <v>-0.90473883747281825</v>
      </c>
      <c r="Q6" s="168">
        <v>-0.58054371295539475</v>
      </c>
      <c r="R6" s="168">
        <v>-1.1684707296801822</v>
      </c>
      <c r="S6" s="168">
        <v>-2.2629778571861991</v>
      </c>
      <c r="T6" s="168">
        <v>-1.5375360177872555</v>
      </c>
      <c r="U6" s="168">
        <v>0.11716239159207387</v>
      </c>
      <c r="V6" s="168">
        <v>-0.35068887966229756</v>
      </c>
      <c r="W6" s="168">
        <v>0.51912412757095794</v>
      </c>
      <c r="X6" s="168">
        <v>1.7322800742531896</v>
      </c>
      <c r="Y6" s="168">
        <v>1.8034615623297112</v>
      </c>
      <c r="Z6" s="168">
        <v>-4.1086076138467593</v>
      </c>
      <c r="AA6" s="168">
        <v>-2.6296657079571628</v>
      </c>
      <c r="AB6" s="168">
        <v>0.89269280332546774</v>
      </c>
      <c r="AC6" s="168">
        <v>0.91549026685233681</v>
      </c>
      <c r="AD6" s="168">
        <v>-1.0096716447030474</v>
      </c>
    </row>
    <row r="7" spans="2:30" x14ac:dyDescent="0.25">
      <c r="B7" s="1008"/>
      <c r="C7" s="70"/>
      <c r="D7" s="46">
        <v>2017</v>
      </c>
      <c r="E7" s="47">
        <v>3.0432795558063219</v>
      </c>
      <c r="F7" s="47">
        <v>2.1516245036605763</v>
      </c>
      <c r="G7" s="118">
        <v>0.51912412757095794</v>
      </c>
      <c r="J7" s="36" t="s">
        <v>161</v>
      </c>
      <c r="K7" s="168">
        <f>K6</f>
        <v>-1.4533343502192153</v>
      </c>
      <c r="L7" s="168">
        <f t="shared" ref="L7:AD7" si="0">L6</f>
        <v>-0.33060246041343166</v>
      </c>
      <c r="M7" s="168">
        <f t="shared" si="0"/>
        <v>2.7258262348748064</v>
      </c>
      <c r="N7" s="168">
        <f t="shared" si="0"/>
        <v>2.8888441992100278</v>
      </c>
      <c r="O7" s="168">
        <f t="shared" si="0"/>
        <v>-4.9623226222322288</v>
      </c>
      <c r="P7" s="168">
        <f t="shared" si="0"/>
        <v>-0.90473883747281825</v>
      </c>
      <c r="Q7" s="168">
        <f t="shared" si="0"/>
        <v>-0.58054371295539475</v>
      </c>
      <c r="R7" s="168">
        <f t="shared" si="0"/>
        <v>-1.1684707296801822</v>
      </c>
      <c r="S7" s="168">
        <f t="shared" si="0"/>
        <v>-2.2629778571861991</v>
      </c>
      <c r="T7" s="168">
        <f t="shared" si="0"/>
        <v>-1.5375360177872555</v>
      </c>
      <c r="U7" s="168">
        <f t="shared" si="0"/>
        <v>0.11716239159207387</v>
      </c>
      <c r="V7" s="168">
        <f t="shared" si="0"/>
        <v>-0.35068887966229756</v>
      </c>
      <c r="W7" s="168">
        <f t="shared" si="0"/>
        <v>0.51912412757095794</v>
      </c>
      <c r="X7" s="168">
        <f t="shared" si="0"/>
        <v>1.7322800742531896</v>
      </c>
      <c r="Y7" s="168">
        <f t="shared" si="0"/>
        <v>1.8034615623297112</v>
      </c>
      <c r="Z7" s="168">
        <f t="shared" si="0"/>
        <v>-4.1086076138467593</v>
      </c>
      <c r="AA7" s="168">
        <f t="shared" si="0"/>
        <v>-2.6296657079571628</v>
      </c>
      <c r="AB7" s="168">
        <f t="shared" si="0"/>
        <v>0.89269280332546774</v>
      </c>
      <c r="AC7" s="168">
        <f t="shared" si="0"/>
        <v>0.91549026685233681</v>
      </c>
      <c r="AD7" s="168">
        <f t="shared" si="0"/>
        <v>-1.0096716447030474</v>
      </c>
    </row>
    <row r="8" spans="2:30" x14ac:dyDescent="0.25">
      <c r="B8" s="1008"/>
      <c r="C8" s="70"/>
      <c r="D8" s="46">
        <v>2018</v>
      </c>
      <c r="E8" s="47">
        <v>3.7686315089492606</v>
      </c>
      <c r="F8" s="47">
        <v>2.5311921012973748</v>
      </c>
      <c r="G8" s="118">
        <v>1.7322800742531896</v>
      </c>
    </row>
    <row r="9" spans="2:30" x14ac:dyDescent="0.25">
      <c r="B9" s="1008"/>
      <c r="C9" s="70"/>
      <c r="D9" s="46">
        <v>2019</v>
      </c>
      <c r="E9" s="47">
        <v>2.3170234546965762</v>
      </c>
      <c r="F9" s="47">
        <v>2.2454828815834826</v>
      </c>
      <c r="G9" s="118">
        <v>1.8034615623297112</v>
      </c>
    </row>
    <row r="10" spans="2:30" ht="14.25" thickBot="1" x14ac:dyDescent="0.3">
      <c r="B10" s="1008"/>
      <c r="C10" s="70"/>
      <c r="D10" s="119">
        <v>2020</v>
      </c>
      <c r="E10" s="127">
        <v>-5.1880412979626422</v>
      </c>
      <c r="F10" s="58">
        <v>0.65747668469386955</v>
      </c>
      <c r="G10" s="120">
        <v>-4.1086076138467593</v>
      </c>
    </row>
    <row r="11" spans="2:30" x14ac:dyDescent="0.25">
      <c r="B11" s="1008"/>
      <c r="C11" s="70"/>
      <c r="D11" s="46" t="s">
        <v>488</v>
      </c>
      <c r="E11" s="47">
        <v>3.3019697147324445</v>
      </c>
      <c r="F11" s="47">
        <v>1.7329331792941494</v>
      </c>
      <c r="G11" s="118">
        <v>-2.6296657079571628</v>
      </c>
    </row>
    <row r="12" spans="2:30" x14ac:dyDescent="0.25">
      <c r="B12" s="1008"/>
      <c r="C12" s="70"/>
      <c r="D12" s="46" t="s">
        <v>512</v>
      </c>
      <c r="E12" s="47">
        <v>6.2616690957395527</v>
      </c>
      <c r="F12" s="47">
        <v>2.5518692662107822</v>
      </c>
      <c r="G12" s="118">
        <v>0.89269280332546774</v>
      </c>
    </row>
    <row r="13" spans="2:30" x14ac:dyDescent="0.25">
      <c r="B13" s="1008"/>
      <c r="C13" s="70"/>
      <c r="D13" s="46" t="s">
        <v>557</v>
      </c>
      <c r="E13" s="47">
        <v>2.7863068445324046</v>
      </c>
      <c r="F13" s="47">
        <v>2.7630867514113922</v>
      </c>
      <c r="G13" s="118">
        <v>0.91549026685233681</v>
      </c>
    </row>
    <row r="14" spans="2:30" ht="14.25" thickBot="1" x14ac:dyDescent="0.3">
      <c r="B14" s="1008"/>
      <c r="C14" s="70"/>
      <c r="D14" s="119" t="s">
        <v>734</v>
      </c>
      <c r="E14" s="58">
        <v>0.27273279544106632</v>
      </c>
      <c r="F14" s="58">
        <v>2.2228348827125544</v>
      </c>
      <c r="G14" s="120">
        <v>-1.0096716447030474</v>
      </c>
    </row>
    <row r="15" spans="2:30" ht="14.25" thickBot="1" x14ac:dyDescent="0.3">
      <c r="B15" s="1009"/>
      <c r="C15" s="70"/>
      <c r="D15" s="1006" t="s">
        <v>8</v>
      </c>
      <c r="E15" s="1006"/>
      <c r="F15" s="1006"/>
      <c r="G15" s="1006"/>
    </row>
    <row r="16" spans="2:30" ht="15" customHeight="1" x14ac:dyDescent="0.25">
      <c r="B16" s="24" t="s">
        <v>210</v>
      </c>
      <c r="C16" s="85"/>
    </row>
    <row r="18" spans="2:7" ht="14.25" thickBot="1" x14ac:dyDescent="0.3">
      <c r="D18" s="994" t="s">
        <v>1571</v>
      </c>
      <c r="E18" s="994"/>
      <c r="F18" s="994"/>
      <c r="G18" s="994"/>
    </row>
    <row r="19" spans="2:7" ht="14.25" thickBot="1" x14ac:dyDescent="0.3">
      <c r="B19" s="692" t="s">
        <v>1572</v>
      </c>
      <c r="C19" s="709"/>
      <c r="D19" s="1010"/>
      <c r="E19" s="154" t="s">
        <v>117</v>
      </c>
      <c r="F19" s="1012" t="s">
        <v>158</v>
      </c>
      <c r="G19" s="27" t="s">
        <v>161</v>
      </c>
    </row>
    <row r="20" spans="2:7" ht="14.25" thickBot="1" x14ac:dyDescent="0.3">
      <c r="B20" s="1007"/>
      <c r="C20" s="70"/>
      <c r="D20" s="1011"/>
      <c r="E20" s="155" t="s">
        <v>560</v>
      </c>
      <c r="F20" s="1013"/>
      <c r="G20" s="28" t="s">
        <v>162</v>
      </c>
    </row>
    <row r="21" spans="2:7" x14ac:dyDescent="0.25">
      <c r="B21" s="1008"/>
      <c r="C21" s="70"/>
      <c r="D21" s="46">
        <v>2016</v>
      </c>
      <c r="E21" s="47">
        <f>E7</f>
        <v>3.0432795558063219</v>
      </c>
      <c r="F21" s="47">
        <f>F7</f>
        <v>2.1516245036605763</v>
      </c>
      <c r="G21" s="118">
        <f>G7</f>
        <v>0.51912412757095794</v>
      </c>
    </row>
    <row r="22" spans="2:7" x14ac:dyDescent="0.25">
      <c r="B22" s="1008"/>
      <c r="C22" s="70"/>
      <c r="D22" s="46">
        <v>2017</v>
      </c>
      <c r="E22" s="47">
        <f t="shared" ref="E22:G22" si="1">E8</f>
        <v>3.7686315089492606</v>
      </c>
      <c r="F22" s="47">
        <f t="shared" si="1"/>
        <v>2.5311921012973748</v>
      </c>
      <c r="G22" s="118">
        <f t="shared" si="1"/>
        <v>1.7322800742531896</v>
      </c>
    </row>
    <row r="23" spans="2:7" x14ac:dyDescent="0.25">
      <c r="B23" s="1008"/>
      <c r="C23" s="70"/>
      <c r="D23" s="46">
        <v>2018</v>
      </c>
      <c r="E23" s="47">
        <f t="shared" ref="E23:G23" si="2">E9</f>
        <v>2.3170234546965762</v>
      </c>
      <c r="F23" s="47">
        <f t="shared" si="2"/>
        <v>2.2454828815834826</v>
      </c>
      <c r="G23" s="118">
        <f t="shared" si="2"/>
        <v>1.8034615623297112</v>
      </c>
    </row>
    <row r="24" spans="2:7" ht="14.25" thickBot="1" x14ac:dyDescent="0.3">
      <c r="B24" s="1008"/>
      <c r="C24" s="70"/>
      <c r="D24" s="119">
        <v>2019</v>
      </c>
      <c r="E24" s="58">
        <f t="shared" ref="E24:G24" si="3">E10</f>
        <v>-5.1880412979626422</v>
      </c>
      <c r="F24" s="58">
        <f t="shared" si="3"/>
        <v>0.65747668469386955</v>
      </c>
      <c r="G24" s="120">
        <f t="shared" si="3"/>
        <v>-4.1086076138467593</v>
      </c>
    </row>
    <row r="25" spans="2:7" x14ac:dyDescent="0.25">
      <c r="B25" s="1008"/>
      <c r="C25" s="70"/>
      <c r="D25" s="46" t="s">
        <v>235</v>
      </c>
      <c r="E25" s="47">
        <f t="shared" ref="E25:G25" si="4">E11</f>
        <v>3.3019697147324445</v>
      </c>
      <c r="F25" s="47">
        <f t="shared" si="4"/>
        <v>1.7329331792941494</v>
      </c>
      <c r="G25" s="118">
        <f t="shared" si="4"/>
        <v>-2.6296657079571628</v>
      </c>
    </row>
    <row r="26" spans="2:7" x14ac:dyDescent="0.25">
      <c r="B26" s="1008"/>
      <c r="C26" s="70"/>
      <c r="D26" s="46" t="s">
        <v>488</v>
      </c>
      <c r="E26" s="47">
        <f t="shared" ref="E26:G26" si="5">E12</f>
        <v>6.2616690957395527</v>
      </c>
      <c r="F26" s="47">
        <f t="shared" si="5"/>
        <v>2.5518692662107822</v>
      </c>
      <c r="G26" s="118">
        <f t="shared" si="5"/>
        <v>0.89269280332546774</v>
      </c>
    </row>
    <row r="27" spans="2:7" x14ac:dyDescent="0.25">
      <c r="B27" s="1008"/>
      <c r="C27" s="70"/>
      <c r="D27" s="46" t="s">
        <v>512</v>
      </c>
      <c r="E27" s="47">
        <f t="shared" ref="E27:G27" si="6">E13</f>
        <v>2.7863068445324046</v>
      </c>
      <c r="F27" s="47">
        <f t="shared" si="6"/>
        <v>2.7630867514113922</v>
      </c>
      <c r="G27" s="118">
        <f t="shared" si="6"/>
        <v>0.91549026685233681</v>
      </c>
    </row>
    <row r="28" spans="2:7" ht="14.25" thickBot="1" x14ac:dyDescent="0.3">
      <c r="B28" s="1008"/>
      <c r="C28" s="70"/>
      <c r="D28" s="119" t="s">
        <v>557</v>
      </c>
      <c r="E28" s="47">
        <f t="shared" ref="E28:G28" si="7">E14</f>
        <v>0.27273279544106632</v>
      </c>
      <c r="F28" s="47">
        <f t="shared" si="7"/>
        <v>2.2228348827125544</v>
      </c>
      <c r="G28" s="118">
        <f t="shared" si="7"/>
        <v>-1.0096716447030474</v>
      </c>
    </row>
    <row r="29" spans="2:7" x14ac:dyDescent="0.25">
      <c r="B29" s="1008"/>
      <c r="C29" s="70"/>
      <c r="D29" s="1006" t="s">
        <v>118</v>
      </c>
      <c r="E29" s="1006"/>
      <c r="F29" s="1006"/>
      <c r="G29" s="1006"/>
    </row>
    <row r="30" spans="2:7" ht="14.25" thickBot="1" x14ac:dyDescent="0.3">
      <c r="B30" s="1009"/>
      <c r="C30" s="70"/>
    </row>
    <row r="31" spans="2:7" x14ac:dyDescent="0.25">
      <c r="B31" s="24" t="s">
        <v>211</v>
      </c>
      <c r="C31" s="85"/>
    </row>
  </sheetData>
  <mergeCells count="10">
    <mergeCell ref="B20:B30"/>
    <mergeCell ref="D19:D20"/>
    <mergeCell ref="F19:F20"/>
    <mergeCell ref="D29:G29"/>
    <mergeCell ref="D4:G4"/>
    <mergeCell ref="B5:B15"/>
    <mergeCell ref="D5:D6"/>
    <mergeCell ref="F5:F6"/>
    <mergeCell ref="D15:G15"/>
    <mergeCell ref="D18:G1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7"/>
  <dimension ref="A3:D52"/>
  <sheetViews>
    <sheetView showGridLines="0" zoomScale="85" zoomScaleNormal="85" workbookViewId="0"/>
  </sheetViews>
  <sheetFormatPr defaultColWidth="9.140625" defaultRowHeight="13.5" x14ac:dyDescent="0.25"/>
  <cols>
    <col min="1" max="1" width="24.42578125" style="15" customWidth="1"/>
    <col min="2" max="4" width="12.85546875" style="15" customWidth="1"/>
    <col min="5" max="16384" width="9.140625" style="15"/>
  </cols>
  <sheetData>
    <row r="3" spans="1:4" ht="14.25" thickBot="1" x14ac:dyDescent="0.3">
      <c r="A3" s="993" t="s">
        <v>1573</v>
      </c>
      <c r="B3" s="993"/>
      <c r="C3" s="993"/>
      <c r="D3" s="993"/>
    </row>
    <row r="4" spans="1:4" ht="14.25" thickBot="1" x14ac:dyDescent="0.3">
      <c r="A4" s="110"/>
      <c r="B4" s="111">
        <v>2020</v>
      </c>
      <c r="C4" s="111">
        <v>2021</v>
      </c>
      <c r="D4" s="111">
        <v>2022</v>
      </c>
    </row>
    <row r="5" spans="1:4" ht="15.75" customHeight="1" thickBot="1" x14ac:dyDescent="0.3">
      <c r="A5" s="1014" t="s">
        <v>30</v>
      </c>
      <c r="B5" s="1014"/>
      <c r="C5" s="1014"/>
      <c r="D5" s="1014"/>
    </row>
    <row r="6" spans="1:4" ht="15.75" customHeight="1" x14ac:dyDescent="0.25">
      <c r="A6" s="112" t="s">
        <v>2</v>
      </c>
      <c r="B6" s="113">
        <v>-5.1880412979626422</v>
      </c>
      <c r="C6" s="113">
        <v>3.3019697147324445</v>
      </c>
      <c r="D6" s="113">
        <v>6.2616690957395527</v>
      </c>
    </row>
    <row r="7" spans="1:4" x14ac:dyDescent="0.25">
      <c r="A7" s="114" t="s">
        <v>31</v>
      </c>
      <c r="B7" s="115">
        <v>-5.1880412979626422</v>
      </c>
      <c r="C7" s="115">
        <v>4</v>
      </c>
      <c r="D7" s="115">
        <v>4.8</v>
      </c>
    </row>
    <row r="8" spans="1:4" x14ac:dyDescent="0.25">
      <c r="A8" s="114" t="s">
        <v>32</v>
      </c>
      <c r="B8" s="115">
        <v>-5.1880412979626698</v>
      </c>
      <c r="C8" s="305">
        <v>4.9565985606522247</v>
      </c>
      <c r="D8" s="115">
        <v>5.5691669551172254</v>
      </c>
    </row>
    <row r="9" spans="1:4" x14ac:dyDescent="0.25">
      <c r="A9" s="114" t="s">
        <v>3</v>
      </c>
      <c r="B9" s="115">
        <v>-5.9</v>
      </c>
      <c r="C9" s="115">
        <v>4</v>
      </c>
      <c r="D9" s="115">
        <v>5.4</v>
      </c>
    </row>
    <row r="10" spans="1:4" ht="25.5" customHeight="1" x14ac:dyDescent="0.25">
      <c r="A10" s="114" t="s">
        <v>33</v>
      </c>
      <c r="B10" s="115">
        <v>-6.3</v>
      </c>
      <c r="C10" s="115">
        <v>2.7</v>
      </c>
      <c r="D10" s="115">
        <v>4.3</v>
      </c>
    </row>
    <row r="11" spans="1:4" ht="14.25" thickBot="1" x14ac:dyDescent="0.3">
      <c r="A11" s="116" t="s">
        <v>34</v>
      </c>
      <c r="B11" s="180">
        <v>-5.2</v>
      </c>
      <c r="C11" s="180">
        <v>4.7</v>
      </c>
      <c r="D11" s="180">
        <v>4.5</v>
      </c>
    </row>
    <row r="12" spans="1:4" ht="14.25" thickBot="1" x14ac:dyDescent="0.3">
      <c r="A12" s="1015" t="s">
        <v>749</v>
      </c>
      <c r="B12" s="1015"/>
      <c r="C12" s="1015"/>
      <c r="D12" s="1015"/>
    </row>
    <row r="13" spans="1:4" ht="15.75" customHeight="1" x14ac:dyDescent="0.25">
      <c r="A13" s="112" t="s">
        <v>2</v>
      </c>
      <c r="B13" s="113">
        <v>2.0142486539019178</v>
      </c>
      <c r="C13" s="113">
        <v>1.1113053013715568</v>
      </c>
      <c r="D13" s="113">
        <v>2.2354467678159962</v>
      </c>
    </row>
    <row r="14" spans="1:4" x14ac:dyDescent="0.25">
      <c r="A14" s="114" t="s">
        <v>31</v>
      </c>
      <c r="B14" s="115">
        <v>1.9325023003922803</v>
      </c>
      <c r="C14" s="115">
        <v>1.5732521848959624</v>
      </c>
      <c r="D14" s="115">
        <v>1.9</v>
      </c>
    </row>
    <row r="15" spans="1:4" x14ac:dyDescent="0.25">
      <c r="A15" s="114" t="s">
        <v>32</v>
      </c>
      <c r="B15" s="115">
        <v>2.0142486539019444</v>
      </c>
      <c r="C15" s="115">
        <v>1.3107205516315332</v>
      </c>
      <c r="D15" s="115">
        <v>1.8526031224768644</v>
      </c>
    </row>
    <row r="16" spans="1:4" x14ac:dyDescent="0.25">
      <c r="A16" s="114" t="s">
        <v>3</v>
      </c>
      <c r="B16" s="115">
        <v>2</v>
      </c>
      <c r="C16" s="115">
        <v>0.5</v>
      </c>
      <c r="D16" s="115">
        <v>1.6</v>
      </c>
    </row>
    <row r="17" spans="1:4" ht="25.5" customHeight="1" x14ac:dyDescent="0.25">
      <c r="A17" s="114" t="s">
        <v>33</v>
      </c>
      <c r="B17" s="115">
        <v>1.9</v>
      </c>
      <c r="C17" s="115">
        <v>0.9</v>
      </c>
      <c r="D17" s="115">
        <v>1.4</v>
      </c>
    </row>
    <row r="18" spans="1:4" ht="14.25" thickBot="1" x14ac:dyDescent="0.3">
      <c r="A18" s="116" t="s">
        <v>34</v>
      </c>
      <c r="B18" s="366">
        <v>2</v>
      </c>
      <c r="C18" s="366">
        <v>1.2</v>
      </c>
      <c r="D18" s="366">
        <v>1.9</v>
      </c>
    </row>
    <row r="19" spans="1:4" ht="15.75" customHeight="1" thickBot="1" x14ac:dyDescent="0.3">
      <c r="A19" s="1015" t="s">
        <v>36</v>
      </c>
      <c r="B19" s="1015"/>
      <c r="C19" s="1015"/>
      <c r="D19" s="1015"/>
    </row>
    <row r="20" spans="1:4" ht="15.75" customHeight="1" x14ac:dyDescent="0.25">
      <c r="A20" s="112" t="s">
        <v>2</v>
      </c>
      <c r="B20" s="113">
        <v>-0.4</v>
      </c>
      <c r="C20" s="113">
        <v>-0.80545932331151526</v>
      </c>
      <c r="D20" s="113">
        <v>-0.83201570736422903</v>
      </c>
    </row>
    <row r="21" spans="1:4" x14ac:dyDescent="0.25">
      <c r="A21" s="114" t="s">
        <v>31</v>
      </c>
      <c r="B21" s="115" t="s">
        <v>7</v>
      </c>
      <c r="C21" s="115" t="s">
        <v>7</v>
      </c>
      <c r="D21" s="115" t="s">
        <v>7</v>
      </c>
    </row>
    <row r="22" spans="1:4" x14ac:dyDescent="0.25">
      <c r="A22" s="114" t="s">
        <v>32</v>
      </c>
      <c r="B22" s="115">
        <v>-0.35893213263357893</v>
      </c>
      <c r="C22" s="115">
        <v>-0.32816105334452655</v>
      </c>
      <c r="D22" s="115">
        <v>-0.8543462251670918</v>
      </c>
    </row>
    <row r="23" spans="1:4" x14ac:dyDescent="0.25">
      <c r="A23" s="114" t="s">
        <v>3</v>
      </c>
      <c r="B23" s="115" t="s">
        <v>7</v>
      </c>
      <c r="C23" s="115" t="s">
        <v>7</v>
      </c>
      <c r="D23" s="115" t="s">
        <v>7</v>
      </c>
    </row>
    <row r="24" spans="1:4" ht="25.5" customHeight="1" x14ac:dyDescent="0.25">
      <c r="A24" s="114" t="s">
        <v>33</v>
      </c>
      <c r="B24" s="115">
        <v>-1.3</v>
      </c>
      <c r="C24" s="115">
        <v>-0.6</v>
      </c>
      <c r="D24" s="115">
        <v>0.1</v>
      </c>
    </row>
    <row r="25" spans="1:4" ht="14.25" thickBot="1" x14ac:dyDescent="0.3">
      <c r="A25" s="116" t="s">
        <v>34</v>
      </c>
      <c r="B25" s="117">
        <v>-0.44900000000000001</v>
      </c>
      <c r="C25" s="117">
        <v>-1.2</v>
      </c>
      <c r="D25" s="117">
        <v>-1.978</v>
      </c>
    </row>
    <row r="26" spans="1:4" x14ac:dyDescent="0.25">
      <c r="A26" s="1016" t="s">
        <v>735</v>
      </c>
      <c r="B26" s="1016"/>
      <c r="C26" s="1016"/>
      <c r="D26" s="1016"/>
    </row>
    <row r="27" spans="1:4" ht="15" customHeight="1" x14ac:dyDescent="0.25"/>
    <row r="29" spans="1:4" ht="14.25" thickBot="1" x14ac:dyDescent="0.3">
      <c r="A29" s="993" t="s">
        <v>1574</v>
      </c>
      <c r="B29" s="993"/>
      <c r="C29" s="993"/>
      <c r="D29" s="993"/>
    </row>
    <row r="30" spans="1:4" ht="14.25" thickBot="1" x14ac:dyDescent="0.3">
      <c r="A30" s="110"/>
      <c r="B30" s="111">
        <v>2020</v>
      </c>
      <c r="C30" s="111">
        <v>2021</v>
      </c>
      <c r="D30" s="111">
        <v>2022</v>
      </c>
    </row>
    <row r="31" spans="1:4" ht="14.25" thickBot="1" x14ac:dyDescent="0.3">
      <c r="A31" s="1014" t="s">
        <v>119</v>
      </c>
      <c r="B31" s="1014"/>
      <c r="C31" s="1014"/>
      <c r="D31" s="1014"/>
    </row>
    <row r="32" spans="1:4" x14ac:dyDescent="0.25">
      <c r="A32" s="112" t="s">
        <v>2</v>
      </c>
      <c r="B32" s="113">
        <v>-5.1880412979626422</v>
      </c>
      <c r="C32" s="113">
        <v>3.3019697147324445</v>
      </c>
      <c r="D32" s="113">
        <v>6.2616690957395527</v>
      </c>
    </row>
    <row r="33" spans="1:4" x14ac:dyDescent="0.25">
      <c r="A33" s="114" t="s">
        <v>163</v>
      </c>
      <c r="B33" s="115">
        <v>-5.1880412979626422</v>
      </c>
      <c r="C33" s="115">
        <v>4</v>
      </c>
      <c r="D33" s="115">
        <v>4.8</v>
      </c>
    </row>
    <row r="34" spans="1:4" x14ac:dyDescent="0.25">
      <c r="A34" s="114" t="s">
        <v>32</v>
      </c>
      <c r="B34" s="115">
        <v>-5.1880412979626698</v>
      </c>
      <c r="C34" s="305">
        <v>4.9565985606522247</v>
      </c>
      <c r="D34" s="115">
        <v>5.5691669551172254</v>
      </c>
    </row>
    <row r="35" spans="1:4" x14ac:dyDescent="0.25">
      <c r="A35" s="114" t="s">
        <v>164</v>
      </c>
      <c r="B35" s="115">
        <v>-5.9</v>
      </c>
      <c r="C35" s="115">
        <v>4</v>
      </c>
      <c r="D35" s="115">
        <v>5.4</v>
      </c>
    </row>
    <row r="36" spans="1:4" x14ac:dyDescent="0.25">
      <c r="A36" s="114" t="s">
        <v>33</v>
      </c>
      <c r="B36" s="115">
        <v>-6.3</v>
      </c>
      <c r="C36" s="115">
        <v>2.7</v>
      </c>
      <c r="D36" s="115">
        <v>4.3</v>
      </c>
    </row>
    <row r="37" spans="1:4" ht="14.25" thickBot="1" x14ac:dyDescent="0.3">
      <c r="A37" s="116" t="s">
        <v>165</v>
      </c>
      <c r="B37" s="117">
        <v>-7.0860000000000003</v>
      </c>
      <c r="C37" s="117">
        <v>6.9</v>
      </c>
      <c r="D37" s="117">
        <v>4.7859999999999996</v>
      </c>
    </row>
    <row r="38" spans="1:4" ht="14.25" thickBot="1" x14ac:dyDescent="0.3">
      <c r="A38" s="1015" t="s">
        <v>35</v>
      </c>
      <c r="B38" s="1015"/>
      <c r="C38" s="1015"/>
      <c r="D38" s="1015"/>
    </row>
    <row r="39" spans="1:4" x14ac:dyDescent="0.25">
      <c r="A39" s="112" t="s">
        <v>2</v>
      </c>
      <c r="B39" s="113">
        <v>2.0142486539019178</v>
      </c>
      <c r="C39" s="113">
        <v>1.1113053013715568</v>
      </c>
      <c r="D39" s="113">
        <v>2.2354467678159962</v>
      </c>
    </row>
    <row r="40" spans="1:4" x14ac:dyDescent="0.25">
      <c r="A40" s="114" t="s">
        <v>163</v>
      </c>
      <c r="B40" s="115">
        <v>1.9325023003922803</v>
      </c>
      <c r="C40" s="115">
        <v>1.5732521848959624</v>
      </c>
      <c r="D40" s="115">
        <v>1.9</v>
      </c>
    </row>
    <row r="41" spans="1:4" x14ac:dyDescent="0.25">
      <c r="A41" s="114" t="s">
        <v>32</v>
      </c>
      <c r="B41" s="115">
        <v>2.0142486539019444</v>
      </c>
      <c r="C41" s="115">
        <v>1.3107205516315332</v>
      </c>
      <c r="D41" s="115">
        <v>1.8526031224768644</v>
      </c>
    </row>
    <row r="42" spans="1:4" x14ac:dyDescent="0.25">
      <c r="A42" s="114" t="s">
        <v>164</v>
      </c>
      <c r="B42" s="115">
        <v>2</v>
      </c>
      <c r="C42" s="115">
        <v>0.5</v>
      </c>
      <c r="D42" s="115">
        <v>1.6</v>
      </c>
    </row>
    <row r="43" spans="1:4" x14ac:dyDescent="0.25">
      <c r="A43" s="114" t="s">
        <v>33</v>
      </c>
      <c r="B43" s="115">
        <v>1.9</v>
      </c>
      <c r="C43" s="115">
        <v>0.9</v>
      </c>
      <c r="D43" s="115">
        <v>1.4</v>
      </c>
    </row>
    <row r="44" spans="1:4" ht="14.25" thickBot="1" x14ac:dyDescent="0.3">
      <c r="A44" s="116" t="s">
        <v>165</v>
      </c>
      <c r="B44" s="117">
        <v>1.5269999999999999</v>
      </c>
      <c r="C44" s="117">
        <v>1.4570000000000001</v>
      </c>
      <c r="D44" s="117">
        <v>1.917</v>
      </c>
    </row>
    <row r="45" spans="1:4" ht="14.25" thickBot="1" x14ac:dyDescent="0.3">
      <c r="A45" s="1015" t="s">
        <v>166</v>
      </c>
      <c r="B45" s="1015"/>
      <c r="C45" s="1015"/>
      <c r="D45" s="1015"/>
    </row>
    <row r="46" spans="1:4" x14ac:dyDescent="0.25">
      <c r="A46" s="112" t="s">
        <v>2</v>
      </c>
      <c r="B46" s="113">
        <v>-0.4</v>
      </c>
      <c r="C46" s="113">
        <v>-0.80545932331151526</v>
      </c>
      <c r="D46" s="113">
        <v>-0.83201570736422903</v>
      </c>
    </row>
    <row r="47" spans="1:4" x14ac:dyDescent="0.25">
      <c r="A47" s="114" t="s">
        <v>163</v>
      </c>
      <c r="B47" s="115" t="s">
        <v>7</v>
      </c>
      <c r="C47" s="115" t="s">
        <v>7</v>
      </c>
      <c r="D47" s="115" t="s">
        <v>7</v>
      </c>
    </row>
    <row r="48" spans="1:4" x14ac:dyDescent="0.25">
      <c r="A48" s="114" t="s">
        <v>32</v>
      </c>
      <c r="B48" s="115">
        <v>-0.35893213263357893</v>
      </c>
      <c r="C48" s="115">
        <v>-0.32816105334452655</v>
      </c>
      <c r="D48" s="115">
        <v>-0.8543462251670918</v>
      </c>
    </row>
    <row r="49" spans="1:4" x14ac:dyDescent="0.25">
      <c r="A49" s="114" t="s">
        <v>164</v>
      </c>
      <c r="B49" s="115" t="s">
        <v>7</v>
      </c>
      <c r="C49" s="115" t="s">
        <v>7</v>
      </c>
      <c r="D49" s="115" t="s">
        <v>7</v>
      </c>
    </row>
    <row r="50" spans="1:4" x14ac:dyDescent="0.25">
      <c r="A50" s="114" t="s">
        <v>33</v>
      </c>
      <c r="B50" s="115">
        <v>-1.3</v>
      </c>
      <c r="C50" s="115">
        <v>-0.6</v>
      </c>
      <c r="D50" s="115">
        <v>0.1</v>
      </c>
    </row>
    <row r="51" spans="1:4" ht="14.25" thickBot="1" x14ac:dyDescent="0.3">
      <c r="A51" s="116" t="s">
        <v>165</v>
      </c>
      <c r="B51" s="117">
        <v>-3.141</v>
      </c>
      <c r="C51" s="117">
        <v>-4.1470000000000002</v>
      </c>
      <c r="D51" s="117">
        <v>-4.0369999999999999</v>
      </c>
    </row>
    <row r="52" spans="1:4" x14ac:dyDescent="0.25">
      <c r="A52" s="1016" t="s">
        <v>736</v>
      </c>
      <c r="B52" s="1016"/>
      <c r="C52" s="1016"/>
      <c r="D52" s="1016"/>
    </row>
  </sheetData>
  <mergeCells count="10">
    <mergeCell ref="A29:D29"/>
    <mergeCell ref="A31:D31"/>
    <mergeCell ref="A38:D38"/>
    <mergeCell ref="A45:D45"/>
    <mergeCell ref="A52:D52"/>
    <mergeCell ref="A3:D3"/>
    <mergeCell ref="A5:D5"/>
    <mergeCell ref="A12:D12"/>
    <mergeCell ref="A19:D19"/>
    <mergeCell ref="A26:D2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3"/>
  <dimension ref="A4:X38"/>
  <sheetViews>
    <sheetView showGridLines="0" zoomScale="85" zoomScaleNormal="85" workbookViewId="0"/>
  </sheetViews>
  <sheetFormatPr defaultColWidth="9.140625" defaultRowHeight="13.5" x14ac:dyDescent="0.25"/>
  <cols>
    <col min="1" max="4" width="9.140625" style="15"/>
    <col min="5" max="6" width="10" style="15" customWidth="1"/>
    <col min="7" max="12" width="9.140625" style="15"/>
    <col min="13" max="14" width="10.140625" style="15" customWidth="1"/>
    <col min="15" max="16" width="9.140625" style="15"/>
    <col min="17" max="17" width="14" style="15" customWidth="1"/>
    <col min="18" max="16384" width="9.140625" style="15"/>
  </cols>
  <sheetData>
    <row r="4" spans="1:23" x14ac:dyDescent="0.25">
      <c r="A4" s="1017" t="s">
        <v>1575</v>
      </c>
      <c r="B4" s="1018"/>
      <c r="C4" s="1018"/>
      <c r="D4" s="1018"/>
      <c r="E4" s="1018"/>
      <c r="F4" s="1018"/>
      <c r="I4" s="1017" t="s">
        <v>1576</v>
      </c>
      <c r="J4" s="1018"/>
      <c r="K4" s="1018"/>
      <c r="L4" s="1018"/>
      <c r="M4" s="1018"/>
      <c r="N4" s="1018"/>
      <c r="Q4" s="90" t="s">
        <v>676</v>
      </c>
    </row>
    <row r="5" spans="1:23" ht="14.25" thickBot="1" x14ac:dyDescent="0.3">
      <c r="Q5" s="10"/>
      <c r="R5" s="10">
        <v>2019</v>
      </c>
      <c r="S5" s="10">
        <v>2020</v>
      </c>
      <c r="T5" s="10">
        <v>2021</v>
      </c>
      <c r="U5" s="10">
        <v>2022</v>
      </c>
      <c r="V5" s="10">
        <v>2023</v>
      </c>
      <c r="W5" s="10">
        <v>2024</v>
      </c>
    </row>
    <row r="6" spans="1:23" x14ac:dyDescent="0.25">
      <c r="Q6" s="368" t="s">
        <v>812</v>
      </c>
      <c r="R6" s="179">
        <v>100</v>
      </c>
      <c r="S6" s="179">
        <v>94.23262554279016</v>
      </c>
      <c r="T6" s="179">
        <v>98.294726733564445</v>
      </c>
      <c r="U6" s="179">
        <v>102.10799576595142</v>
      </c>
      <c r="V6" s="179">
        <v>104.65904555574177</v>
      </c>
      <c r="W6" s="39">
        <v>105.35316061895223</v>
      </c>
    </row>
    <row r="7" spans="1:23" x14ac:dyDescent="0.25">
      <c r="Q7" s="369" t="s">
        <v>813</v>
      </c>
      <c r="R7" s="39">
        <v>100</v>
      </c>
      <c r="S7" s="179">
        <v>94.811958702037344</v>
      </c>
      <c r="T7" s="179">
        <v>97.943432607661023</v>
      </c>
      <c r="U7" s="179">
        <v>104.07546368654198</v>
      </c>
      <c r="V7" s="179">
        <v>106.97532545471894</v>
      </c>
      <c r="W7" s="39">
        <v>107.26708225026374</v>
      </c>
    </row>
    <row r="8" spans="1:23" x14ac:dyDescent="0.25">
      <c r="Q8" s="369" t="s">
        <v>814</v>
      </c>
      <c r="R8" s="39">
        <v>100</v>
      </c>
      <c r="S8" s="179">
        <v>94.811958702037344</v>
      </c>
      <c r="T8" s="179">
        <v>96.104714753412964</v>
      </c>
      <c r="U8" s="179">
        <v>102.38593742022823</v>
      </c>
      <c r="V8" s="179">
        <v>105.41480296902847</v>
      </c>
      <c r="W8" s="39">
        <v>105.65319110480837</v>
      </c>
    </row>
    <row r="9" spans="1:23" x14ac:dyDescent="0.25">
      <c r="Q9" s="370"/>
      <c r="R9" s="371"/>
      <c r="S9" s="371"/>
      <c r="T9" s="371"/>
      <c r="U9" s="371"/>
      <c r="V9" s="31"/>
      <c r="W9" s="31"/>
    </row>
    <row r="10" spans="1:23" x14ac:dyDescent="0.25">
      <c r="Q10" s="372" t="s">
        <v>677</v>
      </c>
      <c r="R10" s="31"/>
      <c r="S10" s="31"/>
      <c r="T10" s="31"/>
      <c r="U10" s="31"/>
      <c r="V10" s="31"/>
      <c r="W10" s="31"/>
    </row>
    <row r="11" spans="1:23" ht="14.25" thickBot="1" x14ac:dyDescent="0.3">
      <c r="Q11" s="373"/>
      <c r="R11" s="373">
        <v>2019</v>
      </c>
      <c r="S11" s="373">
        <v>2020</v>
      </c>
      <c r="T11" s="373">
        <v>2021</v>
      </c>
      <c r="U11" s="373">
        <v>2022</v>
      </c>
      <c r="V11" s="373">
        <v>2023</v>
      </c>
      <c r="W11" s="373">
        <v>2024</v>
      </c>
    </row>
    <row r="12" spans="1:23" x14ac:dyDescent="0.25">
      <c r="Q12" s="368" t="s">
        <v>750</v>
      </c>
      <c r="R12" s="179">
        <v>100</v>
      </c>
      <c r="S12" s="179">
        <v>94.23262554279016</v>
      </c>
      <c r="T12" s="179">
        <v>98.294726733564445</v>
      </c>
      <c r="U12" s="179">
        <v>102.10799576595142</v>
      </c>
      <c r="V12" s="179">
        <v>104.65904555574177</v>
      </c>
      <c r="W12" s="39">
        <v>105.35316061895223</v>
      </c>
    </row>
    <row r="13" spans="1:23" x14ac:dyDescent="0.25">
      <c r="Q13" s="368" t="s">
        <v>815</v>
      </c>
      <c r="R13" s="39">
        <v>100</v>
      </c>
      <c r="S13" s="179">
        <v>94.811958702037344</v>
      </c>
      <c r="T13" s="179">
        <v>97.943432607661023</v>
      </c>
      <c r="U13" s="179">
        <v>104.07546368654198</v>
      </c>
      <c r="V13" s="179">
        <v>106.97532545471894</v>
      </c>
      <c r="W13" s="39">
        <v>107.26708225026374</v>
      </c>
    </row>
    <row r="14" spans="1:23" x14ac:dyDescent="0.25">
      <c r="Q14" s="369" t="s">
        <v>816</v>
      </c>
      <c r="R14" s="39">
        <v>100</v>
      </c>
      <c r="S14" s="179">
        <v>94.811958702037344</v>
      </c>
      <c r="T14" s="179">
        <v>96.104714753412964</v>
      </c>
      <c r="U14" s="179">
        <v>102.38593742022823</v>
      </c>
      <c r="V14" s="179">
        <v>105.41480296902847</v>
      </c>
      <c r="W14" s="39">
        <v>105.65319110480837</v>
      </c>
    </row>
    <row r="15" spans="1:23" x14ac:dyDescent="0.25">
      <c r="Q15" s="31"/>
      <c r="R15" s="31"/>
      <c r="S15" s="31"/>
      <c r="T15" s="31"/>
      <c r="U15" s="31"/>
      <c r="V15" s="31"/>
      <c r="W15" s="31"/>
    </row>
    <row r="16" spans="1:23" x14ac:dyDescent="0.25">
      <c r="Q16" s="31"/>
      <c r="R16" s="31"/>
      <c r="S16" s="31"/>
      <c r="T16" s="31"/>
      <c r="U16" s="31"/>
      <c r="V16" s="31"/>
      <c r="W16" s="31"/>
    </row>
    <row r="17" spans="1:24" x14ac:dyDescent="0.25">
      <c r="Q17" s="31"/>
      <c r="R17" s="31"/>
      <c r="S17" s="31"/>
      <c r="T17" s="31"/>
      <c r="U17" s="31"/>
      <c r="V17" s="31"/>
      <c r="W17" s="31"/>
    </row>
    <row r="18" spans="1:24" x14ac:dyDescent="0.25">
      <c r="P18" s="31"/>
      <c r="Q18" s="31"/>
      <c r="R18" s="31"/>
      <c r="S18" s="31"/>
      <c r="T18" s="31"/>
      <c r="U18" s="31"/>
      <c r="V18" s="31"/>
      <c r="W18" s="31"/>
      <c r="X18" s="31"/>
    </row>
    <row r="19" spans="1:24" x14ac:dyDescent="0.25">
      <c r="F19" s="15" t="s">
        <v>672</v>
      </c>
      <c r="G19" s="696"/>
      <c r="H19" s="696"/>
      <c r="I19" s="696"/>
      <c r="J19" s="696"/>
      <c r="K19" s="696"/>
      <c r="L19" s="696"/>
      <c r="M19" s="696"/>
      <c r="N19" s="15" t="s">
        <v>673</v>
      </c>
      <c r="O19" s="696"/>
      <c r="P19" s="374"/>
      <c r="Q19" s="31"/>
      <c r="R19" s="31"/>
      <c r="S19" s="31"/>
      <c r="T19" s="31"/>
      <c r="U19" s="31"/>
      <c r="V19" s="31"/>
      <c r="W19" s="31"/>
      <c r="X19" s="31"/>
    </row>
    <row r="20" spans="1:24" x14ac:dyDescent="0.25">
      <c r="P20" s="31"/>
      <c r="Q20" s="372" t="s">
        <v>674</v>
      </c>
      <c r="R20" s="31"/>
      <c r="S20" s="31"/>
      <c r="T20" s="31"/>
      <c r="U20" s="31"/>
      <c r="V20" s="31"/>
      <c r="W20" s="31"/>
      <c r="X20" s="31"/>
    </row>
    <row r="21" spans="1:24" ht="14.25" thickBot="1" x14ac:dyDescent="0.3">
      <c r="P21" s="31"/>
      <c r="Q21" s="373"/>
      <c r="R21" s="373">
        <f>R5</f>
        <v>2019</v>
      </c>
      <c r="S21" s="373">
        <f>S5</f>
        <v>2020</v>
      </c>
      <c r="T21" s="373">
        <f>T5</f>
        <v>2021</v>
      </c>
      <c r="U21" s="373">
        <f>U5</f>
        <v>2022</v>
      </c>
      <c r="V21" s="373">
        <f>V5</f>
        <v>2023</v>
      </c>
      <c r="W21" s="373">
        <v>2024</v>
      </c>
      <c r="X21" s="31"/>
    </row>
    <row r="22" spans="1:24" x14ac:dyDescent="0.25">
      <c r="A22" s="1017" t="s">
        <v>1578</v>
      </c>
      <c r="B22" s="1018"/>
      <c r="C22" s="1018"/>
      <c r="D22" s="1018"/>
      <c r="E22" s="1018"/>
      <c r="F22" s="1018"/>
      <c r="I22" s="1017" t="s">
        <v>1577</v>
      </c>
      <c r="J22" s="1018"/>
      <c r="K22" s="1018"/>
      <c r="L22" s="1018"/>
      <c r="M22" s="1018"/>
      <c r="N22" s="1018"/>
      <c r="P22" s="31"/>
      <c r="Q22" s="368" t="s">
        <v>812</v>
      </c>
      <c r="R22" s="179">
        <v>100</v>
      </c>
      <c r="S22" s="179">
        <v>98.096858843280046</v>
      </c>
      <c r="T22" s="179">
        <v>97.879670399298178</v>
      </c>
      <c r="U22" s="179">
        <v>98.579217773849521</v>
      </c>
      <c r="V22" s="179">
        <v>99.098365569752346</v>
      </c>
      <c r="W22" s="39">
        <v>99.241868651966669</v>
      </c>
      <c r="X22" s="31"/>
    </row>
    <row r="23" spans="1:24" x14ac:dyDescent="0.25">
      <c r="P23" s="31"/>
      <c r="Q23" s="369" t="s">
        <v>813</v>
      </c>
      <c r="R23" s="179">
        <v>100</v>
      </c>
      <c r="S23" s="179">
        <v>98.113848003631631</v>
      </c>
      <c r="T23" s="179">
        <v>97.768470626009886</v>
      </c>
      <c r="U23" s="179">
        <v>98.688186029542891</v>
      </c>
      <c r="V23" s="179">
        <v>99.840830434163635</v>
      </c>
      <c r="W23" s="39">
        <v>100.13638212674333</v>
      </c>
      <c r="X23" s="31"/>
    </row>
    <row r="24" spans="1:24" x14ac:dyDescent="0.25">
      <c r="P24" s="31"/>
      <c r="Q24" s="369" t="s">
        <v>814</v>
      </c>
      <c r="R24" s="179">
        <v>100</v>
      </c>
      <c r="S24" s="179">
        <v>98.113848003631631</v>
      </c>
      <c r="T24" s="179">
        <v>97.353765443930726</v>
      </c>
      <c r="U24" s="179">
        <v>98.493958150514786</v>
      </c>
      <c r="V24" s="179">
        <v>99.447815777379205</v>
      </c>
      <c r="W24" s="39">
        <v>99.606905922896217</v>
      </c>
      <c r="X24" s="31"/>
    </row>
    <row r="25" spans="1:24" x14ac:dyDescent="0.25">
      <c r="P25" s="31"/>
      <c r="Q25" s="370"/>
      <c r="R25" s="371"/>
      <c r="S25" s="371"/>
      <c r="T25" s="371"/>
      <c r="U25" s="371"/>
      <c r="V25" s="371"/>
      <c r="W25" s="31"/>
      <c r="X25" s="31"/>
    </row>
    <row r="26" spans="1:24" x14ac:dyDescent="0.25">
      <c r="P26" s="31"/>
      <c r="Q26" s="372" t="s">
        <v>675</v>
      </c>
      <c r="R26" s="31"/>
      <c r="S26" s="31"/>
      <c r="T26" s="31"/>
      <c r="U26" s="31"/>
      <c r="V26" s="31"/>
      <c r="W26" s="31"/>
      <c r="X26" s="31"/>
    </row>
    <row r="27" spans="1:24" ht="14.25" thickBot="1" x14ac:dyDescent="0.3">
      <c r="P27" s="31"/>
      <c r="Q27" s="373"/>
      <c r="R27" s="373">
        <f>R11</f>
        <v>2019</v>
      </c>
      <c r="S27" s="373">
        <f>S11</f>
        <v>2020</v>
      </c>
      <c r="T27" s="373">
        <f>T11</f>
        <v>2021</v>
      </c>
      <c r="U27" s="373">
        <f>U11</f>
        <v>2022</v>
      </c>
      <c r="V27" s="373">
        <f>V11</f>
        <v>2023</v>
      </c>
      <c r="W27" s="373">
        <v>2024</v>
      </c>
      <c r="X27" s="31"/>
    </row>
    <row r="28" spans="1:24" x14ac:dyDescent="0.25">
      <c r="P28" s="31"/>
      <c r="Q28" s="368" t="s">
        <v>750</v>
      </c>
      <c r="R28" s="179">
        <v>100</v>
      </c>
      <c r="S28" s="179">
        <v>98.096858843280046</v>
      </c>
      <c r="T28" s="179">
        <v>97.879670399298178</v>
      </c>
      <c r="U28" s="179">
        <v>98.579217773849521</v>
      </c>
      <c r="V28" s="179">
        <v>99.098365569752346</v>
      </c>
      <c r="W28" s="39">
        <v>99.241868651966669</v>
      </c>
      <c r="X28" s="31"/>
    </row>
    <row r="29" spans="1:24" x14ac:dyDescent="0.25">
      <c r="P29" s="31"/>
      <c r="Q29" s="368" t="s">
        <v>815</v>
      </c>
      <c r="R29" s="179">
        <v>100</v>
      </c>
      <c r="S29" s="179">
        <v>98.113848003631631</v>
      </c>
      <c r="T29" s="179">
        <v>97.768470626009886</v>
      </c>
      <c r="U29" s="179">
        <v>98.688186029542891</v>
      </c>
      <c r="V29" s="179">
        <v>99.840830434163635</v>
      </c>
      <c r="W29" s="39">
        <v>100.13638212674333</v>
      </c>
      <c r="X29" s="31"/>
    </row>
    <row r="30" spans="1:24" x14ac:dyDescent="0.25">
      <c r="P30" s="31"/>
      <c r="Q30" s="369" t="s">
        <v>816</v>
      </c>
      <c r="R30" s="179">
        <v>100</v>
      </c>
      <c r="S30" s="179">
        <v>98.113848003631631</v>
      </c>
      <c r="T30" s="179">
        <v>97.353765443930726</v>
      </c>
      <c r="U30" s="179">
        <v>98.493958150514786</v>
      </c>
      <c r="V30" s="179">
        <v>99.447815777379205</v>
      </c>
      <c r="W30" s="39">
        <v>99.606905922896217</v>
      </c>
      <c r="X30" s="31"/>
    </row>
    <row r="31" spans="1:24" x14ac:dyDescent="0.25">
      <c r="P31" s="31"/>
      <c r="Q31" s="31"/>
      <c r="R31" s="31"/>
      <c r="S31" s="31"/>
      <c r="T31" s="31"/>
      <c r="U31" s="31"/>
      <c r="V31" s="31"/>
      <c r="W31" s="31"/>
      <c r="X31" s="31"/>
    </row>
    <row r="32" spans="1:24" x14ac:dyDescent="0.25">
      <c r="P32" s="31"/>
      <c r="Q32" s="31"/>
      <c r="R32" s="31"/>
      <c r="S32" s="31"/>
      <c r="T32" s="31"/>
      <c r="U32" s="31"/>
      <c r="V32" s="31"/>
      <c r="W32" s="31"/>
      <c r="X32" s="31"/>
    </row>
    <row r="33" spans="6:24" x14ac:dyDescent="0.25">
      <c r="P33" s="31"/>
      <c r="Q33" s="31"/>
      <c r="R33" s="31"/>
      <c r="S33" s="31"/>
      <c r="T33" s="31"/>
      <c r="U33" s="31"/>
      <c r="V33" s="31"/>
      <c r="W33" s="31"/>
      <c r="X33" s="31"/>
    </row>
    <row r="34" spans="6:24" x14ac:dyDescent="0.25">
      <c r="P34" s="31"/>
      <c r="Q34" s="31"/>
      <c r="R34" s="31"/>
      <c r="S34" s="31"/>
      <c r="T34" s="31"/>
      <c r="U34" s="31"/>
      <c r="V34" s="31"/>
      <c r="W34" s="31"/>
      <c r="X34" s="31"/>
    </row>
    <row r="38" spans="6:24" x14ac:dyDescent="0.25">
      <c r="F38" s="15" t="s">
        <v>672</v>
      </c>
      <c r="N38" s="15" t="s">
        <v>673</v>
      </c>
    </row>
  </sheetData>
  <mergeCells count="4">
    <mergeCell ref="A4:F4"/>
    <mergeCell ref="I4:N4"/>
    <mergeCell ref="A22:F22"/>
    <mergeCell ref="I22:N2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8"/>
  <dimension ref="A4:I22"/>
  <sheetViews>
    <sheetView showGridLines="0" zoomScale="85" zoomScaleNormal="85" workbookViewId="0"/>
  </sheetViews>
  <sheetFormatPr defaultColWidth="9.140625" defaultRowHeight="13.5" x14ac:dyDescent="0.25"/>
  <cols>
    <col min="1" max="1" width="9.140625" style="15"/>
    <col min="2" max="3" width="9" style="15" customWidth="1"/>
    <col min="4" max="5" width="10.42578125" style="15" customWidth="1"/>
    <col min="6" max="7" width="9" style="15" customWidth="1"/>
    <col min="8" max="8" width="11.42578125" style="15" bestFit="1" customWidth="1"/>
    <col min="9" max="9" width="11.42578125" style="15" customWidth="1"/>
    <col min="10" max="16384" width="9.140625" style="15"/>
  </cols>
  <sheetData>
    <row r="4" spans="1:9" ht="14.25" thickBot="1" x14ac:dyDescent="0.3">
      <c r="A4" s="993" t="s">
        <v>1579</v>
      </c>
      <c r="B4" s="993"/>
      <c r="C4" s="993"/>
      <c r="D4" s="993"/>
      <c r="E4" s="993"/>
      <c r="F4" s="993"/>
      <c r="G4" s="993"/>
      <c r="H4" s="993"/>
      <c r="I4" s="993"/>
    </row>
    <row r="5" spans="1:9" ht="14.25" thickBot="1" x14ac:dyDescent="0.3">
      <c r="A5" s="1019" t="s">
        <v>1581</v>
      </c>
      <c r="B5" s="1019"/>
      <c r="C5" s="1019"/>
      <c r="D5" s="1019"/>
      <c r="E5" s="1019"/>
      <c r="F5" s="1019"/>
      <c r="G5" s="1019"/>
      <c r="H5" s="1019"/>
      <c r="I5" s="1019"/>
    </row>
    <row r="6" spans="1:9" ht="27" customHeight="1" x14ac:dyDescent="0.25">
      <c r="A6" s="701"/>
      <c r="B6" s="702" t="s">
        <v>565</v>
      </c>
      <c r="C6" s="702" t="s">
        <v>570</v>
      </c>
      <c r="D6" s="702" t="s">
        <v>566</v>
      </c>
      <c r="E6" s="702" t="s">
        <v>571</v>
      </c>
      <c r="F6" s="702" t="s">
        <v>567</v>
      </c>
      <c r="G6" s="702" t="s">
        <v>568</v>
      </c>
      <c r="H6" s="702" t="s">
        <v>572</v>
      </c>
      <c r="I6" s="702" t="s">
        <v>569</v>
      </c>
    </row>
    <row r="7" spans="1:9" ht="15.75" customHeight="1" thickBot="1" x14ac:dyDescent="0.3">
      <c r="A7" s="577"/>
      <c r="B7" s="706"/>
      <c r="C7" s="706"/>
      <c r="D7" s="706"/>
      <c r="E7" s="706"/>
      <c r="F7" s="706"/>
      <c r="G7" s="706"/>
      <c r="H7" s="756"/>
      <c r="I7" s="756"/>
    </row>
    <row r="8" spans="1:9" ht="14.25" customHeight="1" thickTop="1" x14ac:dyDescent="0.25">
      <c r="A8" s="723">
        <v>2021</v>
      </c>
      <c r="B8" s="47">
        <v>-1.9</v>
      </c>
      <c r="C8" s="47">
        <v>0.1</v>
      </c>
      <c r="D8" s="47">
        <v>-1.7</v>
      </c>
      <c r="E8" s="47">
        <v>-1.5</v>
      </c>
      <c r="F8" s="47">
        <v>-1.8</v>
      </c>
      <c r="G8" s="47">
        <v>-2.2999999999999998</v>
      </c>
      <c r="H8" s="47">
        <v>-0.4</v>
      </c>
      <c r="I8" s="47">
        <v>-1.3</v>
      </c>
    </row>
    <row r="9" spans="1:9" x14ac:dyDescent="0.25">
      <c r="A9" s="723">
        <v>2022</v>
      </c>
      <c r="B9" s="47">
        <v>-1.6</v>
      </c>
      <c r="C9" s="47">
        <v>0.1</v>
      </c>
      <c r="D9" s="47">
        <v>-1.6</v>
      </c>
      <c r="E9" s="47">
        <v>-1.2</v>
      </c>
      <c r="F9" s="47">
        <v>-1.7</v>
      </c>
      <c r="G9" s="47">
        <v>-1.9</v>
      </c>
      <c r="H9" s="47">
        <v>-0.2</v>
      </c>
      <c r="I9" s="47">
        <v>-1.4</v>
      </c>
    </row>
    <row r="10" spans="1:9" x14ac:dyDescent="0.25">
      <c r="A10" s="723">
        <v>2023</v>
      </c>
      <c r="B10" s="47">
        <v>-1.5</v>
      </c>
      <c r="C10" s="47">
        <v>0</v>
      </c>
      <c r="D10" s="47">
        <v>-1.2</v>
      </c>
      <c r="E10" s="47">
        <v>-0.9</v>
      </c>
      <c r="F10" s="47">
        <v>-1.6</v>
      </c>
      <c r="G10" s="47">
        <v>-2</v>
      </c>
      <c r="H10" s="47">
        <v>-0.4</v>
      </c>
      <c r="I10" s="47">
        <v>-1</v>
      </c>
    </row>
    <row r="11" spans="1:9" ht="14.25" thickBot="1" x14ac:dyDescent="0.3">
      <c r="A11" s="723">
        <v>2024</v>
      </c>
      <c r="B11" s="47">
        <v>-1.5</v>
      </c>
      <c r="C11" s="47">
        <v>-0.2</v>
      </c>
      <c r="D11" s="47">
        <v>-1.2</v>
      </c>
      <c r="E11" s="47">
        <v>-0.9</v>
      </c>
      <c r="F11" s="47">
        <v>-1.8</v>
      </c>
      <c r="G11" s="47">
        <v>-2</v>
      </c>
      <c r="H11" s="47">
        <v>-0.5</v>
      </c>
      <c r="I11" s="47">
        <v>-1.1000000000000001</v>
      </c>
    </row>
    <row r="12" spans="1:9" ht="15.75" customHeight="1" thickTop="1" x14ac:dyDescent="0.25">
      <c r="A12" s="103"/>
      <c r="B12" s="103"/>
      <c r="C12" s="103"/>
      <c r="D12" s="103"/>
      <c r="E12" s="103"/>
      <c r="F12" s="103"/>
      <c r="G12" s="103"/>
      <c r="H12" s="103"/>
      <c r="I12" s="308" t="s">
        <v>8</v>
      </c>
    </row>
    <row r="13" spans="1:9" ht="11.25" customHeight="1" x14ac:dyDescent="0.25"/>
    <row r="14" spans="1:9" ht="13.5" customHeight="1" thickBot="1" x14ac:dyDescent="0.3">
      <c r="A14" s="994" t="s">
        <v>1580</v>
      </c>
      <c r="B14" s="993"/>
      <c r="C14" s="993"/>
      <c r="D14" s="993"/>
      <c r="E14" s="993"/>
      <c r="F14" s="993"/>
      <c r="G14" s="993"/>
      <c r="H14" s="993"/>
      <c r="I14" s="993"/>
    </row>
    <row r="15" spans="1:9" ht="14.25" thickBot="1" x14ac:dyDescent="0.3">
      <c r="A15" s="1020" t="s">
        <v>1582</v>
      </c>
      <c r="B15" s="1020"/>
      <c r="C15" s="1020"/>
      <c r="D15" s="1020"/>
      <c r="E15" s="1020"/>
      <c r="F15" s="1020"/>
      <c r="G15" s="1020"/>
      <c r="H15" s="1020"/>
      <c r="I15" s="1020"/>
    </row>
    <row r="16" spans="1:9" ht="15" customHeight="1" x14ac:dyDescent="0.25">
      <c r="A16" s="1021"/>
      <c r="B16" s="1012" t="s">
        <v>573</v>
      </c>
      <c r="C16" s="1012" t="s">
        <v>574</v>
      </c>
      <c r="D16" s="1012" t="s">
        <v>575</v>
      </c>
      <c r="E16" s="1012" t="s">
        <v>576</v>
      </c>
      <c r="F16" s="1012" t="s">
        <v>577</v>
      </c>
      <c r="G16" s="1012" t="s">
        <v>578</v>
      </c>
      <c r="H16" s="1012" t="s">
        <v>579</v>
      </c>
      <c r="I16" s="1012" t="s">
        <v>580</v>
      </c>
    </row>
    <row r="17" spans="1:9" ht="24" customHeight="1" thickBot="1" x14ac:dyDescent="0.3">
      <c r="A17" s="1022"/>
      <c r="B17" s="1023"/>
      <c r="C17" s="1023"/>
      <c r="D17" s="1023"/>
      <c r="E17" s="1023"/>
      <c r="F17" s="1023"/>
      <c r="G17" s="1023"/>
      <c r="H17" s="1024"/>
      <c r="I17" s="1024"/>
    </row>
    <row r="18" spans="1:9" ht="14.25" thickTop="1" x14ac:dyDescent="0.25">
      <c r="A18" s="723">
        <f t="shared" ref="A18:D21" si="0">A8</f>
        <v>2021</v>
      </c>
      <c r="B18" s="47">
        <f t="shared" si="0"/>
        <v>-1.9</v>
      </c>
      <c r="C18" s="47">
        <f t="shared" si="0"/>
        <v>0.1</v>
      </c>
      <c r="D18" s="47">
        <f t="shared" si="0"/>
        <v>-1.7</v>
      </c>
      <c r="E18" s="47">
        <f t="shared" ref="E18:E21" si="1">E8</f>
        <v>-1.5</v>
      </c>
      <c r="F18" s="47">
        <f t="shared" ref="F18:I21" si="2">F8</f>
        <v>-1.8</v>
      </c>
      <c r="G18" s="47">
        <f t="shared" si="2"/>
        <v>-2.2999999999999998</v>
      </c>
      <c r="H18" s="47">
        <f t="shared" si="2"/>
        <v>-0.4</v>
      </c>
      <c r="I18" s="47">
        <f t="shared" si="2"/>
        <v>-1.3</v>
      </c>
    </row>
    <row r="19" spans="1:9" x14ac:dyDescent="0.25">
      <c r="A19" s="723">
        <f t="shared" si="0"/>
        <v>2022</v>
      </c>
      <c r="B19" s="47">
        <f t="shared" si="0"/>
        <v>-1.6</v>
      </c>
      <c r="C19" s="47">
        <f t="shared" si="0"/>
        <v>0.1</v>
      </c>
      <c r="D19" s="47">
        <f t="shared" si="0"/>
        <v>-1.6</v>
      </c>
      <c r="E19" s="47">
        <f t="shared" si="1"/>
        <v>-1.2</v>
      </c>
      <c r="F19" s="47">
        <f t="shared" si="2"/>
        <v>-1.7</v>
      </c>
      <c r="G19" s="47">
        <f t="shared" si="2"/>
        <v>-1.9</v>
      </c>
      <c r="H19" s="47">
        <f t="shared" si="2"/>
        <v>-0.2</v>
      </c>
      <c r="I19" s="47">
        <f t="shared" si="2"/>
        <v>-1.4</v>
      </c>
    </row>
    <row r="20" spans="1:9" x14ac:dyDescent="0.25">
      <c r="A20" s="723">
        <f t="shared" si="0"/>
        <v>2023</v>
      </c>
      <c r="B20" s="47">
        <f t="shared" si="0"/>
        <v>-1.5</v>
      </c>
      <c r="C20" s="47">
        <f t="shared" si="0"/>
        <v>0</v>
      </c>
      <c r="D20" s="47">
        <f t="shared" si="0"/>
        <v>-1.2</v>
      </c>
      <c r="E20" s="47">
        <f t="shared" si="1"/>
        <v>-0.9</v>
      </c>
      <c r="F20" s="47">
        <f t="shared" si="2"/>
        <v>-1.6</v>
      </c>
      <c r="G20" s="47">
        <f t="shared" si="2"/>
        <v>-2</v>
      </c>
      <c r="H20" s="47">
        <f t="shared" si="2"/>
        <v>-0.4</v>
      </c>
      <c r="I20" s="47">
        <f t="shared" si="2"/>
        <v>-1</v>
      </c>
    </row>
    <row r="21" spans="1:9" ht="14.25" thickBot="1" x14ac:dyDescent="0.3">
      <c r="A21" s="723">
        <f t="shared" si="0"/>
        <v>2024</v>
      </c>
      <c r="B21" s="47">
        <f t="shared" si="0"/>
        <v>-1.5</v>
      </c>
      <c r="C21" s="47">
        <f t="shared" si="0"/>
        <v>-0.2</v>
      </c>
      <c r="D21" s="47">
        <f t="shared" si="0"/>
        <v>-1.2</v>
      </c>
      <c r="E21" s="47">
        <f t="shared" si="1"/>
        <v>-0.9</v>
      </c>
      <c r="F21" s="47">
        <f t="shared" si="2"/>
        <v>-1.8</v>
      </c>
      <c r="G21" s="47">
        <f t="shared" si="2"/>
        <v>-2</v>
      </c>
      <c r="H21" s="47">
        <f t="shared" si="2"/>
        <v>-0.5</v>
      </c>
      <c r="I21" s="47">
        <f t="shared" si="2"/>
        <v>-1.1000000000000001</v>
      </c>
    </row>
    <row r="22" spans="1:9" ht="15.75" customHeight="1" thickTop="1" x14ac:dyDescent="0.25">
      <c r="A22" s="103"/>
      <c r="B22" s="103"/>
      <c r="C22" s="103"/>
      <c r="D22" s="103"/>
      <c r="E22" s="103"/>
      <c r="F22" s="103"/>
      <c r="G22" s="103"/>
      <c r="H22" s="103"/>
      <c r="I22" s="309" t="s">
        <v>118</v>
      </c>
    </row>
  </sheetData>
  <mergeCells count="13">
    <mergeCell ref="A4:I4"/>
    <mergeCell ref="A5:I5"/>
    <mergeCell ref="A14:I14"/>
    <mergeCell ref="A15:I15"/>
    <mergeCell ref="A16:A17"/>
    <mergeCell ref="B16:B17"/>
    <mergeCell ref="C16:C17"/>
    <mergeCell ref="D16:D17"/>
    <mergeCell ref="E16:E17"/>
    <mergeCell ref="F16:F17"/>
    <mergeCell ref="G16:G17"/>
    <mergeCell ref="I16:I17"/>
    <mergeCell ref="H16:H1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55"/>
  <sheetViews>
    <sheetView showGridLines="0" zoomScale="85" zoomScaleNormal="85" workbookViewId="0"/>
  </sheetViews>
  <sheetFormatPr defaultColWidth="9.140625" defaultRowHeight="13.5" x14ac:dyDescent="0.25"/>
  <cols>
    <col min="1" max="1" width="7" style="474" customWidth="1"/>
    <col min="2" max="2" width="8.28515625" style="474" customWidth="1"/>
    <col min="3" max="3" width="54.42578125" style="474" bestFit="1" customWidth="1"/>
    <col min="4" max="5" width="11.140625" style="474" customWidth="1"/>
    <col min="6" max="9" width="9.140625" style="474"/>
    <col min="10" max="10" width="23" style="474" customWidth="1"/>
    <col min="11" max="11" width="54.5703125" style="474" customWidth="1"/>
    <col min="12" max="16384" width="9.140625" style="474"/>
  </cols>
  <sheetData>
    <row r="2" spans="3:16" ht="14.25" thickBot="1" x14ac:dyDescent="0.3">
      <c r="C2" s="1026" t="s">
        <v>631</v>
      </c>
      <c r="D2" s="1026"/>
      <c r="E2" s="1026"/>
      <c r="F2" s="1026"/>
      <c r="G2" s="1026"/>
      <c r="H2" s="1026"/>
      <c r="K2" s="1026" t="s">
        <v>1583</v>
      </c>
      <c r="L2" s="1026"/>
      <c r="M2" s="1026"/>
      <c r="N2" s="1026"/>
      <c r="O2" s="1026"/>
      <c r="P2" s="1026"/>
    </row>
    <row r="3" spans="3:16" x14ac:dyDescent="0.25">
      <c r="I3" s="475"/>
      <c r="J3" s="475"/>
      <c r="K3" s="475"/>
    </row>
    <row r="5" spans="3:16" x14ac:dyDescent="0.25">
      <c r="C5" s="476"/>
      <c r="D5" s="477"/>
    </row>
    <row r="29" spans="1:23" ht="27" x14ac:dyDescent="0.25">
      <c r="C29" s="478" t="s">
        <v>554</v>
      </c>
      <c r="D29" s="479" t="s">
        <v>110</v>
      </c>
      <c r="E29" s="479" t="s">
        <v>111</v>
      </c>
      <c r="F29" s="479" t="s">
        <v>112</v>
      </c>
      <c r="G29" s="479" t="s">
        <v>113</v>
      </c>
      <c r="H29" s="479" t="s">
        <v>114</v>
      </c>
      <c r="I29" s="480"/>
      <c r="J29" s="480"/>
      <c r="K29" s="106" t="s">
        <v>708</v>
      </c>
      <c r="L29" s="107" t="s">
        <v>215</v>
      </c>
      <c r="M29" s="107" t="s">
        <v>216</v>
      </c>
      <c r="N29" s="107" t="s">
        <v>217</v>
      </c>
      <c r="O29" s="107" t="s">
        <v>218</v>
      </c>
      <c r="P29" s="107" t="s">
        <v>219</v>
      </c>
    </row>
    <row r="30" spans="1:23" x14ac:dyDescent="0.25">
      <c r="A30" s="487"/>
      <c r="B30" s="487"/>
      <c r="C30" s="481" t="s">
        <v>116</v>
      </c>
      <c r="D30" s="482">
        <v>-480.4</v>
      </c>
      <c r="E30" s="483">
        <f>D30</f>
        <v>-480.4</v>
      </c>
      <c r="F30" s="483"/>
      <c r="G30" s="483"/>
      <c r="H30" s="483">
        <f>D30</f>
        <v>-480.4</v>
      </c>
      <c r="I30" s="483"/>
      <c r="J30" s="483"/>
      <c r="K30" s="108" t="s">
        <v>555</v>
      </c>
      <c r="L30" s="482">
        <v>-480.4</v>
      </c>
      <c r="M30" s="483">
        <f>L30</f>
        <v>-480.4</v>
      </c>
      <c r="N30" s="483"/>
      <c r="O30" s="483"/>
      <c r="P30" s="483">
        <f>L30</f>
        <v>-480.4</v>
      </c>
    </row>
    <row r="31" spans="1:23" x14ac:dyDescent="0.25">
      <c r="A31" s="484"/>
      <c r="B31" s="1027"/>
      <c r="C31" s="485" t="s">
        <v>1037</v>
      </c>
      <c r="D31" s="486">
        <v>-1431.9567182983467</v>
      </c>
      <c r="E31" s="483">
        <f>D31+E30</f>
        <v>-1912.3567182983466</v>
      </c>
      <c r="F31" s="483">
        <f>IF(AND(E30*D31&lt;0,ABS(D31)-ABS(E30)&gt;0),E30,0)</f>
        <v>0</v>
      </c>
      <c r="G31" s="483">
        <f>IF(F31&lt;&gt;0,0,IF(E30*D31&gt;=0,E30,E30+D31))</f>
        <v>-480.4</v>
      </c>
      <c r="H31" s="483">
        <f t="shared" ref="H31:H53" si="0">IF(AND(E30&lt;&gt;0,F31=0),IF(E30+D31&lt;0,-1,IF(E30&lt;0,-1,1))*ABS(D31)+F31,IF(E30+D31&lt;0,-1,1)*ABS(D31)+F31)</f>
        <v>-1431.9567182983467</v>
      </c>
      <c r="I31" s="483"/>
      <c r="J31" s="108"/>
      <c r="K31" s="109" t="s">
        <v>636</v>
      </c>
      <c r="L31" s="486">
        <v>-1431.9567182983467</v>
      </c>
      <c r="M31" s="483">
        <f>L31+M30</f>
        <v>-1912.3567182983466</v>
      </c>
      <c r="N31" s="483">
        <f>IF(AND(M30*L31&lt;0,ABS(L31)-ABS(M30)&gt;0),M30,0)</f>
        <v>0</v>
      </c>
      <c r="O31" s="483">
        <f>IF(N31&lt;&gt;0,0,IF(M30*L31&gt;=0,M30,M30+L31))</f>
        <v>-480.4</v>
      </c>
      <c r="P31" s="483">
        <f t="shared" ref="P31:P53" si="1">IF(AND(M30&lt;&gt;0,N31=0),IF(M30+L31&lt;0,-1,IF(M30&lt;0,-1,1))*ABS(L31)+N31,IF(M30+L31&lt;0,-1,1)*ABS(L31)+N31)</f>
        <v>-1431.9567182983467</v>
      </c>
      <c r="Q31" s="487"/>
      <c r="R31" s="487"/>
      <c r="S31" s="487"/>
      <c r="T31" s="487"/>
      <c r="U31" s="487"/>
      <c r="V31" s="487"/>
      <c r="W31" s="487"/>
    </row>
    <row r="32" spans="1:23" x14ac:dyDescent="0.25">
      <c r="A32" s="484"/>
      <c r="B32" s="1027"/>
      <c r="C32" s="487" t="s">
        <v>1038</v>
      </c>
      <c r="D32" s="488">
        <v>-1593.0679309885024</v>
      </c>
      <c r="E32" s="483">
        <f t="shared" ref="E32:E53" si="2">D32+E31</f>
        <v>-3505.4246492868488</v>
      </c>
      <c r="F32" s="483">
        <f t="shared" ref="F32:F53" si="3">IF(AND(E31*D32&lt;0,ABS(D32)-ABS(E31)&gt;0),E31,0)</f>
        <v>0</v>
      </c>
      <c r="G32" s="483">
        <f t="shared" ref="G32:G53" si="4">IF(F32&lt;&gt;0,0,IF(E31*D32&gt;=0,E31,E31+D32))</f>
        <v>-1912.3567182983466</v>
      </c>
      <c r="H32" s="483">
        <f t="shared" si="0"/>
        <v>-1593.0679309885024</v>
      </c>
      <c r="I32" s="483"/>
      <c r="J32" s="109"/>
      <c r="K32" s="109" t="s">
        <v>1058</v>
      </c>
      <c r="L32" s="488">
        <v>-1593.0679309885024</v>
      </c>
      <c r="M32" s="483">
        <f t="shared" ref="M32:M53" si="5">L32+M31</f>
        <v>-3505.4246492868488</v>
      </c>
      <c r="N32" s="483">
        <f t="shared" ref="N32:N53" si="6">IF(AND(M31*L32&lt;0,ABS(L32)-ABS(M31)&gt;0),M31,0)</f>
        <v>0</v>
      </c>
      <c r="O32" s="483">
        <f t="shared" ref="O32:O53" si="7">IF(N32&lt;&gt;0,0,IF(M31*L32&gt;=0,M31,M31+L32))</f>
        <v>-1912.3567182983466</v>
      </c>
      <c r="P32" s="483">
        <f t="shared" si="1"/>
        <v>-1593.0679309885024</v>
      </c>
      <c r="Q32" s="487"/>
      <c r="R32" s="487"/>
      <c r="S32" s="487"/>
      <c r="T32" s="487"/>
      <c r="U32" s="487"/>
      <c r="V32" s="487"/>
      <c r="W32" s="487"/>
    </row>
    <row r="33" spans="1:23" x14ac:dyDescent="0.25">
      <c r="A33" s="484"/>
      <c r="B33" s="1027"/>
      <c r="C33" s="487" t="s">
        <v>1039</v>
      </c>
      <c r="D33" s="489">
        <v>-200.60289699999998</v>
      </c>
      <c r="E33" s="483">
        <f t="shared" si="2"/>
        <v>-3706.0275462868485</v>
      </c>
      <c r="F33" s="483">
        <f t="shared" si="3"/>
        <v>0</v>
      </c>
      <c r="G33" s="483">
        <f t="shared" si="4"/>
        <v>-3505.4246492868488</v>
      </c>
      <c r="H33" s="483">
        <f t="shared" si="0"/>
        <v>-200.60289699999998</v>
      </c>
      <c r="I33" s="483"/>
      <c r="J33" s="109"/>
      <c r="K33" s="487" t="s">
        <v>1089</v>
      </c>
      <c r="L33" s="489">
        <v>-200.60289699999998</v>
      </c>
      <c r="M33" s="483">
        <f t="shared" si="5"/>
        <v>-3706.0275462868485</v>
      </c>
      <c r="N33" s="483">
        <f t="shared" si="6"/>
        <v>0</v>
      </c>
      <c r="O33" s="483">
        <f t="shared" si="7"/>
        <v>-3505.4246492868488</v>
      </c>
      <c r="P33" s="483">
        <f t="shared" si="1"/>
        <v>-200.60289699999998</v>
      </c>
      <c r="Q33" s="487"/>
      <c r="R33" s="487"/>
      <c r="S33" s="487"/>
      <c r="T33" s="487"/>
      <c r="U33" s="487"/>
      <c r="V33" s="487"/>
      <c r="W33" s="487"/>
    </row>
    <row r="34" spans="1:23" x14ac:dyDescent="0.25">
      <c r="A34" s="484"/>
      <c r="B34" s="708"/>
      <c r="C34" s="487" t="s">
        <v>1040</v>
      </c>
      <c r="D34" s="489">
        <v>-55.400000000000006</v>
      </c>
      <c r="E34" s="483">
        <f t="shared" si="2"/>
        <v>-3761.4275462868486</v>
      </c>
      <c r="F34" s="483">
        <f t="shared" si="3"/>
        <v>0</v>
      </c>
      <c r="G34" s="483">
        <f t="shared" si="4"/>
        <v>-3706.0275462868485</v>
      </c>
      <c r="H34" s="483">
        <f t="shared" si="0"/>
        <v>-55.400000000000006</v>
      </c>
      <c r="I34" s="483"/>
      <c r="J34" s="109"/>
      <c r="K34" s="109" t="s">
        <v>632</v>
      </c>
      <c r="L34" s="489">
        <v>-55.400000000000006</v>
      </c>
      <c r="M34" s="483">
        <f t="shared" si="5"/>
        <v>-3761.4275462868486</v>
      </c>
      <c r="N34" s="483">
        <f t="shared" si="6"/>
        <v>0</v>
      </c>
      <c r="O34" s="483">
        <f t="shared" si="7"/>
        <v>-3706.0275462868485</v>
      </c>
      <c r="P34" s="483">
        <f t="shared" si="1"/>
        <v>-55.400000000000006</v>
      </c>
      <c r="Q34" s="487"/>
      <c r="R34" s="487"/>
      <c r="S34" s="487"/>
      <c r="T34" s="487"/>
      <c r="U34" s="487"/>
      <c r="V34" s="487"/>
      <c r="W34" s="487"/>
    </row>
    <row r="35" spans="1:23" ht="13.5" customHeight="1" x14ac:dyDescent="0.25">
      <c r="A35" s="484"/>
      <c r="B35" s="1027"/>
      <c r="C35" s="487" t="s">
        <v>1041</v>
      </c>
      <c r="D35" s="490">
        <v>-364.38639999999998</v>
      </c>
      <c r="E35" s="483">
        <f t="shared" si="2"/>
        <v>-4125.8139462868485</v>
      </c>
      <c r="F35" s="483">
        <f t="shared" si="3"/>
        <v>0</v>
      </c>
      <c r="G35" s="483">
        <f t="shared" si="4"/>
        <v>-3761.4275462868486</v>
      </c>
      <c r="H35" s="483">
        <f t="shared" si="0"/>
        <v>-364.38639999999998</v>
      </c>
      <c r="I35" s="483"/>
      <c r="J35" s="109"/>
      <c r="K35" s="487" t="s">
        <v>1090</v>
      </c>
      <c r="L35" s="490">
        <v>-364.38639999999998</v>
      </c>
      <c r="M35" s="483">
        <f t="shared" si="5"/>
        <v>-4125.8139462868485</v>
      </c>
      <c r="N35" s="483">
        <f t="shared" si="6"/>
        <v>0</v>
      </c>
      <c r="O35" s="483">
        <f t="shared" si="7"/>
        <v>-3761.4275462868486</v>
      </c>
      <c r="P35" s="483">
        <f t="shared" si="1"/>
        <v>-364.38639999999998</v>
      </c>
      <c r="Q35" s="487"/>
      <c r="R35" s="487"/>
      <c r="S35" s="487"/>
      <c r="T35" s="487"/>
      <c r="U35" s="487"/>
      <c r="V35" s="487"/>
      <c r="W35" s="487"/>
    </row>
    <row r="36" spans="1:23" ht="13.5" customHeight="1" x14ac:dyDescent="0.25">
      <c r="A36" s="484"/>
      <c r="B36" s="1027"/>
      <c r="C36" s="487" t="s">
        <v>1042</v>
      </c>
      <c r="D36" s="486">
        <v>-225.89999999999998</v>
      </c>
      <c r="E36" s="483">
        <f t="shared" si="2"/>
        <v>-4351.7139462868481</v>
      </c>
      <c r="F36" s="483">
        <f t="shared" si="3"/>
        <v>0</v>
      </c>
      <c r="G36" s="483">
        <f t="shared" si="4"/>
        <v>-4125.8139462868485</v>
      </c>
      <c r="H36" s="483">
        <f t="shared" si="0"/>
        <v>-225.89999999999998</v>
      </c>
      <c r="J36" s="109"/>
      <c r="K36" s="109" t="s">
        <v>633</v>
      </c>
      <c r="L36" s="486">
        <v>-225.89999999999998</v>
      </c>
      <c r="M36" s="483">
        <f t="shared" si="5"/>
        <v>-4351.7139462868481</v>
      </c>
      <c r="N36" s="483">
        <f t="shared" si="6"/>
        <v>0</v>
      </c>
      <c r="O36" s="483">
        <f t="shared" si="7"/>
        <v>-4125.8139462868485</v>
      </c>
      <c r="P36" s="483">
        <f t="shared" si="1"/>
        <v>-225.89999999999998</v>
      </c>
      <c r="Q36" s="487"/>
      <c r="R36" s="487"/>
      <c r="S36" s="487"/>
      <c r="T36" s="487"/>
      <c r="U36" s="487"/>
      <c r="V36" s="487"/>
      <c r="W36" s="487"/>
    </row>
    <row r="37" spans="1:23" x14ac:dyDescent="0.25">
      <c r="A37" s="484"/>
      <c r="B37" s="1027"/>
      <c r="C37" s="487" t="s">
        <v>1043</v>
      </c>
      <c r="D37" s="489">
        <v>-216</v>
      </c>
      <c r="E37" s="483">
        <f t="shared" si="2"/>
        <v>-4567.7139462868481</v>
      </c>
      <c r="F37" s="483">
        <f t="shared" si="3"/>
        <v>0</v>
      </c>
      <c r="G37" s="483">
        <f t="shared" si="4"/>
        <v>-4351.7139462868481</v>
      </c>
      <c r="H37" s="483">
        <f t="shared" si="0"/>
        <v>-216</v>
      </c>
      <c r="I37" s="483"/>
      <c r="J37" s="109"/>
      <c r="K37" s="487" t="s">
        <v>1088</v>
      </c>
      <c r="L37" s="489">
        <v>-216</v>
      </c>
      <c r="M37" s="483">
        <f t="shared" si="5"/>
        <v>-4567.7139462868481</v>
      </c>
      <c r="N37" s="483">
        <f t="shared" si="6"/>
        <v>0</v>
      </c>
      <c r="O37" s="483">
        <f t="shared" si="7"/>
        <v>-4351.7139462868481</v>
      </c>
      <c r="P37" s="483">
        <f t="shared" si="1"/>
        <v>-216</v>
      </c>
      <c r="Q37" s="490"/>
      <c r="R37" s="492"/>
      <c r="S37" s="489"/>
      <c r="T37" s="491"/>
      <c r="U37" s="487"/>
      <c r="V37" s="487"/>
      <c r="W37" s="487"/>
    </row>
    <row r="38" spans="1:23" x14ac:dyDescent="0.25">
      <c r="A38" s="484"/>
      <c r="B38" s="1027"/>
      <c r="C38" s="487" t="s">
        <v>1044</v>
      </c>
      <c r="D38" s="486">
        <v>-181</v>
      </c>
      <c r="E38" s="483">
        <f t="shared" si="2"/>
        <v>-4748.7139462868481</v>
      </c>
      <c r="F38" s="483">
        <f t="shared" si="3"/>
        <v>0</v>
      </c>
      <c r="G38" s="483">
        <f t="shared" si="4"/>
        <v>-4567.7139462868481</v>
      </c>
      <c r="H38" s="483">
        <f t="shared" si="0"/>
        <v>-181</v>
      </c>
      <c r="I38" s="483"/>
      <c r="J38" s="109"/>
      <c r="K38" s="487" t="s">
        <v>1087</v>
      </c>
      <c r="L38" s="486">
        <v>-181</v>
      </c>
      <c r="M38" s="483">
        <f t="shared" si="5"/>
        <v>-4748.7139462868481</v>
      </c>
      <c r="N38" s="483">
        <f t="shared" si="6"/>
        <v>0</v>
      </c>
      <c r="O38" s="483">
        <f t="shared" si="7"/>
        <v>-4567.7139462868481</v>
      </c>
      <c r="P38" s="483">
        <f t="shared" si="1"/>
        <v>-181</v>
      </c>
      <c r="Q38" s="490"/>
      <c r="R38" s="492"/>
      <c r="S38" s="486"/>
      <c r="T38" s="491"/>
      <c r="U38" s="487"/>
      <c r="V38" s="491"/>
      <c r="W38" s="487"/>
    </row>
    <row r="39" spans="1:23" x14ac:dyDescent="0.25">
      <c r="A39" s="484"/>
      <c r="B39" s="1027"/>
      <c r="C39" s="487" t="s">
        <v>1045</v>
      </c>
      <c r="D39" s="486">
        <v>-180</v>
      </c>
      <c r="E39" s="483">
        <f t="shared" si="2"/>
        <v>-4928.7139462868481</v>
      </c>
      <c r="F39" s="483">
        <f t="shared" si="3"/>
        <v>0</v>
      </c>
      <c r="G39" s="483">
        <f t="shared" si="4"/>
        <v>-4748.7139462868481</v>
      </c>
      <c r="H39" s="483">
        <f t="shared" si="0"/>
        <v>-180</v>
      </c>
      <c r="I39" s="483"/>
      <c r="J39" s="109"/>
      <c r="K39" s="109" t="s">
        <v>634</v>
      </c>
      <c r="L39" s="486">
        <v>-180</v>
      </c>
      <c r="M39" s="483">
        <f t="shared" si="5"/>
        <v>-4928.7139462868481</v>
      </c>
      <c r="N39" s="483">
        <f t="shared" si="6"/>
        <v>0</v>
      </c>
      <c r="O39" s="483">
        <f t="shared" si="7"/>
        <v>-4748.7139462868481</v>
      </c>
      <c r="P39" s="483">
        <f t="shared" si="1"/>
        <v>-180</v>
      </c>
      <c r="Q39" s="490"/>
      <c r="R39" s="492"/>
      <c r="S39" s="490"/>
      <c r="T39" s="491"/>
      <c r="U39" s="487"/>
      <c r="V39" s="487"/>
      <c r="W39" s="487"/>
    </row>
    <row r="40" spans="1:23" x14ac:dyDescent="0.25">
      <c r="A40" s="484"/>
      <c r="B40" s="1027"/>
      <c r="C40" s="487" t="s">
        <v>944</v>
      </c>
      <c r="D40" s="487">
        <v>-173</v>
      </c>
      <c r="E40" s="483">
        <f t="shared" si="2"/>
        <v>-5101.7139462868481</v>
      </c>
      <c r="F40" s="483">
        <f t="shared" si="3"/>
        <v>0</v>
      </c>
      <c r="G40" s="483">
        <f t="shared" si="4"/>
        <v>-4928.7139462868481</v>
      </c>
      <c r="H40" s="483">
        <f t="shared" si="0"/>
        <v>-173</v>
      </c>
      <c r="I40" s="483"/>
      <c r="J40" s="109"/>
      <c r="K40" s="487" t="s">
        <v>1086</v>
      </c>
      <c r="L40" s="487">
        <v>-173</v>
      </c>
      <c r="M40" s="483">
        <f t="shared" si="5"/>
        <v>-5101.7139462868481</v>
      </c>
      <c r="N40" s="483">
        <f t="shared" si="6"/>
        <v>0</v>
      </c>
      <c r="O40" s="483">
        <f t="shared" si="7"/>
        <v>-4928.7139462868481</v>
      </c>
      <c r="P40" s="483">
        <f t="shared" si="1"/>
        <v>-173</v>
      </c>
      <c r="Q40" s="487"/>
      <c r="R40" s="487"/>
      <c r="S40" s="487"/>
      <c r="T40" s="487"/>
      <c r="U40" s="487"/>
      <c r="V40" s="487"/>
      <c r="W40" s="487"/>
    </row>
    <row r="41" spans="1:23" x14ac:dyDescent="0.25">
      <c r="A41" s="484"/>
      <c r="B41" s="1027"/>
      <c r="C41" s="487" t="s">
        <v>610</v>
      </c>
      <c r="D41" s="490">
        <v>-169.31600000000009</v>
      </c>
      <c r="E41" s="483">
        <f t="shared" si="2"/>
        <v>-5271.0299462868479</v>
      </c>
      <c r="F41" s="483">
        <f t="shared" si="3"/>
        <v>0</v>
      </c>
      <c r="G41" s="483">
        <f t="shared" si="4"/>
        <v>-5101.7139462868481</v>
      </c>
      <c r="H41" s="483">
        <f t="shared" si="0"/>
        <v>-169.31600000000009</v>
      </c>
      <c r="J41" s="109"/>
      <c r="K41" s="109" t="s">
        <v>637</v>
      </c>
      <c r="L41" s="490">
        <v>-169.31600000000009</v>
      </c>
      <c r="M41" s="483">
        <f t="shared" si="5"/>
        <v>-5271.0299462868479</v>
      </c>
      <c r="N41" s="483">
        <f t="shared" si="6"/>
        <v>0</v>
      </c>
      <c r="O41" s="483">
        <f t="shared" si="7"/>
        <v>-5101.7139462868481</v>
      </c>
      <c r="P41" s="483">
        <f t="shared" si="1"/>
        <v>-169.31600000000009</v>
      </c>
      <c r="Q41" s="487"/>
      <c r="R41" s="487"/>
      <c r="S41" s="487"/>
      <c r="T41" s="487"/>
      <c r="U41" s="487"/>
      <c r="V41" s="487"/>
      <c r="W41" s="487"/>
    </row>
    <row r="42" spans="1:23" x14ac:dyDescent="0.25">
      <c r="A42" s="484"/>
      <c r="B42" s="1027"/>
      <c r="C42" s="487" t="s">
        <v>1046</v>
      </c>
      <c r="D42" s="490">
        <v>-115.9</v>
      </c>
      <c r="E42" s="483">
        <f t="shared" si="2"/>
        <v>-5386.9299462868476</v>
      </c>
      <c r="F42" s="483">
        <f t="shared" si="3"/>
        <v>0</v>
      </c>
      <c r="G42" s="483">
        <f t="shared" si="4"/>
        <v>-5271.0299462868479</v>
      </c>
      <c r="H42" s="483">
        <f t="shared" si="0"/>
        <v>-115.9</v>
      </c>
      <c r="J42" s="109"/>
      <c r="K42" s="109" t="s">
        <v>638</v>
      </c>
      <c r="L42" s="490">
        <v>-115.9</v>
      </c>
      <c r="M42" s="483">
        <f t="shared" si="5"/>
        <v>-5386.9299462868476</v>
      </c>
      <c r="N42" s="483">
        <f t="shared" si="6"/>
        <v>0</v>
      </c>
      <c r="O42" s="483">
        <f t="shared" si="7"/>
        <v>-5271.0299462868479</v>
      </c>
      <c r="P42" s="483">
        <f t="shared" si="1"/>
        <v>-115.9</v>
      </c>
      <c r="Q42" s="487"/>
      <c r="R42" s="487"/>
      <c r="S42" s="487"/>
      <c r="T42" s="487"/>
      <c r="U42" s="487"/>
      <c r="V42" s="487"/>
      <c r="W42" s="487"/>
    </row>
    <row r="43" spans="1:23" x14ac:dyDescent="0.25">
      <c r="A43" s="484"/>
      <c r="B43" s="1027"/>
      <c r="C43" s="487" t="s">
        <v>592</v>
      </c>
      <c r="D43" s="490">
        <v>-90.3</v>
      </c>
      <c r="E43" s="483">
        <f t="shared" si="2"/>
        <v>-5477.2299462868477</v>
      </c>
      <c r="F43" s="483">
        <f t="shared" si="3"/>
        <v>0</v>
      </c>
      <c r="G43" s="483">
        <f t="shared" si="4"/>
        <v>-5386.9299462868476</v>
      </c>
      <c r="H43" s="483">
        <f t="shared" si="0"/>
        <v>-90.3</v>
      </c>
      <c r="I43" s="483"/>
      <c r="J43" s="109"/>
      <c r="K43" s="109" t="s">
        <v>635</v>
      </c>
      <c r="L43" s="490">
        <v>-90.3</v>
      </c>
      <c r="M43" s="483">
        <f t="shared" si="5"/>
        <v>-5477.2299462868477</v>
      </c>
      <c r="N43" s="483">
        <f t="shared" si="6"/>
        <v>0</v>
      </c>
      <c r="O43" s="483">
        <f t="shared" si="7"/>
        <v>-5386.9299462868476</v>
      </c>
      <c r="P43" s="483">
        <f t="shared" si="1"/>
        <v>-90.3</v>
      </c>
    </row>
    <row r="44" spans="1:23" x14ac:dyDescent="0.25">
      <c r="A44" s="484"/>
      <c r="B44" s="502"/>
      <c r="C44" s="487" t="s">
        <v>1047</v>
      </c>
      <c r="D44" s="489">
        <v>-86</v>
      </c>
      <c r="E44" s="483">
        <f t="shared" si="2"/>
        <v>-5563.2299462868477</v>
      </c>
      <c r="F44" s="483">
        <f t="shared" si="3"/>
        <v>0</v>
      </c>
      <c r="G44" s="483">
        <f t="shared" si="4"/>
        <v>-5477.2299462868477</v>
      </c>
      <c r="H44" s="483">
        <f t="shared" si="0"/>
        <v>-86</v>
      </c>
      <c r="I44" s="483"/>
      <c r="J44" s="109"/>
      <c r="K44" s="487" t="s">
        <v>1091</v>
      </c>
      <c r="L44" s="489">
        <v>-86</v>
      </c>
      <c r="M44" s="483">
        <f t="shared" si="5"/>
        <v>-5563.2299462868477</v>
      </c>
      <c r="N44" s="483">
        <f t="shared" si="6"/>
        <v>0</v>
      </c>
      <c r="O44" s="483">
        <f t="shared" si="7"/>
        <v>-5477.2299462868477</v>
      </c>
      <c r="P44" s="483">
        <f t="shared" si="1"/>
        <v>-86</v>
      </c>
    </row>
    <row r="45" spans="1:23" x14ac:dyDescent="0.25">
      <c r="A45" s="484"/>
      <c r="B45" s="502"/>
      <c r="C45" s="487" t="s">
        <v>1048</v>
      </c>
      <c r="D45" s="486">
        <v>-41.629000000000815</v>
      </c>
      <c r="E45" s="483">
        <f t="shared" si="2"/>
        <v>-5604.8589462868485</v>
      </c>
      <c r="F45" s="483">
        <f t="shared" si="3"/>
        <v>0</v>
      </c>
      <c r="G45" s="483">
        <f t="shared" si="4"/>
        <v>-5563.2299462868477</v>
      </c>
      <c r="H45" s="483">
        <f t="shared" si="0"/>
        <v>-41.629000000000815</v>
      </c>
      <c r="I45" s="483"/>
      <c r="J45" s="109"/>
      <c r="K45" s="487" t="s">
        <v>1092</v>
      </c>
      <c r="L45" s="486">
        <v>-41.629000000000815</v>
      </c>
      <c r="M45" s="483">
        <f t="shared" si="5"/>
        <v>-5604.8589462868485</v>
      </c>
      <c r="N45" s="483">
        <f t="shared" si="6"/>
        <v>0</v>
      </c>
      <c r="O45" s="483">
        <f t="shared" si="7"/>
        <v>-5563.2299462868477</v>
      </c>
      <c r="P45" s="483">
        <f t="shared" si="1"/>
        <v>-41.629000000000815</v>
      </c>
    </row>
    <row r="46" spans="1:23" ht="12" customHeight="1" x14ac:dyDescent="0.25">
      <c r="A46" s="484"/>
      <c r="B46" s="1025"/>
      <c r="C46" s="485" t="s">
        <v>1049</v>
      </c>
      <c r="D46" s="486">
        <v>240.3</v>
      </c>
      <c r="E46" s="483">
        <f t="shared" si="2"/>
        <v>-5364.5589462868484</v>
      </c>
      <c r="F46" s="483">
        <f t="shared" si="3"/>
        <v>0</v>
      </c>
      <c r="G46" s="483">
        <f t="shared" si="4"/>
        <v>-5364.5589462868484</v>
      </c>
      <c r="H46" s="483">
        <f t="shared" si="0"/>
        <v>-240.3</v>
      </c>
      <c r="I46" s="483"/>
      <c r="J46" s="109"/>
      <c r="K46" s="485" t="s">
        <v>1095</v>
      </c>
      <c r="L46" s="486">
        <v>240.3</v>
      </c>
      <c r="M46" s="483">
        <f t="shared" si="5"/>
        <v>-5364.5589462868484</v>
      </c>
      <c r="N46" s="483">
        <f t="shared" si="6"/>
        <v>0</v>
      </c>
      <c r="O46" s="483">
        <f t="shared" si="7"/>
        <v>-5364.5589462868484</v>
      </c>
      <c r="P46" s="483">
        <f t="shared" si="1"/>
        <v>-240.3</v>
      </c>
    </row>
    <row r="47" spans="1:23" x14ac:dyDescent="0.25">
      <c r="A47" s="484"/>
      <c r="B47" s="1025"/>
      <c r="C47" s="485" t="s">
        <v>1050</v>
      </c>
      <c r="D47" s="486">
        <v>70.87</v>
      </c>
      <c r="E47" s="483">
        <f t="shared" si="2"/>
        <v>-5293.6889462868485</v>
      </c>
      <c r="F47" s="483">
        <f t="shared" si="3"/>
        <v>0</v>
      </c>
      <c r="G47" s="483">
        <f t="shared" si="4"/>
        <v>-5293.6889462868485</v>
      </c>
      <c r="H47" s="483">
        <f t="shared" si="0"/>
        <v>-70.87</v>
      </c>
      <c r="I47" s="483"/>
      <c r="J47" s="109"/>
      <c r="K47" s="485" t="s">
        <v>1093</v>
      </c>
      <c r="L47" s="486">
        <v>70.87</v>
      </c>
      <c r="M47" s="483">
        <f t="shared" si="5"/>
        <v>-5293.6889462868485</v>
      </c>
      <c r="N47" s="483">
        <f t="shared" si="6"/>
        <v>0</v>
      </c>
      <c r="O47" s="483">
        <f t="shared" si="7"/>
        <v>-5293.6889462868485</v>
      </c>
      <c r="P47" s="483">
        <f t="shared" si="1"/>
        <v>-70.87</v>
      </c>
    </row>
    <row r="48" spans="1:23" x14ac:dyDescent="0.25">
      <c r="A48" s="484"/>
      <c r="B48" s="493"/>
      <c r="C48" s="485" t="s">
        <v>1051</v>
      </c>
      <c r="D48" s="486">
        <v>56</v>
      </c>
      <c r="E48" s="483">
        <f t="shared" si="2"/>
        <v>-5237.6889462868485</v>
      </c>
      <c r="F48" s="483">
        <f t="shared" si="3"/>
        <v>0</v>
      </c>
      <c r="G48" s="483">
        <f t="shared" si="4"/>
        <v>-5237.6889462868485</v>
      </c>
      <c r="H48" s="483">
        <f t="shared" si="0"/>
        <v>-56</v>
      </c>
      <c r="I48" s="483"/>
      <c r="J48" s="108"/>
      <c r="K48" s="485" t="s">
        <v>1094</v>
      </c>
      <c r="L48" s="486">
        <v>56</v>
      </c>
      <c r="M48" s="483">
        <f t="shared" si="5"/>
        <v>-5237.6889462868485</v>
      </c>
      <c r="N48" s="483">
        <f t="shared" si="6"/>
        <v>0</v>
      </c>
      <c r="O48" s="483">
        <f t="shared" si="7"/>
        <v>-5237.6889462868485</v>
      </c>
      <c r="P48" s="483">
        <f t="shared" si="1"/>
        <v>-56</v>
      </c>
    </row>
    <row r="49" spans="1:16" ht="11.25" customHeight="1" x14ac:dyDescent="0.25">
      <c r="A49" s="484"/>
      <c r="B49" s="1025"/>
      <c r="C49" s="485" t="s">
        <v>1052</v>
      </c>
      <c r="D49" s="486">
        <v>-160</v>
      </c>
      <c r="E49" s="483">
        <f t="shared" si="2"/>
        <v>-5397.6889462868485</v>
      </c>
      <c r="F49" s="483">
        <f t="shared" si="3"/>
        <v>0</v>
      </c>
      <c r="G49" s="483">
        <f t="shared" si="4"/>
        <v>-5237.6889462868485</v>
      </c>
      <c r="H49" s="483">
        <f t="shared" si="0"/>
        <v>-160</v>
      </c>
      <c r="I49" s="483"/>
      <c r="J49" s="483"/>
      <c r="K49" s="485" t="s">
        <v>1085</v>
      </c>
      <c r="L49" s="486">
        <v>-160</v>
      </c>
      <c r="M49" s="483">
        <f t="shared" si="5"/>
        <v>-5397.6889462868485</v>
      </c>
      <c r="N49" s="483">
        <f t="shared" si="6"/>
        <v>0</v>
      </c>
      <c r="O49" s="483">
        <f t="shared" si="7"/>
        <v>-5237.6889462868485</v>
      </c>
      <c r="P49" s="483">
        <f t="shared" si="1"/>
        <v>-160</v>
      </c>
    </row>
    <row r="50" spans="1:16" x14ac:dyDescent="0.25">
      <c r="A50" s="484"/>
      <c r="B50" s="1025"/>
      <c r="C50" s="485" t="s">
        <v>1053</v>
      </c>
      <c r="D50" s="486">
        <v>-119.73872000000001</v>
      </c>
      <c r="E50" s="483">
        <f t="shared" si="2"/>
        <v>-5517.4276662868488</v>
      </c>
      <c r="F50" s="483">
        <f t="shared" si="3"/>
        <v>0</v>
      </c>
      <c r="G50" s="483">
        <f t="shared" si="4"/>
        <v>-5397.6889462868485</v>
      </c>
      <c r="H50" s="483">
        <f t="shared" si="0"/>
        <v>-119.73872000000001</v>
      </c>
      <c r="I50" s="483"/>
      <c r="J50" s="483"/>
      <c r="K50" s="485" t="s">
        <v>1084</v>
      </c>
      <c r="L50" s="486">
        <v>-119.73872000000001</v>
      </c>
      <c r="M50" s="483">
        <f t="shared" si="5"/>
        <v>-5517.4276662868488</v>
      </c>
      <c r="N50" s="483">
        <f t="shared" si="6"/>
        <v>0</v>
      </c>
      <c r="O50" s="483">
        <f t="shared" si="7"/>
        <v>-5397.6889462868485</v>
      </c>
      <c r="P50" s="483">
        <f t="shared" si="1"/>
        <v>-119.73872000000001</v>
      </c>
    </row>
    <row r="51" spans="1:16" ht="13.5" customHeight="1" x14ac:dyDescent="0.25">
      <c r="A51" s="484"/>
      <c r="B51" s="1025"/>
      <c r="C51" s="485" t="s">
        <v>1054</v>
      </c>
      <c r="D51" s="486">
        <v>-28.492999999999999</v>
      </c>
      <c r="E51" s="483">
        <f t="shared" si="2"/>
        <v>-5545.9206662868492</v>
      </c>
      <c r="F51" s="483">
        <f t="shared" si="3"/>
        <v>0</v>
      </c>
      <c r="G51" s="483">
        <f t="shared" si="4"/>
        <v>-5517.4276662868488</v>
      </c>
      <c r="H51" s="483">
        <f t="shared" si="0"/>
        <v>-28.492999999999999</v>
      </c>
      <c r="I51" s="483"/>
      <c r="J51" s="483"/>
      <c r="K51" s="485" t="s">
        <v>1082</v>
      </c>
      <c r="L51" s="486">
        <v>-28.492999999999999</v>
      </c>
      <c r="M51" s="483">
        <f t="shared" si="5"/>
        <v>-5545.9206662868492</v>
      </c>
      <c r="N51" s="483">
        <f t="shared" si="6"/>
        <v>0</v>
      </c>
      <c r="O51" s="483">
        <f t="shared" si="7"/>
        <v>-5517.4276662868488</v>
      </c>
      <c r="P51" s="483">
        <f t="shared" si="1"/>
        <v>-28.492999999999999</v>
      </c>
    </row>
    <row r="52" spans="1:16" x14ac:dyDescent="0.25">
      <c r="A52" s="484"/>
      <c r="B52" s="493"/>
      <c r="C52" s="485" t="s">
        <v>1055</v>
      </c>
      <c r="D52" s="486">
        <v>-24</v>
      </c>
      <c r="E52" s="483">
        <f t="shared" si="2"/>
        <v>-5569.9206662868492</v>
      </c>
      <c r="F52" s="483">
        <f t="shared" si="3"/>
        <v>0</v>
      </c>
      <c r="G52" s="483">
        <f t="shared" si="4"/>
        <v>-5545.9206662868492</v>
      </c>
      <c r="H52" s="483">
        <f t="shared" si="0"/>
        <v>-24</v>
      </c>
      <c r="I52" s="483"/>
      <c r="J52" s="483"/>
      <c r="K52" s="485" t="s">
        <v>1083</v>
      </c>
      <c r="L52" s="486">
        <v>-24</v>
      </c>
      <c r="M52" s="483">
        <f t="shared" si="5"/>
        <v>-5569.9206662868492</v>
      </c>
      <c r="N52" s="483">
        <f t="shared" si="6"/>
        <v>0</v>
      </c>
      <c r="O52" s="483">
        <f t="shared" si="7"/>
        <v>-5545.9206662868492</v>
      </c>
      <c r="P52" s="483">
        <f t="shared" si="1"/>
        <v>-24</v>
      </c>
    </row>
    <row r="53" spans="1:16" x14ac:dyDescent="0.25">
      <c r="A53" s="484"/>
      <c r="B53" s="493"/>
      <c r="C53" s="485" t="s">
        <v>629</v>
      </c>
      <c r="D53" s="486">
        <v>-38.845333713150467</v>
      </c>
      <c r="E53" s="483">
        <f t="shared" si="2"/>
        <v>-5608.7659999999996</v>
      </c>
      <c r="F53" s="483">
        <f t="shared" si="3"/>
        <v>0</v>
      </c>
      <c r="G53" s="483">
        <f t="shared" si="4"/>
        <v>-5569.9206662868492</v>
      </c>
      <c r="H53" s="483">
        <f t="shared" si="0"/>
        <v>-38.845333713150467</v>
      </c>
      <c r="I53" s="483"/>
      <c r="J53" s="483"/>
      <c r="K53" s="485" t="s">
        <v>1057</v>
      </c>
      <c r="L53" s="486">
        <v>-38.845333713150467</v>
      </c>
      <c r="M53" s="483">
        <f t="shared" si="5"/>
        <v>-5608.7659999999996</v>
      </c>
      <c r="N53" s="483">
        <f t="shared" si="6"/>
        <v>0</v>
      </c>
      <c r="O53" s="483">
        <f t="shared" si="7"/>
        <v>-5569.9206662868492</v>
      </c>
      <c r="P53" s="483">
        <f t="shared" si="1"/>
        <v>-38.845333713150467</v>
      </c>
    </row>
    <row r="54" spans="1:16" x14ac:dyDescent="0.25">
      <c r="A54" s="484"/>
      <c r="B54" s="493"/>
      <c r="C54" s="494" t="s">
        <v>630</v>
      </c>
      <c r="D54" s="495">
        <v>-5608.7659999999996</v>
      </c>
      <c r="E54" s="496">
        <f>E30+SUM(D31:D53)</f>
        <v>-5608.7660000000005</v>
      </c>
      <c r="F54" s="496"/>
      <c r="G54" s="496"/>
      <c r="H54" s="496">
        <f>E54</f>
        <v>-5608.7660000000005</v>
      </c>
      <c r="I54" s="483"/>
      <c r="J54" s="483"/>
      <c r="K54" s="150" t="s">
        <v>1056</v>
      </c>
      <c r="L54" s="495">
        <v>-5608.7659999999996</v>
      </c>
      <c r="M54" s="496">
        <f>M30+SUM(L31:L53)</f>
        <v>-5608.7660000000005</v>
      </c>
      <c r="N54" s="496"/>
      <c r="O54" s="496"/>
      <c r="P54" s="496">
        <f>M54</f>
        <v>-5608.7660000000005</v>
      </c>
    </row>
    <row r="55" spans="1:16" x14ac:dyDescent="0.25">
      <c r="B55" s="707"/>
      <c r="E55" s="487"/>
      <c r="F55" s="487"/>
      <c r="G55" s="498" t="s">
        <v>8</v>
      </c>
      <c r="H55" s="498"/>
      <c r="I55" s="498"/>
      <c r="J55" s="498"/>
      <c r="M55" s="487"/>
      <c r="N55" s="487"/>
      <c r="O55" s="498" t="s">
        <v>208</v>
      </c>
      <c r="P55" s="498"/>
    </row>
  </sheetData>
  <mergeCells count="6">
    <mergeCell ref="B49:B51"/>
    <mergeCell ref="K2:P2"/>
    <mergeCell ref="C2:H2"/>
    <mergeCell ref="B31:B33"/>
    <mergeCell ref="B35:B43"/>
    <mergeCell ref="B46:B47"/>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9"/>
  <sheetViews>
    <sheetView showGridLines="0" zoomScale="85" zoomScaleNormal="85" workbookViewId="0"/>
  </sheetViews>
  <sheetFormatPr defaultColWidth="9.140625" defaultRowHeight="13.5" x14ac:dyDescent="0.25"/>
  <cols>
    <col min="1" max="1" width="7" style="474" customWidth="1"/>
    <col min="2" max="2" width="8.28515625" style="474" customWidth="1"/>
    <col min="3" max="3" width="54.42578125" style="474" bestFit="1" customWidth="1"/>
    <col min="4" max="5" width="11.140625" style="474" customWidth="1"/>
    <col min="6" max="11" width="9.140625" style="474"/>
    <col min="12" max="12" width="28" style="474" customWidth="1"/>
    <col min="13" max="16384" width="9.140625" style="474"/>
  </cols>
  <sheetData>
    <row r="2" spans="3:17" ht="14.25" thickBot="1" x14ac:dyDescent="0.3">
      <c r="C2" s="1026" t="s">
        <v>1069</v>
      </c>
      <c r="D2" s="1026"/>
      <c r="E2" s="1026"/>
      <c r="F2" s="1026"/>
      <c r="G2" s="1026"/>
      <c r="H2" s="1026"/>
    </row>
    <row r="3" spans="3:17" ht="14.25" thickBot="1" x14ac:dyDescent="0.3">
      <c r="I3" s="475"/>
      <c r="J3" s="475"/>
      <c r="K3" s="475"/>
      <c r="L3" s="1026" t="s">
        <v>1584</v>
      </c>
      <c r="M3" s="1026"/>
      <c r="N3" s="1026"/>
      <c r="O3" s="1026"/>
      <c r="P3" s="1026"/>
      <c r="Q3" s="1026"/>
    </row>
    <row r="5" spans="3:17" x14ac:dyDescent="0.25">
      <c r="C5" s="476"/>
      <c r="D5" s="477"/>
    </row>
    <row r="25" spans="1:17" ht="27" x14ac:dyDescent="0.25">
      <c r="C25" s="478" t="s">
        <v>1068</v>
      </c>
      <c r="D25" s="479" t="s">
        <v>110</v>
      </c>
      <c r="E25" s="479" t="s">
        <v>111</v>
      </c>
      <c r="F25" s="479" t="s">
        <v>112</v>
      </c>
      <c r="G25" s="479" t="s">
        <v>113</v>
      </c>
      <c r="H25" s="479" t="s">
        <v>114</v>
      </c>
      <c r="I25" s="480"/>
      <c r="J25" s="480"/>
      <c r="K25" s="480"/>
      <c r="L25" s="106" t="s">
        <v>1070</v>
      </c>
      <c r="M25" s="107" t="s">
        <v>215</v>
      </c>
      <c r="N25" s="107" t="s">
        <v>216</v>
      </c>
      <c r="O25" s="107" t="s">
        <v>217</v>
      </c>
      <c r="P25" s="107" t="s">
        <v>218</v>
      </c>
      <c r="Q25" s="107" t="s">
        <v>219</v>
      </c>
    </row>
    <row r="26" spans="1:17" x14ac:dyDescent="0.25">
      <c r="A26" s="476"/>
      <c r="B26" s="476"/>
      <c r="C26" s="481" t="s">
        <v>116</v>
      </c>
      <c r="D26" s="482">
        <v>-7090.5</v>
      </c>
      <c r="E26" s="483">
        <f>D26</f>
        <v>-7090.5</v>
      </c>
      <c r="F26" s="483"/>
      <c r="G26" s="483"/>
      <c r="H26" s="483">
        <f>D26</f>
        <v>-7090.5</v>
      </c>
      <c r="I26" s="757"/>
      <c r="J26" s="483"/>
      <c r="K26" s="483"/>
      <c r="L26" s="108" t="s">
        <v>1072</v>
      </c>
      <c r="M26" s="482">
        <v>-7090.5</v>
      </c>
      <c r="N26" s="483">
        <f>M26</f>
        <v>-7090.5</v>
      </c>
      <c r="O26" s="483"/>
      <c r="P26" s="483"/>
      <c r="Q26" s="483">
        <f>M26</f>
        <v>-7090.5</v>
      </c>
    </row>
    <row r="27" spans="1:17" x14ac:dyDescent="0.25">
      <c r="A27" s="504"/>
      <c r="B27" s="506"/>
      <c r="C27" s="487" t="s">
        <v>1059</v>
      </c>
      <c r="D27" s="486">
        <v>-1711.0435144411285</v>
      </c>
      <c r="E27" s="483">
        <f>D27+E26</f>
        <v>-8801.5435144411276</v>
      </c>
      <c r="F27" s="483">
        <f>IF(AND(E26*D27&lt;0,ABS(D27)-ABS(E26)&gt;0),E26,0)</f>
        <v>0</v>
      </c>
      <c r="G27" s="483">
        <f>IF(F27&lt;&gt;0,0,IF(E26*D27&gt;=0,E26,E26+D27))</f>
        <v>-7090.5</v>
      </c>
      <c r="H27" s="483">
        <f t="shared" ref="H27:H36" si="0">IF(AND(E26&lt;&gt;0,F27=0),IF(E26+D27&lt;0,-1,IF(E26&lt;0,-1,1))*ABS(D27)+F27,IF(E26+D27&lt;0,-1,1)*ABS(D27)+F27)</f>
        <v>-1711.0435144411285</v>
      </c>
      <c r="I27" s="501"/>
      <c r="J27" s="483"/>
      <c r="K27" s="483"/>
      <c r="L27" s="109" t="s">
        <v>1073</v>
      </c>
      <c r="M27" s="486">
        <v>-1711.0435144411285</v>
      </c>
      <c r="N27" s="483">
        <f>M27+N26</f>
        <v>-8801.5435144411276</v>
      </c>
      <c r="O27" s="483">
        <f>IF(AND(N26*M27&lt;0,ABS(M27)-ABS(N26)&gt;0),N26,0)</f>
        <v>0</v>
      </c>
      <c r="P27" s="483">
        <f>IF(O27&lt;&gt;0,0,IF(N26*M27&gt;=0,N26,N26+M27))</f>
        <v>-7090.5</v>
      </c>
      <c r="Q27" s="483">
        <f t="shared" ref="Q27:Q36" si="1">IF(AND(N26&lt;&gt;0,O27=0),IF(N26+M27&lt;0,-1,IF(N26&lt;0,-1,1))*ABS(M27)+O27,IF(N26+M27&lt;0,-1,1)*ABS(M27)+O27)</f>
        <v>-1711.0435144411285</v>
      </c>
    </row>
    <row r="28" spans="1:17" x14ac:dyDescent="0.25">
      <c r="A28" s="504"/>
      <c r="B28" s="506"/>
      <c r="C28" s="474" t="s">
        <v>1060</v>
      </c>
      <c r="D28" s="490">
        <v>-587.95648555887158</v>
      </c>
      <c r="E28" s="483">
        <f t="shared" ref="E28:E36" si="2">D28+E27</f>
        <v>-9389.5</v>
      </c>
      <c r="F28" s="483">
        <f t="shared" ref="F28:F36" si="3">IF(AND(E27*D28&lt;0,ABS(D28)-ABS(E27)&gt;0),E27,0)</f>
        <v>0</v>
      </c>
      <c r="G28" s="483">
        <f t="shared" ref="G28:G36" si="4">IF(F28&lt;&gt;0,0,IF(E27*D28&gt;=0,E27,E27+D28))</f>
        <v>-8801.5435144411276</v>
      </c>
      <c r="H28" s="483">
        <f t="shared" si="0"/>
        <v>-587.95648555887158</v>
      </c>
      <c r="I28" s="492"/>
      <c r="J28" s="483"/>
      <c r="K28" s="491"/>
      <c r="L28" s="487" t="s">
        <v>1078</v>
      </c>
      <c r="M28" s="490">
        <v>-587.95648555887158</v>
      </c>
      <c r="N28" s="483">
        <f t="shared" ref="N28:N36" si="5">M28+N27</f>
        <v>-9389.5</v>
      </c>
      <c r="O28" s="483">
        <f t="shared" ref="O28:O36" si="6">IF(AND(N27*M28&lt;0,ABS(M28)-ABS(N27)&gt;0),N27,0)</f>
        <v>0</v>
      </c>
      <c r="P28" s="483">
        <f t="shared" ref="P28:P36" si="7">IF(O28&lt;&gt;0,0,IF(N27*M28&gt;=0,N27,N27+M28))</f>
        <v>-8801.5435144411276</v>
      </c>
      <c r="Q28" s="483">
        <f t="shared" si="1"/>
        <v>-587.95648555887158</v>
      </c>
    </row>
    <row r="29" spans="1:17" x14ac:dyDescent="0.25">
      <c r="A29" s="504"/>
      <c r="B29" s="506"/>
      <c r="C29" s="487" t="s">
        <v>1061</v>
      </c>
      <c r="D29" s="486">
        <v>-255.8</v>
      </c>
      <c r="E29" s="483">
        <f t="shared" si="2"/>
        <v>-9645.2999999999993</v>
      </c>
      <c r="F29" s="483">
        <f t="shared" si="3"/>
        <v>0</v>
      </c>
      <c r="G29" s="483">
        <f t="shared" si="4"/>
        <v>-9389.5</v>
      </c>
      <c r="H29" s="483">
        <f t="shared" si="0"/>
        <v>-255.8</v>
      </c>
      <c r="I29" s="492"/>
      <c r="J29" s="501"/>
      <c r="K29" s="491"/>
      <c r="L29" s="487" t="s">
        <v>1079</v>
      </c>
      <c r="M29" s="486">
        <v>-255.8</v>
      </c>
      <c r="N29" s="483">
        <f t="shared" si="5"/>
        <v>-9645.2999999999993</v>
      </c>
      <c r="O29" s="483">
        <f t="shared" si="6"/>
        <v>0</v>
      </c>
      <c r="P29" s="483">
        <f t="shared" si="7"/>
        <v>-9389.5</v>
      </c>
      <c r="Q29" s="483">
        <f t="shared" si="1"/>
        <v>-255.8</v>
      </c>
    </row>
    <row r="30" spans="1:17" ht="13.5" customHeight="1" x14ac:dyDescent="0.25">
      <c r="A30" s="504"/>
      <c r="B30" s="506"/>
      <c r="C30" s="487" t="s">
        <v>1062</v>
      </c>
      <c r="D30" s="489">
        <v>-94.9</v>
      </c>
      <c r="E30" s="483">
        <f t="shared" si="2"/>
        <v>-9740.1999999999989</v>
      </c>
      <c r="F30" s="483">
        <f t="shared" si="3"/>
        <v>0</v>
      </c>
      <c r="G30" s="483">
        <f t="shared" si="4"/>
        <v>-9645.2999999999993</v>
      </c>
      <c r="H30" s="483">
        <f t="shared" si="0"/>
        <v>-94.9</v>
      </c>
      <c r="I30" s="476"/>
      <c r="J30" s="483"/>
      <c r="K30" s="483"/>
      <c r="L30" s="487" t="s">
        <v>1080</v>
      </c>
      <c r="M30" s="489">
        <v>-94.9</v>
      </c>
      <c r="N30" s="483">
        <f t="shared" si="5"/>
        <v>-9740.1999999999989</v>
      </c>
      <c r="O30" s="483">
        <f t="shared" si="6"/>
        <v>0</v>
      </c>
      <c r="P30" s="483">
        <f t="shared" si="7"/>
        <v>-9645.2999999999993</v>
      </c>
      <c r="Q30" s="483">
        <f t="shared" si="1"/>
        <v>-94.9</v>
      </c>
    </row>
    <row r="31" spans="1:17" x14ac:dyDescent="0.25">
      <c r="A31" s="504"/>
      <c r="B31" s="506"/>
      <c r="C31" s="487" t="s">
        <v>1063</v>
      </c>
      <c r="D31" s="490">
        <v>-80.7</v>
      </c>
      <c r="E31" s="483">
        <f t="shared" si="2"/>
        <v>-9820.9</v>
      </c>
      <c r="F31" s="483">
        <f t="shared" si="3"/>
        <v>0</v>
      </c>
      <c r="G31" s="483">
        <f t="shared" si="4"/>
        <v>-9740.1999999999989</v>
      </c>
      <c r="H31" s="483">
        <f t="shared" si="0"/>
        <v>-80.7</v>
      </c>
      <c r="I31" s="483"/>
      <c r="J31" s="483"/>
      <c r="K31" s="483"/>
      <c r="L31" s="487" t="s">
        <v>1074</v>
      </c>
      <c r="M31" s="490">
        <v>-80.7</v>
      </c>
      <c r="N31" s="483">
        <f t="shared" si="5"/>
        <v>-9820.9</v>
      </c>
      <c r="O31" s="483">
        <f t="shared" si="6"/>
        <v>0</v>
      </c>
      <c r="P31" s="483">
        <f t="shared" si="7"/>
        <v>-9740.1999999999989</v>
      </c>
      <c r="Q31" s="483">
        <f t="shared" si="1"/>
        <v>-80.7</v>
      </c>
    </row>
    <row r="32" spans="1:17" x14ac:dyDescent="0.25">
      <c r="A32" s="504"/>
      <c r="B32" s="506"/>
      <c r="C32" s="487" t="s">
        <v>1064</v>
      </c>
      <c r="D32" s="490">
        <v>106</v>
      </c>
      <c r="E32" s="483">
        <f t="shared" si="2"/>
        <v>-9714.9</v>
      </c>
      <c r="F32" s="483">
        <f t="shared" si="3"/>
        <v>0</v>
      </c>
      <c r="G32" s="483">
        <f t="shared" si="4"/>
        <v>-9714.9</v>
      </c>
      <c r="H32" s="483">
        <f t="shared" si="0"/>
        <v>-106</v>
      </c>
      <c r="I32" s="501"/>
      <c r="J32" s="483"/>
      <c r="K32" s="483"/>
      <c r="L32" s="487" t="s">
        <v>1075</v>
      </c>
      <c r="M32" s="490">
        <v>106</v>
      </c>
      <c r="N32" s="483">
        <f t="shared" si="5"/>
        <v>-9714.9</v>
      </c>
      <c r="O32" s="483">
        <f t="shared" si="6"/>
        <v>0</v>
      </c>
      <c r="P32" s="483">
        <f t="shared" si="7"/>
        <v>-9714.9</v>
      </c>
      <c r="Q32" s="483">
        <f t="shared" si="1"/>
        <v>-106</v>
      </c>
    </row>
    <row r="33" spans="1:17" x14ac:dyDescent="0.25">
      <c r="A33" s="504"/>
      <c r="B33" s="506"/>
      <c r="C33" s="487" t="s">
        <v>1065</v>
      </c>
      <c r="D33" s="490">
        <v>65.2</v>
      </c>
      <c r="E33" s="483">
        <f t="shared" si="2"/>
        <v>-9649.6999999999989</v>
      </c>
      <c r="F33" s="483">
        <f t="shared" si="3"/>
        <v>0</v>
      </c>
      <c r="G33" s="483">
        <f t="shared" si="4"/>
        <v>-9649.6999999999989</v>
      </c>
      <c r="H33" s="483">
        <f t="shared" si="0"/>
        <v>-65.2</v>
      </c>
      <c r="I33" s="501"/>
      <c r="J33" s="483"/>
      <c r="K33" s="483"/>
      <c r="L33" s="487" t="s">
        <v>1076</v>
      </c>
      <c r="M33" s="490">
        <v>65.2</v>
      </c>
      <c r="N33" s="483">
        <f t="shared" si="5"/>
        <v>-9649.6999999999989</v>
      </c>
      <c r="O33" s="483">
        <f t="shared" si="6"/>
        <v>0</v>
      </c>
      <c r="P33" s="483">
        <f t="shared" si="7"/>
        <v>-9649.6999999999989</v>
      </c>
      <c r="Q33" s="483">
        <f t="shared" si="1"/>
        <v>-65.2</v>
      </c>
    </row>
    <row r="34" spans="1:17" x14ac:dyDescent="0.25">
      <c r="A34" s="504"/>
      <c r="B34" s="505"/>
      <c r="C34" s="485" t="s">
        <v>1066</v>
      </c>
      <c r="D34" s="486">
        <v>35</v>
      </c>
      <c r="E34" s="483">
        <f t="shared" si="2"/>
        <v>-9614.6999999999989</v>
      </c>
      <c r="F34" s="483">
        <f t="shared" si="3"/>
        <v>0</v>
      </c>
      <c r="G34" s="483">
        <f t="shared" si="4"/>
        <v>-9614.6999999999989</v>
      </c>
      <c r="H34" s="483">
        <f t="shared" si="0"/>
        <v>-35</v>
      </c>
      <c r="I34" s="483"/>
      <c r="J34" s="483"/>
      <c r="K34" s="483"/>
      <c r="L34" s="485" t="s">
        <v>1081</v>
      </c>
      <c r="M34" s="486">
        <v>35</v>
      </c>
      <c r="N34" s="483">
        <f t="shared" si="5"/>
        <v>-9614.6999999999989</v>
      </c>
      <c r="O34" s="483">
        <f t="shared" si="6"/>
        <v>0</v>
      </c>
      <c r="P34" s="483">
        <f t="shared" si="7"/>
        <v>-9614.6999999999989</v>
      </c>
      <c r="Q34" s="483">
        <f t="shared" si="1"/>
        <v>-35</v>
      </c>
    </row>
    <row r="35" spans="1:17" x14ac:dyDescent="0.25">
      <c r="A35" s="504"/>
      <c r="B35" s="505"/>
      <c r="C35" s="487" t="s">
        <v>1067</v>
      </c>
      <c r="D35" s="490">
        <v>14</v>
      </c>
      <c r="E35" s="483">
        <f t="shared" si="2"/>
        <v>-9600.6999999999989</v>
      </c>
      <c r="F35" s="483">
        <f t="shared" si="3"/>
        <v>0</v>
      </c>
      <c r="G35" s="483">
        <f t="shared" si="4"/>
        <v>-9600.6999999999989</v>
      </c>
      <c r="H35" s="483">
        <f t="shared" si="0"/>
        <v>-14</v>
      </c>
      <c r="I35" s="483"/>
      <c r="J35" s="483"/>
      <c r="K35" s="483"/>
      <c r="L35" s="487" t="s">
        <v>1077</v>
      </c>
      <c r="M35" s="490">
        <v>14</v>
      </c>
      <c r="N35" s="483">
        <f t="shared" si="5"/>
        <v>-9600.6999999999989</v>
      </c>
      <c r="O35" s="483">
        <f t="shared" si="6"/>
        <v>0</v>
      </c>
      <c r="P35" s="483">
        <f t="shared" si="7"/>
        <v>-9600.6999999999989</v>
      </c>
      <c r="Q35" s="483">
        <f t="shared" si="1"/>
        <v>-14</v>
      </c>
    </row>
    <row r="36" spans="1:17" x14ac:dyDescent="0.25">
      <c r="A36" s="504"/>
      <c r="B36" s="507"/>
      <c r="C36" s="485" t="s">
        <v>629</v>
      </c>
      <c r="D36" s="486">
        <v>128.26599999998325</v>
      </c>
      <c r="E36" s="483">
        <f t="shared" si="2"/>
        <v>-9472.4340000000157</v>
      </c>
      <c r="F36" s="483">
        <f t="shared" si="3"/>
        <v>0</v>
      </c>
      <c r="G36" s="483">
        <f t="shared" si="4"/>
        <v>-9472.4340000000157</v>
      </c>
      <c r="H36" s="483">
        <f t="shared" si="0"/>
        <v>-128.26599999998325</v>
      </c>
      <c r="I36" s="508"/>
      <c r="J36" s="483"/>
      <c r="K36" s="483"/>
      <c r="L36" s="485" t="s">
        <v>543</v>
      </c>
      <c r="M36" s="486">
        <v>128.26599999998325</v>
      </c>
      <c r="N36" s="483">
        <f t="shared" si="5"/>
        <v>-9472.4340000000157</v>
      </c>
      <c r="O36" s="483">
        <f t="shared" si="6"/>
        <v>0</v>
      </c>
      <c r="P36" s="483">
        <f t="shared" si="7"/>
        <v>-9472.4340000000157</v>
      </c>
      <c r="Q36" s="483">
        <f t="shared" si="1"/>
        <v>-128.26599999998325</v>
      </c>
    </row>
    <row r="37" spans="1:17" x14ac:dyDescent="0.25">
      <c r="A37" s="476"/>
      <c r="B37" s="505"/>
      <c r="C37" s="494" t="s">
        <v>510</v>
      </c>
      <c r="D37" s="495">
        <v>-9472.4340000000157</v>
      </c>
      <c r="E37" s="496">
        <f>E26+SUM(D27:D36)</f>
        <v>-9472.4340000000175</v>
      </c>
      <c r="F37" s="496"/>
      <c r="G37" s="496"/>
      <c r="H37" s="496">
        <f>E37</f>
        <v>-9472.4340000000175</v>
      </c>
      <c r="I37" s="497"/>
      <c r="J37" s="503"/>
      <c r="K37" s="483"/>
      <c r="L37" s="150" t="s">
        <v>1071</v>
      </c>
      <c r="M37" s="495">
        <v>-9472.4340000000157</v>
      </c>
      <c r="N37" s="496">
        <f>N26+SUM(M27:M36)</f>
        <v>-9472.4340000000175</v>
      </c>
      <c r="O37" s="496"/>
      <c r="P37" s="496"/>
      <c r="Q37" s="496">
        <f>N37</f>
        <v>-9472.4340000000175</v>
      </c>
    </row>
    <row r="38" spans="1:17" x14ac:dyDescent="0.25">
      <c r="A38" s="476"/>
      <c r="B38" s="476"/>
      <c r="E38" s="487"/>
      <c r="F38" s="487"/>
      <c r="G38" s="498" t="s">
        <v>8</v>
      </c>
      <c r="H38" s="498"/>
      <c r="I38" s="498"/>
      <c r="J38" s="498"/>
      <c r="K38" s="498"/>
      <c r="N38" s="487"/>
      <c r="O38" s="487"/>
      <c r="P38" s="498" t="s">
        <v>208</v>
      </c>
      <c r="Q38" s="498"/>
    </row>
    <row r="39" spans="1:17" x14ac:dyDescent="0.25">
      <c r="I39" s="501"/>
      <c r="J39" s="501"/>
      <c r="K39" s="501"/>
      <c r="L39" s="501"/>
      <c r="M39" s="501"/>
      <c r="N39" s="501"/>
      <c r="O39" s="501"/>
    </row>
    <row r="40" spans="1:17" x14ac:dyDescent="0.25">
      <c r="C40" s="499"/>
      <c r="D40" s="482"/>
      <c r="I40" s="501"/>
      <c r="J40" s="476"/>
      <c r="K40" s="509"/>
      <c r="L40" s="504"/>
      <c r="M40" s="501"/>
      <c r="N40" s="501"/>
      <c r="O40" s="501"/>
    </row>
    <row r="41" spans="1:17" x14ac:dyDescent="0.25">
      <c r="I41" s="501"/>
      <c r="J41" s="476"/>
      <c r="K41" s="509"/>
      <c r="L41" s="504"/>
      <c r="M41" s="501"/>
      <c r="N41" s="501"/>
      <c r="O41" s="501"/>
    </row>
    <row r="42" spans="1:17" x14ac:dyDescent="0.25">
      <c r="I42" s="501"/>
      <c r="J42" s="476"/>
      <c r="K42" s="509"/>
      <c r="L42" s="504"/>
      <c r="M42" s="501"/>
      <c r="N42" s="501"/>
      <c r="O42" s="501"/>
    </row>
    <row r="43" spans="1:17" x14ac:dyDescent="0.25">
      <c r="I43" s="501"/>
      <c r="J43" s="501"/>
      <c r="K43" s="510"/>
      <c r="L43" s="476"/>
      <c r="M43" s="501"/>
      <c r="N43" s="501"/>
      <c r="O43" s="501"/>
    </row>
    <row r="44" spans="1:17" x14ac:dyDescent="0.25">
      <c r="I44" s="501"/>
      <c r="J44" s="501"/>
      <c r="K44" s="501"/>
      <c r="L44" s="501"/>
      <c r="M44" s="501"/>
      <c r="N44" s="501"/>
      <c r="O44" s="501"/>
    </row>
    <row r="45" spans="1:17" x14ac:dyDescent="0.25">
      <c r="I45" s="501"/>
      <c r="J45" s="501"/>
      <c r="K45" s="501"/>
      <c r="L45" s="501"/>
      <c r="M45" s="501"/>
      <c r="N45" s="501"/>
      <c r="O45" s="501"/>
    </row>
    <row r="46" spans="1:17" x14ac:dyDescent="0.25">
      <c r="I46" s="501"/>
      <c r="J46" s="501"/>
      <c r="K46" s="501"/>
      <c r="L46" s="501"/>
      <c r="M46" s="501"/>
      <c r="N46" s="501"/>
      <c r="O46" s="501"/>
    </row>
    <row r="47" spans="1:17" x14ac:dyDescent="0.25">
      <c r="M47" s="500"/>
    </row>
    <row r="48" spans="1:17" x14ac:dyDescent="0.25">
      <c r="M48" s="500"/>
    </row>
    <row r="49" spans="13:13" x14ac:dyDescent="0.25">
      <c r="M49" s="501"/>
    </row>
  </sheetData>
  <mergeCells count="2">
    <mergeCell ref="C2:H2"/>
    <mergeCell ref="L3:Q3"/>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7"/>
  <sheetViews>
    <sheetView showGridLines="0" zoomScale="85" zoomScaleNormal="85" workbookViewId="0"/>
  </sheetViews>
  <sheetFormatPr defaultColWidth="9.140625" defaultRowHeight="13.5" x14ac:dyDescent="0.25"/>
  <cols>
    <col min="1" max="1" width="9.140625" style="15"/>
    <col min="2" max="2" width="13.140625" style="15" customWidth="1"/>
    <col min="3" max="3" width="28" style="15" bestFit="1" customWidth="1"/>
    <col min="4" max="4" width="33.140625" style="15" bestFit="1" customWidth="1"/>
    <col min="5" max="5" width="17.28515625" style="15" customWidth="1"/>
    <col min="6" max="6" width="18" style="15" customWidth="1"/>
    <col min="7" max="7" width="16.85546875" style="15" customWidth="1"/>
    <col min="8" max="8" width="19" style="15" customWidth="1"/>
    <col min="9" max="16384" width="9.140625" style="15"/>
  </cols>
  <sheetData>
    <row r="1" spans="3:9" x14ac:dyDescent="0.25">
      <c r="C1" s="95" t="s">
        <v>1121</v>
      </c>
    </row>
    <row r="2" spans="3:9" x14ac:dyDescent="0.25">
      <c r="C2" s="95" t="s">
        <v>1585</v>
      </c>
    </row>
    <row r="3" spans="3:9" x14ac:dyDescent="0.25">
      <c r="E3" s="1028">
        <v>2020</v>
      </c>
      <c r="F3" s="1028"/>
      <c r="G3" s="1028">
        <v>2021</v>
      </c>
      <c r="H3" s="1028"/>
    </row>
    <row r="4" spans="3:9" ht="34.9" customHeight="1" x14ac:dyDescent="0.25">
      <c r="C4" s="66"/>
      <c r="D4" s="66"/>
      <c r="E4" s="758" t="s">
        <v>1096</v>
      </c>
      <c r="F4" s="758" t="s">
        <v>1097</v>
      </c>
      <c r="G4" s="758" t="s">
        <v>1096</v>
      </c>
      <c r="H4" s="758" t="s">
        <v>1097</v>
      </c>
      <c r="I4" s="203"/>
    </row>
    <row r="5" spans="3:9" ht="34.9" customHeight="1" x14ac:dyDescent="0.25">
      <c r="C5" s="759"/>
      <c r="D5" s="759"/>
      <c r="E5" s="758" t="s">
        <v>1119</v>
      </c>
      <c r="F5" s="760" t="s">
        <v>1120</v>
      </c>
      <c r="G5" s="758" t="s">
        <v>1119</v>
      </c>
      <c r="H5" s="760" t="s">
        <v>1120</v>
      </c>
      <c r="I5" s="203"/>
    </row>
    <row r="6" spans="3:9" x14ac:dyDescent="0.25">
      <c r="C6" s="36" t="s">
        <v>1104</v>
      </c>
      <c r="D6" s="36" t="s">
        <v>1109</v>
      </c>
      <c r="E6" s="453">
        <v>1.0109211955115096</v>
      </c>
      <c r="F6" s="761"/>
      <c r="G6" s="453">
        <v>1.5668598616421128</v>
      </c>
      <c r="H6" s="453"/>
    </row>
    <row r="7" spans="3:9" x14ac:dyDescent="0.25">
      <c r="C7" s="36" t="s">
        <v>1098</v>
      </c>
      <c r="D7" s="36" t="s">
        <v>1110</v>
      </c>
      <c r="E7" s="453">
        <v>0.33001477304509058</v>
      </c>
      <c r="F7" s="761"/>
      <c r="G7" s="453">
        <v>0.47517678021733084</v>
      </c>
      <c r="H7" s="453"/>
      <c r="I7" s="306"/>
    </row>
    <row r="8" spans="3:9" x14ac:dyDescent="0.25">
      <c r="C8" s="36" t="s">
        <v>1105</v>
      </c>
      <c r="D8" s="36" t="s">
        <v>1242</v>
      </c>
      <c r="E8" s="453">
        <v>0.10152809012246068</v>
      </c>
      <c r="F8" s="761"/>
      <c r="G8" s="453">
        <v>1.0720436386647512E-2</v>
      </c>
      <c r="H8" s="453"/>
    </row>
    <row r="9" spans="3:9" x14ac:dyDescent="0.25">
      <c r="C9" s="36" t="s">
        <v>1106</v>
      </c>
      <c r="D9" s="36" t="s">
        <v>1111</v>
      </c>
      <c r="E9" s="453">
        <v>0.41781568763265214</v>
      </c>
      <c r="F9" s="761"/>
      <c r="G9" s="453">
        <v>0.75190857730930483</v>
      </c>
      <c r="H9" s="453"/>
    </row>
    <row r="10" spans="3:9" x14ac:dyDescent="0.25">
      <c r="C10" s="36" t="s">
        <v>1107</v>
      </c>
      <c r="D10" s="36" t="s">
        <v>1112</v>
      </c>
      <c r="E10" s="453">
        <v>0.2647764153485771</v>
      </c>
      <c r="F10" s="761"/>
      <c r="G10" s="453">
        <v>0.32998859631530625</v>
      </c>
      <c r="H10" s="453"/>
    </row>
    <row r="11" spans="3:9" x14ac:dyDescent="0.25">
      <c r="C11" s="36" t="s">
        <v>1108</v>
      </c>
      <c r="D11" s="36" t="s">
        <v>1116</v>
      </c>
      <c r="E11" s="715"/>
      <c r="F11" s="762"/>
      <c r="G11" s="453">
        <v>0.61632444524794361</v>
      </c>
      <c r="H11" s="715"/>
    </row>
    <row r="12" spans="3:9" x14ac:dyDescent="0.25">
      <c r="C12" s="36" t="s">
        <v>1099</v>
      </c>
      <c r="D12" s="36" t="s">
        <v>1117</v>
      </c>
      <c r="E12" s="453"/>
      <c r="F12" s="761">
        <v>0.5009266681901724</v>
      </c>
      <c r="G12" s="453"/>
      <c r="H12" s="453">
        <v>5.4402016698607655E-2</v>
      </c>
    </row>
    <row r="13" spans="3:9" x14ac:dyDescent="0.25">
      <c r="C13" s="36" t="s">
        <v>1100</v>
      </c>
      <c r="D13" s="36" t="s">
        <v>1113</v>
      </c>
      <c r="E13" s="453"/>
      <c r="F13" s="761">
        <v>1.1395004322273297</v>
      </c>
      <c r="G13" s="453"/>
      <c r="H13" s="453">
        <v>0.50343596957043901</v>
      </c>
    </row>
    <row r="14" spans="3:9" x14ac:dyDescent="0.25">
      <c r="C14" s="36" t="s">
        <v>1101</v>
      </c>
      <c r="D14" s="36" t="s">
        <v>1114</v>
      </c>
      <c r="E14" s="453">
        <v>-0.37644653682269957</v>
      </c>
      <c r="F14" s="762"/>
      <c r="G14" s="453">
        <v>-0.15183606718747619</v>
      </c>
      <c r="H14" s="715"/>
    </row>
    <row r="15" spans="3:9" x14ac:dyDescent="0.25">
      <c r="C15" s="36" t="s">
        <v>1102</v>
      </c>
      <c r="D15" s="36" t="s">
        <v>1118</v>
      </c>
      <c r="E15" s="453"/>
      <c r="F15" s="761">
        <v>0.53674428435390631</v>
      </c>
      <c r="G15" s="453"/>
      <c r="H15" s="453">
        <v>0.10052702155857011</v>
      </c>
    </row>
    <row r="16" spans="3:9" x14ac:dyDescent="0.25">
      <c r="C16" s="66" t="s">
        <v>1103</v>
      </c>
      <c r="D16" s="66" t="s">
        <v>1115</v>
      </c>
      <c r="E16" s="763"/>
      <c r="F16" s="764">
        <v>1.0748410666147294</v>
      </c>
      <c r="G16" s="763"/>
      <c r="H16" s="763">
        <v>0.31447451999552689</v>
      </c>
    </row>
    <row r="17" spans="3:8" x14ac:dyDescent="0.25">
      <c r="C17" s="765" t="s">
        <v>40</v>
      </c>
      <c r="D17" s="765" t="s">
        <v>173</v>
      </c>
      <c r="E17" s="766">
        <v>1.7486096248375906</v>
      </c>
      <c r="F17" s="767">
        <v>3.2520124513861379</v>
      </c>
      <c r="G17" s="766">
        <v>3.5991426299311691</v>
      </c>
      <c r="H17" s="766">
        <v>0.97283952782314365</v>
      </c>
    </row>
  </sheetData>
  <mergeCells count="2">
    <mergeCell ref="E3:F3"/>
    <mergeCell ref="G3:H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9"/>
  <dimension ref="A3:M34"/>
  <sheetViews>
    <sheetView showGridLines="0" zoomScale="85" zoomScaleNormal="85" workbookViewId="0"/>
  </sheetViews>
  <sheetFormatPr defaultColWidth="9.140625" defaultRowHeight="13.5" x14ac:dyDescent="0.25"/>
  <cols>
    <col min="1" max="1" width="41.85546875" style="15" bestFit="1" customWidth="1"/>
    <col min="2" max="3" width="9" style="15" customWidth="1"/>
    <col min="4" max="4" width="14.28515625" style="15" bestFit="1" customWidth="1"/>
    <col min="5" max="6" width="9" style="15" customWidth="1"/>
    <col min="7" max="9" width="9.140625" style="15"/>
    <col min="10" max="10" width="83.85546875" style="15" customWidth="1"/>
    <col min="11" max="16384" width="9.140625" style="15"/>
  </cols>
  <sheetData>
    <row r="3" spans="1:8" x14ac:dyDescent="0.25">
      <c r="A3" s="1029" t="s">
        <v>1138</v>
      </c>
      <c r="B3" s="1029"/>
      <c r="C3" s="1029"/>
      <c r="D3" s="1029"/>
      <c r="E3" s="1029"/>
      <c r="F3" s="1029"/>
    </row>
    <row r="4" spans="1:8" x14ac:dyDescent="0.25">
      <c r="A4" s="181"/>
      <c r="B4" s="327" t="s">
        <v>639</v>
      </c>
      <c r="C4" s="327" t="s">
        <v>1131</v>
      </c>
      <c r="D4" s="327" t="s">
        <v>1132</v>
      </c>
      <c r="E4" s="327" t="s">
        <v>640</v>
      </c>
      <c r="F4" s="327" t="s">
        <v>641</v>
      </c>
      <c r="G4" s="327" t="s">
        <v>1133</v>
      </c>
    </row>
    <row r="5" spans="1:8" x14ac:dyDescent="0.25">
      <c r="A5" s="63" t="s">
        <v>0</v>
      </c>
      <c r="B5" s="328">
        <v>-1.3302952595508355</v>
      </c>
      <c r="C5" s="328">
        <v>-6.1563866927986011</v>
      </c>
      <c r="D5" s="328">
        <v>-9.9294637844643798</v>
      </c>
      <c r="E5" s="328">
        <v>-5.1199999799049625</v>
      </c>
      <c r="F5" s="328">
        <v>-4.1100000000000003</v>
      </c>
      <c r="G5" s="328">
        <v>-3.84</v>
      </c>
    </row>
    <row r="6" spans="1:8" x14ac:dyDescent="0.25">
      <c r="A6" s="64" t="s">
        <v>1</v>
      </c>
      <c r="B6" s="329">
        <v>0.68711885524761995</v>
      </c>
      <c r="C6" s="194">
        <v>-1.5653795008756153</v>
      </c>
      <c r="D6" s="194">
        <v>-1.0019026347316791</v>
      </c>
      <c r="E6" s="194">
        <v>0.34011595806700323</v>
      </c>
      <c r="F6" s="194">
        <v>0.34880179167074032</v>
      </c>
      <c r="G6" s="194">
        <v>-0.38468489663186106</v>
      </c>
    </row>
    <row r="7" spans="1:8" x14ac:dyDescent="0.25">
      <c r="A7" s="64" t="s">
        <v>1719</v>
      </c>
      <c r="B7" s="329">
        <v>0</v>
      </c>
      <c r="C7" s="194">
        <v>-1.859728341560968</v>
      </c>
      <c r="D7" s="194">
        <v>-3.4671386812222438</v>
      </c>
      <c r="E7" s="194">
        <v>0</v>
      </c>
      <c r="F7" s="194">
        <v>0</v>
      </c>
      <c r="G7" s="194">
        <v>0</v>
      </c>
    </row>
    <row r="8" spans="1:8" x14ac:dyDescent="0.25">
      <c r="A8" s="182" t="s">
        <v>541</v>
      </c>
      <c r="B8" s="328">
        <v>-2.0174141147984557</v>
      </c>
      <c r="C8" s="16">
        <v>-4.4789645721070137</v>
      </c>
      <c r="D8" s="16">
        <v>-5.4604224685104565</v>
      </c>
      <c r="E8" s="16">
        <v>-5.4601159379719659</v>
      </c>
      <c r="F8" s="16">
        <v>-4.4588017916707408</v>
      </c>
      <c r="G8" s="16">
        <v>-3.4553151033681386</v>
      </c>
    </row>
    <row r="9" spans="1:8" ht="14.25" thickBot="1" x14ac:dyDescent="0.3">
      <c r="A9" s="185" t="s">
        <v>547</v>
      </c>
      <c r="B9" s="330">
        <v>-0.34834180563913564</v>
      </c>
      <c r="C9" s="186">
        <v>-0.71386473556356167</v>
      </c>
      <c r="D9" s="186">
        <v>-2.7291436181484392</v>
      </c>
      <c r="E9" s="186">
        <v>3.0653053849061251E-4</v>
      </c>
      <c r="F9" s="186">
        <v>1.0013141463012252</v>
      </c>
      <c r="G9" s="186">
        <v>1.0034866883026021</v>
      </c>
    </row>
    <row r="10" spans="1:8" ht="14.25" thickBot="1" x14ac:dyDescent="0.3">
      <c r="A10" s="512" t="s">
        <v>1129</v>
      </c>
      <c r="B10" s="724"/>
      <c r="C10" s="685">
        <v>-4.4798884751996084</v>
      </c>
      <c r="D10" s="685">
        <v>-9.2114011656291019</v>
      </c>
      <c r="E10" s="685">
        <f>E8</f>
        <v>-5.4601159379719659</v>
      </c>
      <c r="F10" s="685">
        <f t="shared" ref="F10:G10" si="0">F8</f>
        <v>-4.4588017916707408</v>
      </c>
      <c r="G10" s="685">
        <f t="shared" si="0"/>
        <v>-3.4553151033681386</v>
      </c>
    </row>
    <row r="11" spans="1:8" ht="13.5" customHeight="1" thickBot="1" x14ac:dyDescent="0.3">
      <c r="A11" s="516" t="s">
        <v>1130</v>
      </c>
      <c r="B11" s="514"/>
      <c r="C11" s="515"/>
      <c r="D11" s="515"/>
      <c r="E11" s="726">
        <v>-5.5</v>
      </c>
      <c r="F11" s="726">
        <v>-4.9000000000000004</v>
      </c>
      <c r="G11" s="726">
        <v>-4.0999999999999996</v>
      </c>
    </row>
    <row r="12" spans="1:8" x14ac:dyDescent="0.25">
      <c r="A12" s="574" t="s">
        <v>1849</v>
      </c>
      <c r="E12" s="1030" t="s">
        <v>8</v>
      </c>
      <c r="F12" s="1030"/>
      <c r="G12" s="1030"/>
    </row>
    <row r="13" spans="1:8" x14ac:dyDescent="0.25">
      <c r="E13" s="710"/>
      <c r="F13" s="710"/>
    </row>
    <row r="14" spans="1:8" x14ac:dyDescent="0.25">
      <c r="A14" s="31"/>
      <c r="E14" s="710"/>
      <c r="F14" s="710"/>
    </row>
    <row r="15" spans="1:8" ht="14.25" thickBot="1" x14ac:dyDescent="0.3">
      <c r="A15" s="691" t="s">
        <v>1137</v>
      </c>
      <c r="B15" s="691"/>
      <c r="C15" s="691"/>
      <c r="D15" s="691"/>
      <c r="E15" s="691"/>
      <c r="F15" s="691"/>
      <c r="G15" s="18"/>
    </row>
    <row r="16" spans="1:8" x14ac:dyDescent="0.25">
      <c r="A16" s="181"/>
      <c r="B16" s="184" t="str">
        <f t="shared" ref="B16:G21" si="1">B4</f>
        <v>2019 S</v>
      </c>
      <c r="C16" s="184" t="str">
        <f t="shared" si="1"/>
        <v>2020 S</v>
      </c>
      <c r="D16" s="184" t="str">
        <f t="shared" si="1"/>
        <v>2021 OS</v>
      </c>
      <c r="E16" s="184" t="str">
        <f t="shared" si="1"/>
        <v>2022 PS</v>
      </c>
      <c r="F16" s="184" t="str">
        <f t="shared" si="1"/>
        <v>2023 PS</v>
      </c>
      <c r="G16" s="184" t="str">
        <f t="shared" si="1"/>
        <v>2024 PS</v>
      </c>
      <c r="H16" s="326"/>
    </row>
    <row r="17" spans="1:13" x14ac:dyDescent="0.25">
      <c r="A17" s="63" t="s">
        <v>188</v>
      </c>
      <c r="B17" s="440">
        <f t="shared" si="1"/>
        <v>-1.3302952595508355</v>
      </c>
      <c r="C17" s="440">
        <f t="shared" si="1"/>
        <v>-6.1563866927986011</v>
      </c>
      <c r="D17" s="440">
        <f t="shared" si="1"/>
        <v>-9.9294637844643798</v>
      </c>
      <c r="E17" s="440">
        <f t="shared" si="1"/>
        <v>-5.1199999799049625</v>
      </c>
      <c r="F17" s="440">
        <f t="shared" si="1"/>
        <v>-4.1100000000000003</v>
      </c>
      <c r="G17" s="440">
        <f t="shared" si="1"/>
        <v>-3.84</v>
      </c>
      <c r="H17" s="30"/>
      <c r="I17" s="30"/>
      <c r="J17" s="30"/>
      <c r="K17" s="21"/>
      <c r="L17" s="21"/>
      <c r="M17" s="21"/>
    </row>
    <row r="18" spans="1:13" ht="15" customHeight="1" x14ac:dyDescent="0.25">
      <c r="A18" s="64" t="s">
        <v>167</v>
      </c>
      <c r="B18" s="167">
        <f t="shared" si="1"/>
        <v>0.68711885524761995</v>
      </c>
      <c r="C18" s="167">
        <f t="shared" si="1"/>
        <v>-1.5653795008756153</v>
      </c>
      <c r="D18" s="167">
        <f t="shared" si="1"/>
        <v>-1.0019026347316791</v>
      </c>
      <c r="E18" s="167">
        <f t="shared" si="1"/>
        <v>0.34011595806700323</v>
      </c>
      <c r="F18" s="167">
        <f t="shared" si="1"/>
        <v>0.34880179167074032</v>
      </c>
      <c r="G18" s="167">
        <f t="shared" si="1"/>
        <v>-0.38468489663186106</v>
      </c>
      <c r="H18" s="30"/>
      <c r="I18" s="30"/>
      <c r="J18" s="30"/>
      <c r="K18" s="21"/>
      <c r="L18" s="21"/>
      <c r="M18" s="21"/>
    </row>
    <row r="19" spans="1:13" x14ac:dyDescent="0.25">
      <c r="A19" s="64" t="s">
        <v>1720</v>
      </c>
      <c r="B19" s="167">
        <f t="shared" si="1"/>
        <v>0</v>
      </c>
      <c r="C19" s="167">
        <f t="shared" si="1"/>
        <v>-1.859728341560968</v>
      </c>
      <c r="D19" s="167">
        <f t="shared" si="1"/>
        <v>-3.4671386812222438</v>
      </c>
      <c r="E19" s="167">
        <f t="shared" si="1"/>
        <v>0</v>
      </c>
      <c r="F19" s="167">
        <f t="shared" si="1"/>
        <v>0</v>
      </c>
      <c r="G19" s="167">
        <f t="shared" si="1"/>
        <v>0</v>
      </c>
      <c r="H19" s="30"/>
      <c r="I19" s="30"/>
      <c r="J19" s="30"/>
      <c r="K19" s="21"/>
      <c r="L19" s="21"/>
      <c r="M19" s="21"/>
    </row>
    <row r="20" spans="1:13" x14ac:dyDescent="0.25">
      <c r="A20" s="182" t="s">
        <v>168</v>
      </c>
      <c r="B20" s="183">
        <f t="shared" si="1"/>
        <v>-2.0174141147984557</v>
      </c>
      <c r="C20" s="183">
        <f t="shared" si="1"/>
        <v>-4.4789645721070137</v>
      </c>
      <c r="D20" s="183">
        <f t="shared" si="1"/>
        <v>-5.4604224685104565</v>
      </c>
      <c r="E20" s="183">
        <f t="shared" si="1"/>
        <v>-5.4601159379719659</v>
      </c>
      <c r="F20" s="183">
        <f t="shared" si="1"/>
        <v>-4.4588017916707408</v>
      </c>
      <c r="G20" s="183">
        <f t="shared" si="1"/>
        <v>-3.4553151033681386</v>
      </c>
      <c r="H20" s="68"/>
    </row>
    <row r="21" spans="1:13" x14ac:dyDescent="0.25">
      <c r="A21" s="185" t="s">
        <v>548</v>
      </c>
      <c r="B21" s="186">
        <f t="shared" si="1"/>
        <v>-0.34834180563913564</v>
      </c>
      <c r="C21" s="186">
        <f t="shared" si="1"/>
        <v>-0.71386473556356167</v>
      </c>
      <c r="D21" s="186">
        <f t="shared" si="1"/>
        <v>-2.7291436181484392</v>
      </c>
      <c r="E21" s="186">
        <f t="shared" si="1"/>
        <v>3.0653053849061251E-4</v>
      </c>
      <c r="F21" s="186">
        <f t="shared" si="1"/>
        <v>1.0013141463012252</v>
      </c>
      <c r="G21" s="186">
        <f t="shared" si="1"/>
        <v>1.0034866883026021</v>
      </c>
      <c r="H21" s="68"/>
    </row>
    <row r="22" spans="1:13" ht="13.5" customHeight="1" x14ac:dyDescent="0.25">
      <c r="A22" s="187" t="s">
        <v>1134</v>
      </c>
      <c r="B22" s="188"/>
      <c r="C22" s="189">
        <f t="shared" ref="C22:G22" si="2">C10</f>
        <v>-4.4798884751996084</v>
      </c>
      <c r="D22" s="188">
        <f t="shared" si="2"/>
        <v>-9.2114011656291019</v>
      </c>
      <c r="E22" s="188">
        <f t="shared" si="2"/>
        <v>-5.4601159379719659</v>
      </c>
      <c r="F22" s="188">
        <f t="shared" si="2"/>
        <v>-4.4588017916707408</v>
      </c>
      <c r="G22" s="188">
        <f t="shared" si="2"/>
        <v>-3.4553151033681386</v>
      </c>
    </row>
    <row r="23" spans="1:13" x14ac:dyDescent="0.25">
      <c r="A23" s="65" t="s">
        <v>1136</v>
      </c>
      <c r="B23" s="190"/>
      <c r="C23" s="190"/>
      <c r="D23" s="190"/>
      <c r="E23" s="190">
        <f t="shared" ref="E23:G23" si="3">E11</f>
        <v>-5.5</v>
      </c>
      <c r="F23" s="190">
        <f t="shared" si="3"/>
        <v>-4.9000000000000004</v>
      </c>
      <c r="G23" s="190">
        <f t="shared" si="3"/>
        <v>-4.0999999999999996</v>
      </c>
    </row>
    <row r="24" spans="1:13" x14ac:dyDescent="0.25">
      <c r="A24" s="768" t="s">
        <v>1135</v>
      </c>
      <c r="G24" s="710" t="s">
        <v>118</v>
      </c>
    </row>
    <row r="25" spans="1:13" x14ac:dyDescent="0.25">
      <c r="A25" s="31"/>
    </row>
    <row r="26" spans="1:13" x14ac:dyDescent="0.25">
      <c r="A26" s="31"/>
    </row>
    <row r="27" spans="1:13" x14ac:dyDescent="0.25">
      <c r="A27" s="68"/>
    </row>
    <row r="34" ht="15" customHeight="1" x14ac:dyDescent="0.25"/>
  </sheetData>
  <mergeCells count="3">
    <mergeCell ref="A3:C3"/>
    <mergeCell ref="D3:F3"/>
    <mergeCell ref="E12:G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8"/>
  <dimension ref="A1:AG125"/>
  <sheetViews>
    <sheetView showGridLines="0" zoomScale="85" zoomScaleNormal="85" workbookViewId="0">
      <pane xSplit="3" ySplit="6" topLeftCell="U7" activePane="bottomRight" state="frozen"/>
      <selection pane="topRight" activeCell="D1" sqref="D1"/>
      <selection pane="bottomLeft" activeCell="A7" sqref="A7"/>
      <selection pane="bottomRight" activeCell="A92" sqref="A92"/>
    </sheetView>
  </sheetViews>
  <sheetFormatPr defaultColWidth="9.140625" defaultRowHeight="12" x14ac:dyDescent="0.2"/>
  <cols>
    <col min="1" max="1" width="43.42578125" style="210" bestFit="1" customWidth="1"/>
    <col min="2" max="2" width="50" style="210" bestFit="1" customWidth="1"/>
    <col min="3" max="3" width="11.7109375" style="210" bestFit="1" customWidth="1"/>
    <col min="4" max="12" width="9.28515625" style="210" bestFit="1" customWidth="1"/>
    <col min="13" max="13" width="7.5703125" style="210" bestFit="1" customWidth="1"/>
    <col min="14" max="14" width="9.7109375" style="210" bestFit="1" customWidth="1"/>
    <col min="15" max="15" width="7.5703125" style="210" bestFit="1" customWidth="1"/>
    <col min="16" max="16" width="9.28515625" style="210" customWidth="1"/>
    <col min="17" max="17" width="8.42578125" style="210" customWidth="1"/>
    <col min="18" max="18" width="8.7109375" style="210" customWidth="1"/>
    <col min="19" max="19" width="7.5703125" style="210" customWidth="1"/>
    <col min="20" max="20" width="9" style="210" customWidth="1"/>
    <col min="21" max="24" width="9.7109375" style="210" customWidth="1"/>
    <col min="25" max="25" width="10.42578125" style="210" customWidth="1"/>
    <col min="26" max="28" width="7.5703125" style="210" bestFit="1" customWidth="1"/>
    <col min="29" max="29" width="49.7109375" style="210" customWidth="1"/>
    <col min="30" max="16384" width="9.140625" style="210"/>
  </cols>
  <sheetData>
    <row r="1" spans="1:33" s="209" customFormat="1" ht="13.5" x14ac:dyDescent="0.25">
      <c r="A1" s="203"/>
      <c r="B1" s="203"/>
    </row>
    <row r="2" spans="1:33" ht="24.75" customHeight="1" x14ac:dyDescent="0.2">
      <c r="L2" s="310" t="s">
        <v>589</v>
      </c>
      <c r="N2" s="310" t="s">
        <v>588</v>
      </c>
      <c r="T2" s="421"/>
      <c r="U2" s="419"/>
      <c r="V2" s="419"/>
      <c r="W2" s="419"/>
      <c r="X2" s="419"/>
      <c r="Z2" s="992"/>
      <c r="AA2" s="992"/>
      <c r="AB2" s="992"/>
      <c r="AC2" s="992"/>
    </row>
    <row r="3" spans="1:33" ht="40.5" x14ac:dyDescent="0.2">
      <c r="A3" s="211" t="s">
        <v>487</v>
      </c>
      <c r="B3" s="211"/>
      <c r="C3" s="211"/>
      <c r="D3" s="212"/>
      <c r="E3" s="212"/>
      <c r="F3" s="212"/>
      <c r="G3" s="212"/>
      <c r="H3" s="212"/>
      <c r="I3" s="212"/>
      <c r="J3" s="212"/>
      <c r="K3" s="212"/>
      <c r="L3" s="212"/>
      <c r="M3" s="212"/>
      <c r="N3" s="212"/>
      <c r="O3" s="212"/>
      <c r="P3" s="212"/>
      <c r="Q3" s="212"/>
      <c r="R3" s="212"/>
      <c r="S3" s="212"/>
      <c r="T3" s="212"/>
      <c r="U3" s="420"/>
      <c r="V3" s="420"/>
      <c r="W3" s="420"/>
      <c r="X3" s="420"/>
      <c r="Z3" s="987" t="s">
        <v>397</v>
      </c>
      <c r="AA3" s="988"/>
      <c r="AB3" s="989"/>
    </row>
    <row r="4" spans="1:33" ht="13.5" x14ac:dyDescent="0.2">
      <c r="A4" s="213"/>
      <c r="B4" s="213"/>
      <c r="C4" s="990" t="s">
        <v>457</v>
      </c>
      <c r="D4" s="214">
        <v>2008</v>
      </c>
      <c r="E4" s="214">
        <v>2009</v>
      </c>
      <c r="F4" s="214">
        <v>2010</v>
      </c>
      <c r="G4" s="215">
        <v>2011</v>
      </c>
      <c r="H4" s="216">
        <v>2012</v>
      </c>
      <c r="I4" s="216">
        <v>2013</v>
      </c>
      <c r="J4" s="216">
        <v>2014</v>
      </c>
      <c r="K4" s="216">
        <v>2015</v>
      </c>
      <c r="L4" s="216">
        <v>2016</v>
      </c>
      <c r="M4" s="216">
        <v>2017</v>
      </c>
      <c r="N4" s="216">
        <v>2017</v>
      </c>
      <c r="O4" s="216">
        <v>2018</v>
      </c>
      <c r="P4" s="216">
        <v>2018</v>
      </c>
      <c r="Q4" s="216">
        <v>2019</v>
      </c>
      <c r="R4" s="216">
        <v>2019</v>
      </c>
      <c r="S4" s="216">
        <v>2020</v>
      </c>
      <c r="T4" s="216">
        <v>2020</v>
      </c>
      <c r="U4" s="216">
        <v>2021</v>
      </c>
      <c r="V4" s="216">
        <v>2022</v>
      </c>
      <c r="W4" s="216">
        <v>2023</v>
      </c>
      <c r="X4" s="216">
        <v>2024</v>
      </c>
      <c r="Z4" s="216">
        <v>2022</v>
      </c>
      <c r="AA4" s="216">
        <v>2023</v>
      </c>
      <c r="AB4" s="216">
        <v>2024</v>
      </c>
    </row>
    <row r="5" spans="1:33" ht="27" x14ac:dyDescent="0.2">
      <c r="A5" s="213"/>
      <c r="B5" s="213"/>
      <c r="C5" s="990"/>
      <c r="D5" s="217" t="s">
        <v>11</v>
      </c>
      <c r="E5" s="217" t="s">
        <v>11</v>
      </c>
      <c r="F5" s="217" t="s">
        <v>11</v>
      </c>
      <c r="G5" s="218" t="s">
        <v>11</v>
      </c>
      <c r="H5" s="218" t="s">
        <v>11</v>
      </c>
      <c r="I5" s="218" t="s">
        <v>11</v>
      </c>
      <c r="J5" s="218" t="s">
        <v>250</v>
      </c>
      <c r="K5" s="218" t="s">
        <v>250</v>
      </c>
      <c r="L5" s="218" t="s">
        <v>11</v>
      </c>
      <c r="M5" s="218" t="s">
        <v>238</v>
      </c>
      <c r="N5" s="218" t="s">
        <v>11</v>
      </c>
      <c r="O5" s="218" t="s">
        <v>238</v>
      </c>
      <c r="P5" s="218" t="s">
        <v>11</v>
      </c>
      <c r="Q5" s="218" t="s">
        <v>251</v>
      </c>
      <c r="R5" s="218" t="s">
        <v>11</v>
      </c>
      <c r="S5" s="218" t="s">
        <v>251</v>
      </c>
      <c r="T5" s="218" t="s">
        <v>11</v>
      </c>
      <c r="U5" s="218" t="s">
        <v>41</v>
      </c>
      <c r="V5" s="218" t="s">
        <v>819</v>
      </c>
      <c r="W5" s="218" t="s">
        <v>819</v>
      </c>
      <c r="X5" s="218" t="s">
        <v>819</v>
      </c>
      <c r="Z5" s="218"/>
      <c r="AA5" s="218"/>
      <c r="AB5" s="218"/>
    </row>
    <row r="6" spans="1:33" ht="13.5" x14ac:dyDescent="0.2">
      <c r="A6" s="219"/>
      <c r="B6" s="219"/>
      <c r="C6" s="990"/>
      <c r="D6" s="214" t="s">
        <v>398</v>
      </c>
      <c r="E6" s="214" t="s">
        <v>398</v>
      </c>
      <c r="F6" s="214" t="s">
        <v>398</v>
      </c>
      <c r="G6" s="214" t="s">
        <v>398</v>
      </c>
      <c r="H6" s="214" t="s">
        <v>398</v>
      </c>
      <c r="I6" s="214" t="s">
        <v>398</v>
      </c>
      <c r="J6" s="215" t="s">
        <v>398</v>
      </c>
      <c r="K6" s="215" t="s">
        <v>398</v>
      </c>
      <c r="L6" s="215" t="s">
        <v>398</v>
      </c>
      <c r="M6" s="215" t="s">
        <v>399</v>
      </c>
      <c r="N6" s="215" t="s">
        <v>398</v>
      </c>
      <c r="O6" s="215" t="s">
        <v>399</v>
      </c>
      <c r="P6" s="215" t="s">
        <v>398</v>
      </c>
      <c r="Q6" s="215" t="s">
        <v>399</v>
      </c>
      <c r="R6" s="215" t="s">
        <v>398</v>
      </c>
      <c r="S6" s="215" t="s">
        <v>399</v>
      </c>
      <c r="T6" s="215" t="s">
        <v>398</v>
      </c>
      <c r="U6" s="215" t="s">
        <v>818</v>
      </c>
      <c r="V6" s="215" t="s">
        <v>818</v>
      </c>
      <c r="W6" s="215" t="s">
        <v>818</v>
      </c>
      <c r="X6" s="215" t="s">
        <v>818</v>
      </c>
      <c r="Z6" s="215" t="s">
        <v>400</v>
      </c>
      <c r="AA6" s="215" t="s">
        <v>400</v>
      </c>
      <c r="AB6" s="215" t="s">
        <v>400</v>
      </c>
    </row>
    <row r="7" spans="1:33" ht="13.5" x14ac:dyDescent="0.2">
      <c r="A7" s="220" t="s">
        <v>239</v>
      </c>
      <c r="B7" s="220" t="s">
        <v>401</v>
      </c>
      <c r="C7" s="990"/>
      <c r="D7" s="221">
        <f t="shared" ref="D7:L7" si="0">D9+D29+D34+D41</f>
        <v>23643.786999999997</v>
      </c>
      <c r="E7" s="221">
        <f t="shared" si="0"/>
        <v>23239.9</v>
      </c>
      <c r="F7" s="221">
        <f t="shared" si="0"/>
        <v>23659.918000000001</v>
      </c>
      <c r="G7" s="221">
        <f t="shared" si="0"/>
        <v>26339.778000000006</v>
      </c>
      <c r="H7" s="221">
        <f t="shared" si="0"/>
        <v>26893.902000000002</v>
      </c>
      <c r="I7" s="221">
        <f t="shared" si="0"/>
        <v>29307.414000000004</v>
      </c>
      <c r="J7" s="221">
        <f t="shared" si="0"/>
        <v>30637.581000000006</v>
      </c>
      <c r="K7" s="221">
        <f t="shared" si="0"/>
        <v>34361.153999999995</v>
      </c>
      <c r="L7" s="221">
        <f t="shared" si="0"/>
        <v>32564.998999999996</v>
      </c>
      <c r="M7" s="222">
        <v>33450.130000000005</v>
      </c>
      <c r="N7" s="221">
        <f t="shared" ref="N7:T7" si="1">N9+N29+N34+N41</f>
        <v>34260.505000000005</v>
      </c>
      <c r="O7" s="221">
        <f t="shared" si="1"/>
        <v>34432.272000000004</v>
      </c>
      <c r="P7" s="221">
        <f t="shared" si="1"/>
        <v>36560.161</v>
      </c>
      <c r="Q7" s="221">
        <f t="shared" si="1"/>
        <v>37216.334999999999</v>
      </c>
      <c r="R7" s="221">
        <f t="shared" si="1"/>
        <v>38817.466</v>
      </c>
      <c r="S7" s="221">
        <f t="shared" si="1"/>
        <v>38845.466999999997</v>
      </c>
      <c r="T7" s="221">
        <f t="shared" si="1"/>
        <v>38109.817000000003</v>
      </c>
      <c r="U7" s="221">
        <f t="shared" ref="U7:V7" si="2">U9+U29+U34+U41</f>
        <v>39727.971999999994</v>
      </c>
      <c r="V7" s="221">
        <f t="shared" si="2"/>
        <v>41951.292000000001</v>
      </c>
      <c r="W7" s="221">
        <f t="shared" ref="W7:X7" si="3">W9+W29+W34+W41</f>
        <v>45103.665999999997</v>
      </c>
      <c r="X7" s="221">
        <f t="shared" si="3"/>
        <v>44656.429999999993</v>
      </c>
      <c r="Z7" s="221">
        <f>Z9+Z29+Z34+Z41</f>
        <v>41941.677378</v>
      </c>
      <c r="AA7" s="221">
        <f>AA9+AA29+AA34+AA41</f>
        <v>45146.176732610002</v>
      </c>
      <c r="AB7" s="221">
        <f>AB9+AB29+AB34+AB41</f>
        <v>44683.440040460031</v>
      </c>
      <c r="AD7" s="472"/>
      <c r="AE7" s="472"/>
      <c r="AF7" s="472"/>
    </row>
    <row r="8" spans="1:33" ht="13.5" x14ac:dyDescent="0.2">
      <c r="A8" s="223" t="s">
        <v>39</v>
      </c>
      <c r="B8" s="223" t="s">
        <v>412</v>
      </c>
      <c r="C8" s="991"/>
      <c r="D8" s="224">
        <f t="shared" ref="D8:L8" si="4">D7/D95</f>
        <v>0.34470918392325095</v>
      </c>
      <c r="E8" s="224">
        <f t="shared" si="4"/>
        <v>0.36258228909886825</v>
      </c>
      <c r="F8" s="224">
        <f t="shared" si="4"/>
        <v>0.34746494513001369</v>
      </c>
      <c r="G8" s="224">
        <f t="shared" si="4"/>
        <v>0.3698659654263402</v>
      </c>
      <c r="H8" s="224">
        <f t="shared" si="4"/>
        <v>0.36598398488309436</v>
      </c>
      <c r="I8" s="224">
        <f t="shared" si="4"/>
        <v>0.39415607685013671</v>
      </c>
      <c r="J8" s="224">
        <f t="shared" si="4"/>
        <v>0.4017734847799756</v>
      </c>
      <c r="K8" s="224">
        <f t="shared" si="4"/>
        <v>0.4308165788800794</v>
      </c>
      <c r="L8" s="224">
        <f t="shared" si="4"/>
        <v>0.4009180525075981</v>
      </c>
      <c r="M8" s="224">
        <v>39.825667360698162</v>
      </c>
      <c r="N8" s="224">
        <v>0.39408876330490122</v>
      </c>
      <c r="O8" s="224">
        <f t="shared" ref="O8:T8" si="5">O7/O95</f>
        <v>0.38473818087544098</v>
      </c>
      <c r="P8" s="224">
        <f t="shared" si="5"/>
        <v>0.4074873986247205</v>
      </c>
      <c r="Q8" s="224">
        <f t="shared" si="5"/>
        <v>0.38410774496817035</v>
      </c>
      <c r="R8" s="452">
        <f t="shared" si="5"/>
        <v>0.4135449081398952</v>
      </c>
      <c r="S8" s="224">
        <f t="shared" si="5"/>
        <v>0.39620965577797956</v>
      </c>
      <c r="T8" s="452">
        <f t="shared" si="5"/>
        <v>0.4183072894176551</v>
      </c>
      <c r="U8" s="452">
        <f t="shared" ref="U8:V8" si="6">U7/U95</f>
        <v>0.41644783083652437</v>
      </c>
      <c r="V8" s="224">
        <f t="shared" si="6"/>
        <v>0.40529444512329582</v>
      </c>
      <c r="W8" s="224">
        <f t="shared" ref="W8:X8" si="7">W7/W95</f>
        <v>0.41251112031813125</v>
      </c>
      <c r="X8" s="224">
        <f t="shared" si="7"/>
        <v>0.39717419542404508</v>
      </c>
      <c r="Z8" s="224">
        <f>Z7/Z95</f>
        <v>0.40520155756959281</v>
      </c>
      <c r="AA8" s="224">
        <f>AA7/AA95</f>
        <v>0.41289991687259525</v>
      </c>
      <c r="AB8" s="224">
        <f>AB7/AB95</f>
        <v>0.39741442266764893</v>
      </c>
    </row>
    <row r="9" spans="1:33" s="229" customFormat="1" ht="13.5" x14ac:dyDescent="0.2">
      <c r="A9" s="225" t="s">
        <v>240</v>
      </c>
      <c r="B9" s="225" t="s">
        <v>242</v>
      </c>
      <c r="C9" s="226" t="s">
        <v>252</v>
      </c>
      <c r="D9" s="227">
        <v>11723.415000000001</v>
      </c>
      <c r="E9" s="227">
        <v>10404.861000000001</v>
      </c>
      <c r="F9" s="227">
        <v>10778.236000000001</v>
      </c>
      <c r="G9" s="227">
        <v>11946.500000000002</v>
      </c>
      <c r="H9" s="227">
        <v>11933.864</v>
      </c>
      <c r="I9" s="227">
        <v>12972.047</v>
      </c>
      <c r="J9" s="227">
        <v>13858.657000000003</v>
      </c>
      <c r="K9" s="227">
        <v>14926.842999999999</v>
      </c>
      <c r="L9" s="227">
        <v>15208.493</v>
      </c>
      <c r="M9" s="227">
        <v>15594.23</v>
      </c>
      <c r="N9" s="227">
        <v>16230.538</v>
      </c>
      <c r="O9" s="227">
        <f>O10+O19+O28</f>
        <v>16223.173000000001</v>
      </c>
      <c r="P9" s="227">
        <v>17202.785</v>
      </c>
      <c r="Q9" s="227">
        <v>17782.278000000002</v>
      </c>
      <c r="R9" s="227">
        <v>18057.775000000001</v>
      </c>
      <c r="S9" s="227">
        <f>S10+S19+S28</f>
        <v>18434.182000000001</v>
      </c>
      <c r="T9" s="227">
        <f>T10+T19+T28</f>
        <v>17282.722000000002</v>
      </c>
      <c r="U9" s="227">
        <f>U10+U19+U28</f>
        <v>17684.916000000001</v>
      </c>
      <c r="V9" s="227">
        <f t="shared" ref="V9:X9" si="8">V10+V19+V28</f>
        <v>19039.321</v>
      </c>
      <c r="W9" s="227">
        <f t="shared" si="8"/>
        <v>20184.829999999998</v>
      </c>
      <c r="X9" s="227">
        <f t="shared" si="8"/>
        <v>20445.339</v>
      </c>
      <c r="Y9" s="228"/>
      <c r="Z9" s="227">
        <v>19037.145</v>
      </c>
      <c r="AA9" s="227">
        <v>20182.653999999999</v>
      </c>
      <c r="AB9" s="227">
        <v>20443.163</v>
      </c>
      <c r="AC9" s="228"/>
      <c r="AD9" s="228"/>
      <c r="AE9" s="228"/>
      <c r="AF9" s="228"/>
      <c r="AG9" s="228"/>
    </row>
    <row r="10" spans="1:33" s="234" customFormat="1" ht="13.5" x14ac:dyDescent="0.2">
      <c r="A10" s="230" t="s">
        <v>253</v>
      </c>
      <c r="B10" s="230" t="s">
        <v>458</v>
      </c>
      <c r="C10" s="231" t="s">
        <v>254</v>
      </c>
      <c r="D10" s="232">
        <v>7186.13</v>
      </c>
      <c r="E10" s="232">
        <v>6734.8980000000001</v>
      </c>
      <c r="F10" s="232">
        <v>7037.8710000000001</v>
      </c>
      <c r="G10" s="232">
        <v>7967.3410000000003</v>
      </c>
      <c r="H10" s="232">
        <v>7788.1080000000002</v>
      </c>
      <c r="I10" s="232">
        <v>8348.5079999999998</v>
      </c>
      <c r="J10" s="233">
        <v>8745.3790000000008</v>
      </c>
      <c r="K10" s="233">
        <v>9229.6129999999994</v>
      </c>
      <c r="L10" s="233">
        <v>9369.5679999999993</v>
      </c>
      <c r="M10" s="233">
        <v>9138.4410000000007</v>
      </c>
      <c r="N10" s="233">
        <v>10108.75</v>
      </c>
      <c r="O10" s="233">
        <v>9831.2980000000007</v>
      </c>
      <c r="P10" s="233">
        <v>10673.548000000001</v>
      </c>
      <c r="Q10" s="233">
        <v>10666.058000000001</v>
      </c>
      <c r="R10" s="233">
        <v>11264.493</v>
      </c>
      <c r="S10" s="233">
        <v>11472.576000000001</v>
      </c>
      <c r="T10" s="233">
        <v>11129.601000000001</v>
      </c>
      <c r="U10" s="233">
        <v>11145.8598</v>
      </c>
      <c r="V10" s="233">
        <v>11993.0308</v>
      </c>
      <c r="W10" s="233">
        <v>12675.092799999999</v>
      </c>
      <c r="X10" s="233">
        <v>12742.4928</v>
      </c>
      <c r="Y10" s="228"/>
      <c r="Z10" s="233">
        <v>11991.072400000001</v>
      </c>
      <c r="AA10" s="233">
        <v>12673.134399999999</v>
      </c>
      <c r="AB10" s="233">
        <v>12740.5344</v>
      </c>
      <c r="AC10" s="228"/>
      <c r="AD10" s="228"/>
      <c r="AE10" s="228"/>
      <c r="AF10" s="228"/>
      <c r="AG10" s="228"/>
    </row>
    <row r="11" spans="1:33" s="234" customFormat="1" ht="13.5" x14ac:dyDescent="0.2">
      <c r="A11" s="230" t="s">
        <v>255</v>
      </c>
      <c r="B11" s="230" t="s">
        <v>459</v>
      </c>
      <c r="C11" s="134" t="s">
        <v>256</v>
      </c>
      <c r="D11" s="232">
        <v>4621.424</v>
      </c>
      <c r="E11" s="232">
        <v>4221.2879999999996</v>
      </c>
      <c r="F11" s="232">
        <v>4182.1009999999997</v>
      </c>
      <c r="G11" s="232">
        <v>4710.9139999999998</v>
      </c>
      <c r="H11" s="232">
        <v>4327.7020000000002</v>
      </c>
      <c r="I11" s="232">
        <v>4696.12</v>
      </c>
      <c r="J11" s="233">
        <v>5021.1310000000003</v>
      </c>
      <c r="K11" s="233">
        <v>5422.5349999999999</v>
      </c>
      <c r="L11" s="233">
        <v>5423.6319999999996</v>
      </c>
      <c r="M11" s="233">
        <v>5759.7039999999997</v>
      </c>
      <c r="N11" s="233">
        <v>5918.7439999999997</v>
      </c>
      <c r="O11" s="233">
        <v>6104.4170000000004</v>
      </c>
      <c r="P11" s="233">
        <v>6319.3010000000004</v>
      </c>
      <c r="Q11" s="233">
        <v>6663.6639999999998</v>
      </c>
      <c r="R11" s="233">
        <v>6830.1549999999997</v>
      </c>
      <c r="S11" s="233">
        <v>6903.3980000000001</v>
      </c>
      <c r="T11" s="233">
        <v>6827.183</v>
      </c>
      <c r="U11" s="233">
        <v>6761.2239999999993</v>
      </c>
      <c r="V11" s="233">
        <v>7421.4579999999996</v>
      </c>
      <c r="W11" s="233">
        <v>7965.1239999999998</v>
      </c>
      <c r="X11" s="233">
        <v>8117.13</v>
      </c>
      <c r="Y11" s="228"/>
      <c r="Z11" s="233">
        <v>7421.4579999999996</v>
      </c>
      <c r="AA11" s="233">
        <v>7965.1239999999998</v>
      </c>
      <c r="AB11" s="233">
        <v>8117.13</v>
      </c>
      <c r="AC11" s="228"/>
      <c r="AD11" s="228"/>
      <c r="AE11" s="228"/>
      <c r="AF11" s="228"/>
      <c r="AG11" s="228"/>
    </row>
    <row r="12" spans="1:33" s="234" customFormat="1" ht="27" x14ac:dyDescent="0.2">
      <c r="A12" s="235" t="s">
        <v>257</v>
      </c>
      <c r="B12" s="235" t="s">
        <v>460</v>
      </c>
      <c r="C12" s="134" t="s">
        <v>258</v>
      </c>
      <c r="D12" s="232">
        <v>1809.268</v>
      </c>
      <c r="E12" s="232">
        <v>1761.7190000000001</v>
      </c>
      <c r="F12" s="232">
        <v>2081.2919999999999</v>
      </c>
      <c r="G12" s="232">
        <v>2357.5140000000001</v>
      </c>
      <c r="H12" s="232">
        <v>2352.67</v>
      </c>
      <c r="I12" s="232">
        <v>2462.0740000000001</v>
      </c>
      <c r="J12" s="232">
        <v>2468.1010000000001</v>
      </c>
      <c r="K12" s="232">
        <v>2567.2530000000002</v>
      </c>
      <c r="L12" s="232">
        <v>2660.9319999999998</v>
      </c>
      <c r="M12" s="232">
        <v>2259.7530000000002</v>
      </c>
      <c r="N12" s="232">
        <v>2818.7759999999998</v>
      </c>
      <c r="O12" s="232">
        <v>2341.1289999999999</v>
      </c>
      <c r="P12" s="232">
        <v>2916.4119999999998</v>
      </c>
      <c r="Q12" s="232">
        <v>2426.4250000000002</v>
      </c>
      <c r="R12" s="232">
        <v>2839.1779999999999</v>
      </c>
      <c r="S12" s="232">
        <v>2401.3120000000004</v>
      </c>
      <c r="T12" s="232">
        <v>2752.268</v>
      </c>
      <c r="U12" s="232">
        <v>2869.5569999999998</v>
      </c>
      <c r="V12" s="232">
        <v>3040.2239999999997</v>
      </c>
      <c r="W12" s="232">
        <v>3140.9949999999999</v>
      </c>
      <c r="X12" s="232">
        <v>3033.7919999999999</v>
      </c>
      <c r="Y12" s="228"/>
      <c r="Z12" s="232">
        <v>3040.2239999999997</v>
      </c>
      <c r="AA12" s="232">
        <v>3140.9949999999999</v>
      </c>
      <c r="AB12" s="232">
        <v>3033.7919999999999</v>
      </c>
      <c r="AC12" s="228"/>
      <c r="AD12" s="228"/>
      <c r="AE12" s="228"/>
      <c r="AF12" s="228"/>
      <c r="AG12" s="228"/>
    </row>
    <row r="13" spans="1:33" s="234" customFormat="1" ht="13.5" x14ac:dyDescent="0.25">
      <c r="A13" s="321" t="s">
        <v>597</v>
      </c>
      <c r="B13" s="235" t="s">
        <v>461</v>
      </c>
      <c r="C13" s="134" t="s">
        <v>260</v>
      </c>
      <c r="D13" s="232">
        <v>225.49199999999999</v>
      </c>
      <c r="E13" s="232">
        <v>242.70400000000001</v>
      </c>
      <c r="F13" s="232">
        <v>252.34</v>
      </c>
      <c r="G13" s="232">
        <v>261.20299999999997</v>
      </c>
      <c r="H13" s="232">
        <v>288.70999999999998</v>
      </c>
      <c r="I13" s="232">
        <v>298.87900000000002</v>
      </c>
      <c r="J13" s="233">
        <v>301.94799999999998</v>
      </c>
      <c r="K13" s="233">
        <v>306.35700000000003</v>
      </c>
      <c r="L13" s="233">
        <v>318.06200000000001</v>
      </c>
      <c r="M13" s="233">
        <v>241.744</v>
      </c>
      <c r="N13" s="233">
        <v>329.625</v>
      </c>
      <c r="O13" s="233">
        <v>261.26</v>
      </c>
      <c r="P13" s="233">
        <v>337.928</v>
      </c>
      <c r="Q13" s="233">
        <v>258.37900000000002</v>
      </c>
      <c r="R13" s="233">
        <v>342.89400000000001</v>
      </c>
      <c r="S13" s="233">
        <v>349.90100000000001</v>
      </c>
      <c r="T13" s="233">
        <v>402.21100000000001</v>
      </c>
      <c r="U13" s="233">
        <v>418.26799999999997</v>
      </c>
      <c r="V13" s="233">
        <v>428.54199999999997</v>
      </c>
      <c r="W13" s="233">
        <v>438.93599999999998</v>
      </c>
      <c r="X13" s="233">
        <v>449.70299999999997</v>
      </c>
      <c r="Y13" s="228"/>
      <c r="Z13" s="233">
        <v>426.58359999999999</v>
      </c>
      <c r="AA13" s="233">
        <v>436.9776</v>
      </c>
      <c r="AB13" s="233">
        <v>447.74459999999999</v>
      </c>
      <c r="AC13" s="228"/>
      <c r="AD13" s="228"/>
      <c r="AE13" s="228"/>
      <c r="AF13" s="228"/>
      <c r="AG13" s="228"/>
    </row>
    <row r="14" spans="1:33" s="234" customFormat="1" ht="13.5" x14ac:dyDescent="0.25">
      <c r="A14" s="321" t="s">
        <v>598</v>
      </c>
      <c r="B14" s="235"/>
      <c r="C14" s="322" t="s">
        <v>601</v>
      </c>
      <c r="D14" s="232"/>
      <c r="E14" s="232"/>
      <c r="F14" s="232"/>
      <c r="G14" s="232"/>
      <c r="H14" s="232"/>
      <c r="I14" s="232"/>
      <c r="J14" s="233"/>
      <c r="K14" s="233"/>
      <c r="L14" s="233">
        <v>119.77200000000001</v>
      </c>
      <c r="M14" s="233"/>
      <c r="N14" s="233">
        <v>127.28400000000001</v>
      </c>
      <c r="O14" s="233"/>
      <c r="P14" s="233">
        <v>134.17699999999999</v>
      </c>
      <c r="Q14" s="233"/>
      <c r="R14" s="233">
        <v>143.41200000000001</v>
      </c>
      <c r="S14" s="233">
        <v>288.839</v>
      </c>
      <c r="T14" s="233">
        <v>148.94999999999999</v>
      </c>
      <c r="U14" s="233">
        <v>0</v>
      </c>
      <c r="V14" s="233">
        <v>0</v>
      </c>
      <c r="W14" s="233">
        <v>0</v>
      </c>
      <c r="X14" s="233">
        <v>0</v>
      </c>
      <c r="Y14" s="228"/>
      <c r="Z14" s="233">
        <v>0</v>
      </c>
      <c r="AA14" s="233">
        <v>0</v>
      </c>
      <c r="AB14" s="233">
        <v>0</v>
      </c>
      <c r="AC14" s="228"/>
      <c r="AD14" s="228"/>
      <c r="AE14" s="228"/>
      <c r="AF14" s="228"/>
      <c r="AG14" s="228"/>
    </row>
    <row r="15" spans="1:33" s="234" customFormat="1" ht="13.5" x14ac:dyDescent="0.25">
      <c r="A15" s="321" t="s">
        <v>599</v>
      </c>
      <c r="B15" s="235"/>
      <c r="C15" s="322" t="s">
        <v>602</v>
      </c>
      <c r="D15" s="232"/>
      <c r="E15" s="232"/>
      <c r="F15" s="232"/>
      <c r="G15" s="232"/>
      <c r="H15" s="232"/>
      <c r="I15" s="232"/>
      <c r="J15" s="233"/>
      <c r="K15" s="233"/>
      <c r="L15" s="233">
        <v>204.79000000000002</v>
      </c>
      <c r="M15" s="233"/>
      <c r="N15" s="233">
        <v>226.60599999999999</v>
      </c>
      <c r="O15" s="233"/>
      <c r="P15" s="233">
        <v>245.36199999999999</v>
      </c>
      <c r="Q15" s="233"/>
      <c r="R15" s="233">
        <v>273.91800000000001</v>
      </c>
      <c r="S15" s="233">
        <v>269.68</v>
      </c>
      <c r="T15" s="233">
        <v>231.196</v>
      </c>
      <c r="U15" s="233">
        <v>220.577</v>
      </c>
      <c r="V15" s="233">
        <v>220.077</v>
      </c>
      <c r="W15" s="233">
        <v>220.077</v>
      </c>
      <c r="X15" s="233">
        <v>220.077</v>
      </c>
      <c r="Y15" s="228"/>
      <c r="Z15" s="233">
        <v>220.077</v>
      </c>
      <c r="AA15" s="233">
        <v>220.077</v>
      </c>
      <c r="AB15" s="233">
        <v>220.077</v>
      </c>
      <c r="AC15" s="228"/>
      <c r="AD15" s="228"/>
      <c r="AE15" s="228"/>
      <c r="AF15" s="228"/>
      <c r="AG15" s="228"/>
    </row>
    <row r="16" spans="1:33" s="234" customFormat="1" ht="13.5" x14ac:dyDescent="0.25">
      <c r="A16" s="321" t="s">
        <v>600</v>
      </c>
      <c r="B16" s="235"/>
      <c r="C16" s="323" t="s">
        <v>603</v>
      </c>
      <c r="D16" s="232"/>
      <c r="E16" s="232"/>
      <c r="F16" s="232"/>
      <c r="G16" s="232"/>
      <c r="H16" s="232"/>
      <c r="I16" s="232"/>
      <c r="J16" s="233"/>
      <c r="K16" s="233"/>
      <c r="L16" s="233">
        <v>145.18299999999999</v>
      </c>
      <c r="M16" s="233"/>
      <c r="N16" s="233">
        <v>149.899</v>
      </c>
      <c r="O16" s="233"/>
      <c r="P16" s="233">
        <v>154.89099999999999</v>
      </c>
      <c r="Q16" s="233"/>
      <c r="R16" s="233">
        <v>153.655</v>
      </c>
      <c r="S16" s="233">
        <v>167.559</v>
      </c>
      <c r="T16" s="233">
        <v>112.992</v>
      </c>
      <c r="U16" s="233">
        <v>121.759</v>
      </c>
      <c r="V16" s="233">
        <v>132.21299999999999</v>
      </c>
      <c r="W16" s="233">
        <v>139.745</v>
      </c>
      <c r="X16" s="233">
        <v>143.72200000000001</v>
      </c>
      <c r="Y16" s="228"/>
      <c r="Z16" s="233">
        <v>132.21299999999999</v>
      </c>
      <c r="AA16" s="233">
        <v>139.745</v>
      </c>
      <c r="AB16" s="233">
        <v>143.72200000000001</v>
      </c>
      <c r="AC16" s="228"/>
      <c r="AD16" s="228"/>
      <c r="AE16" s="228"/>
      <c r="AF16" s="228"/>
      <c r="AG16" s="228"/>
    </row>
    <row r="17" spans="1:33" s="234" customFormat="1" ht="13.5" x14ac:dyDescent="0.25">
      <c r="A17" s="321" t="s">
        <v>606</v>
      </c>
      <c r="B17" s="235"/>
      <c r="C17" s="322" t="s">
        <v>604</v>
      </c>
      <c r="D17" s="232"/>
      <c r="E17" s="232"/>
      <c r="F17" s="232"/>
      <c r="G17" s="232"/>
      <c r="H17" s="232"/>
      <c r="I17" s="232"/>
      <c r="J17" s="233"/>
      <c r="K17" s="233"/>
      <c r="L17" s="233">
        <v>64.981999999999999</v>
      </c>
      <c r="M17" s="233"/>
      <c r="N17" s="233">
        <v>86.977000000000004</v>
      </c>
      <c r="O17" s="233"/>
      <c r="P17" s="233">
        <v>229.69300000000001</v>
      </c>
      <c r="Q17" s="233"/>
      <c r="R17" s="233">
        <v>114.139</v>
      </c>
      <c r="S17" s="233">
        <v>292.375</v>
      </c>
      <c r="T17" s="233">
        <v>141.09200000000001</v>
      </c>
      <c r="U17" s="233">
        <v>169.33599999999998</v>
      </c>
      <c r="V17" s="233">
        <v>157.81399999999999</v>
      </c>
      <c r="W17" s="233">
        <v>166.577</v>
      </c>
      <c r="X17" s="233">
        <v>170.25299999999999</v>
      </c>
      <c r="Y17" s="228"/>
      <c r="Z17" s="233">
        <v>157.81399999999999</v>
      </c>
      <c r="AA17" s="233">
        <v>166.577</v>
      </c>
      <c r="AB17" s="233">
        <v>170.25299999999999</v>
      </c>
      <c r="AC17" s="228"/>
      <c r="AD17" s="228"/>
      <c r="AE17" s="228"/>
      <c r="AF17" s="228"/>
      <c r="AG17" s="228"/>
    </row>
    <row r="18" spans="1:33" s="234" customFormat="1" ht="13.5" x14ac:dyDescent="0.25">
      <c r="A18" s="321" t="s">
        <v>322</v>
      </c>
      <c r="B18" s="235"/>
      <c r="C18" s="322" t="s">
        <v>605</v>
      </c>
      <c r="D18" s="232"/>
      <c r="E18" s="232"/>
      <c r="F18" s="232"/>
      <c r="G18" s="232"/>
      <c r="H18" s="232"/>
      <c r="I18" s="232"/>
      <c r="J18" s="233"/>
      <c r="K18" s="233"/>
      <c r="L18" s="233">
        <v>432.21499999999992</v>
      </c>
      <c r="M18" s="233"/>
      <c r="N18" s="233">
        <v>450.83900000000051</v>
      </c>
      <c r="O18" s="233"/>
      <c r="P18" s="233">
        <v>335.78400000000067</v>
      </c>
      <c r="Q18" s="233"/>
      <c r="R18" s="233">
        <v>567.14200000000073</v>
      </c>
      <c r="S18" s="233">
        <v>799.5120000000004</v>
      </c>
      <c r="T18" s="233">
        <v>513.70900000000051</v>
      </c>
      <c r="U18" s="233">
        <v>585.13880000000108</v>
      </c>
      <c r="V18" s="233">
        <v>592.70280000000128</v>
      </c>
      <c r="W18" s="233">
        <v>603.63879999999892</v>
      </c>
      <c r="X18" s="233">
        <v>607.81580000000008</v>
      </c>
      <c r="Y18" s="228"/>
      <c r="Z18" s="233">
        <v>592.70280000000128</v>
      </c>
      <c r="AA18" s="233">
        <v>603.63879999999892</v>
      </c>
      <c r="AB18" s="233">
        <v>607.81580000000008</v>
      </c>
      <c r="AC18" s="228"/>
      <c r="AD18" s="228"/>
      <c r="AE18" s="228"/>
      <c r="AF18" s="228"/>
      <c r="AG18" s="228"/>
    </row>
    <row r="19" spans="1:33" ht="13.5" x14ac:dyDescent="0.2">
      <c r="A19" s="235" t="s">
        <v>261</v>
      </c>
      <c r="B19" s="235" t="s">
        <v>462</v>
      </c>
      <c r="C19" s="231" t="s">
        <v>262</v>
      </c>
      <c r="D19" s="232">
        <v>4537.1850000000004</v>
      </c>
      <c r="E19" s="236">
        <v>3669.9180000000001</v>
      </c>
      <c r="F19" s="236">
        <v>3740.3449999999998</v>
      </c>
      <c r="G19" s="236">
        <v>3979.1460000000002</v>
      </c>
      <c r="H19" s="236">
        <v>4145.7439999999997</v>
      </c>
      <c r="I19" s="232">
        <v>4623.5320000000002</v>
      </c>
      <c r="J19" s="233">
        <v>5113.2740000000003</v>
      </c>
      <c r="K19" s="233">
        <v>5697.2359999999999</v>
      </c>
      <c r="L19" s="233">
        <v>5838.9210000000003</v>
      </c>
      <c r="M19" s="233">
        <v>6455.7889999999998</v>
      </c>
      <c r="N19" s="233">
        <v>6121.7879999999996</v>
      </c>
      <c r="O19" s="233">
        <v>6391.875</v>
      </c>
      <c r="P19" s="233">
        <v>6529.2370000000001</v>
      </c>
      <c r="Q19" s="233">
        <v>7116.22</v>
      </c>
      <c r="R19" s="233">
        <v>6793.2820000000002</v>
      </c>
      <c r="S19" s="233">
        <v>6961.6060000000007</v>
      </c>
      <c r="T19" s="233">
        <v>6153.1210000000001</v>
      </c>
      <c r="U19" s="233">
        <v>6539.0562</v>
      </c>
      <c r="V19" s="233">
        <v>7046.2901999999995</v>
      </c>
      <c r="W19" s="233">
        <v>7509.7371999999996</v>
      </c>
      <c r="X19" s="233">
        <v>7702.8462</v>
      </c>
      <c r="Y19" s="228"/>
      <c r="Z19" s="233">
        <v>7046.0725999999995</v>
      </c>
      <c r="AA19" s="233">
        <v>7509.5195999999996</v>
      </c>
      <c r="AB19" s="233">
        <v>7702.6286</v>
      </c>
      <c r="AC19" s="228"/>
      <c r="AD19" s="228"/>
      <c r="AE19" s="228"/>
      <c r="AF19" s="228"/>
      <c r="AG19" s="228"/>
    </row>
    <row r="20" spans="1:33" ht="13.5" x14ac:dyDescent="0.2">
      <c r="A20" s="230" t="s">
        <v>263</v>
      </c>
      <c r="B20" s="230" t="s">
        <v>463</v>
      </c>
      <c r="C20" s="134" t="s">
        <v>264</v>
      </c>
      <c r="D20" s="232">
        <v>2095.1779999999999</v>
      </c>
      <c r="E20" s="236">
        <v>1793.693</v>
      </c>
      <c r="F20" s="236">
        <v>1789.5650000000001</v>
      </c>
      <c r="G20" s="236">
        <v>1999.8820000000001</v>
      </c>
      <c r="H20" s="236">
        <v>2122.7759999999998</v>
      </c>
      <c r="I20" s="232">
        <v>2175.0250000000001</v>
      </c>
      <c r="J20" s="233">
        <v>2275.1170000000002</v>
      </c>
      <c r="K20" s="233">
        <v>2463.6419999999998</v>
      </c>
      <c r="L20" s="233">
        <v>2679.4659999999999</v>
      </c>
      <c r="M20" s="233">
        <v>2802.8179999999998</v>
      </c>
      <c r="N20" s="233">
        <v>2855.23</v>
      </c>
      <c r="O20" s="233">
        <f>O21+O22</f>
        <v>3077.0920000000001</v>
      </c>
      <c r="P20" s="233">
        <v>3217.9969999999998</v>
      </c>
      <c r="Q20" s="233">
        <v>3426.902</v>
      </c>
      <c r="R20" s="233">
        <v>3534.73</v>
      </c>
      <c r="S20" s="233">
        <v>3592.3819999999996</v>
      </c>
      <c r="T20" s="233">
        <v>3469.5079999999998</v>
      </c>
      <c r="U20" s="233">
        <v>3735.6990000000001</v>
      </c>
      <c r="V20" s="233">
        <v>4045.1770000000001</v>
      </c>
      <c r="W20" s="233">
        <v>4369.66</v>
      </c>
      <c r="X20" s="233">
        <v>4593.1889999999994</v>
      </c>
      <c r="Y20" s="228"/>
      <c r="Z20" s="233">
        <v>4045.1770000000001</v>
      </c>
      <c r="AA20" s="233">
        <v>4369.66</v>
      </c>
      <c r="AB20" s="233">
        <v>4593.1889999999994</v>
      </c>
      <c r="AC20" s="228"/>
      <c r="AD20" s="228"/>
      <c r="AE20" s="228"/>
      <c r="AF20" s="228"/>
      <c r="AG20" s="228"/>
    </row>
    <row r="21" spans="1:33" ht="13.5" x14ac:dyDescent="0.2">
      <c r="A21" s="230" t="s">
        <v>265</v>
      </c>
      <c r="B21" s="230" t="s">
        <v>464</v>
      </c>
      <c r="C21" s="134"/>
      <c r="D21" s="233"/>
      <c r="E21" s="237"/>
      <c r="F21" s="237"/>
      <c r="G21" s="237"/>
      <c r="H21" s="237"/>
      <c r="I21" s="233"/>
      <c r="J21" s="233"/>
      <c r="K21" s="233">
        <v>2319.125</v>
      </c>
      <c r="L21" s="233">
        <v>2542.3919999999998</v>
      </c>
      <c r="M21" s="233">
        <v>2668.252</v>
      </c>
      <c r="N21" s="233">
        <v>2746.78</v>
      </c>
      <c r="O21" s="233">
        <v>2938.9360000000001</v>
      </c>
      <c r="P21" s="233">
        <v>3094.2820000000002</v>
      </c>
      <c r="Q21" s="233">
        <v>3307.288</v>
      </c>
      <c r="R21" s="233">
        <v>3410.1120000000001</v>
      </c>
      <c r="S21" s="233">
        <v>3500.5389999999998</v>
      </c>
      <c r="T21" s="233">
        <v>3405.6790000000001</v>
      </c>
      <c r="U21" s="233">
        <v>3655.9464325806211</v>
      </c>
      <c r="V21" s="233">
        <v>3953.03</v>
      </c>
      <c r="W21" s="233">
        <v>4273.6390000000001</v>
      </c>
      <c r="X21" s="233">
        <v>4501.0569999999998</v>
      </c>
      <c r="Y21" s="228"/>
      <c r="Z21" s="233">
        <v>3953.03</v>
      </c>
      <c r="AA21" s="233">
        <v>4273.6390000000001</v>
      </c>
      <c r="AB21" s="233">
        <v>4501.0569999999998</v>
      </c>
      <c r="AC21" s="228"/>
      <c r="AD21" s="228"/>
      <c r="AE21" s="228"/>
      <c r="AF21" s="228"/>
      <c r="AG21" s="228"/>
    </row>
    <row r="22" spans="1:33" ht="13.5" x14ac:dyDescent="0.2">
      <c r="A22" s="230" t="s">
        <v>266</v>
      </c>
      <c r="B22" s="230" t="s">
        <v>465</v>
      </c>
      <c r="C22" s="134"/>
      <c r="D22" s="233"/>
      <c r="E22" s="237"/>
      <c r="F22" s="237"/>
      <c r="G22" s="237"/>
      <c r="H22" s="237"/>
      <c r="I22" s="233"/>
      <c r="J22" s="233"/>
      <c r="K22" s="233">
        <v>144.50899999999999</v>
      </c>
      <c r="L22" s="233">
        <v>137.07499999999999</v>
      </c>
      <c r="M22" s="233">
        <v>134.566</v>
      </c>
      <c r="N22" s="233">
        <v>108.449</v>
      </c>
      <c r="O22" s="233">
        <v>138.15600000000001</v>
      </c>
      <c r="P22" s="233">
        <v>123.715</v>
      </c>
      <c r="Q22" s="233">
        <v>119.614</v>
      </c>
      <c r="R22" s="233">
        <v>124.617</v>
      </c>
      <c r="S22" s="233">
        <v>91.843000000000004</v>
      </c>
      <c r="T22" s="233">
        <v>63.828000000000003</v>
      </c>
      <c r="U22" s="233">
        <v>79.752567419378835</v>
      </c>
      <c r="V22" s="233">
        <v>92.147000000000006</v>
      </c>
      <c r="W22" s="233">
        <v>96.021000000000001</v>
      </c>
      <c r="X22" s="233">
        <v>92.132000000000005</v>
      </c>
      <c r="Y22" s="228"/>
      <c r="Z22" s="233">
        <v>92.147000000000006</v>
      </c>
      <c r="AA22" s="233">
        <v>96.021000000000001</v>
      </c>
      <c r="AB22" s="233">
        <v>92.132000000000005</v>
      </c>
      <c r="AC22" s="228"/>
      <c r="AD22" s="228"/>
      <c r="AE22" s="228"/>
      <c r="AF22" s="228"/>
      <c r="AG22" s="228"/>
    </row>
    <row r="23" spans="1:33" ht="13.5" x14ac:dyDescent="0.2">
      <c r="A23" s="235" t="s">
        <v>267</v>
      </c>
      <c r="B23" s="235" t="s">
        <v>466</v>
      </c>
      <c r="C23" s="134" t="s">
        <v>268</v>
      </c>
      <c r="D23" s="233">
        <v>2087.4659999999999</v>
      </c>
      <c r="E23" s="237">
        <v>1576.972</v>
      </c>
      <c r="F23" s="237">
        <v>1659.23</v>
      </c>
      <c r="G23" s="237">
        <v>1699.1869999999999</v>
      </c>
      <c r="H23" s="237">
        <v>1714.779</v>
      </c>
      <c r="I23" s="233">
        <v>2117.8330000000001</v>
      </c>
      <c r="J23" s="233">
        <v>2504.402</v>
      </c>
      <c r="K23" s="233">
        <v>2916.8159999999998</v>
      </c>
      <c r="L23" s="233">
        <v>2817.558</v>
      </c>
      <c r="M23" s="233">
        <v>2984.2869999999998</v>
      </c>
      <c r="N23" s="233">
        <v>2925.4609999999998</v>
      </c>
      <c r="O23" s="233">
        <v>2794.125</v>
      </c>
      <c r="P23" s="233">
        <v>2942.902</v>
      </c>
      <c r="Q23" s="233">
        <v>3144.1039999999998</v>
      </c>
      <c r="R23" s="233">
        <v>2848.085</v>
      </c>
      <c r="S23" s="233">
        <v>2904.721</v>
      </c>
      <c r="T23" s="233">
        <v>2301.0250000000001</v>
      </c>
      <c r="U23" s="233">
        <v>2353.0360000000001</v>
      </c>
      <c r="V23" s="233">
        <v>2523.268</v>
      </c>
      <c r="W23" s="233">
        <v>2647.2559999999999</v>
      </c>
      <c r="X23" s="233">
        <v>2638.89</v>
      </c>
      <c r="Y23" s="228"/>
      <c r="Z23" s="233">
        <v>2523.268</v>
      </c>
      <c r="AA23" s="233">
        <v>2647.2559999999999</v>
      </c>
      <c r="AB23" s="233">
        <v>2638.89</v>
      </c>
      <c r="AC23" s="228"/>
      <c r="AD23" s="228"/>
      <c r="AE23" s="228"/>
      <c r="AF23" s="228"/>
      <c r="AG23" s="228"/>
    </row>
    <row r="24" spans="1:33" ht="13.5" x14ac:dyDescent="0.25">
      <c r="A24" s="324" t="s">
        <v>607</v>
      </c>
      <c r="B24" s="235"/>
      <c r="C24" s="134"/>
      <c r="D24" s="233"/>
      <c r="E24" s="237"/>
      <c r="F24" s="237"/>
      <c r="G24" s="237"/>
      <c r="H24" s="237"/>
      <c r="I24" s="233"/>
      <c r="J24" s="233"/>
      <c r="K24" s="233"/>
      <c r="L24" s="233">
        <v>111.489</v>
      </c>
      <c r="M24" s="233"/>
      <c r="N24" s="233">
        <v>155.31299999999999</v>
      </c>
      <c r="O24" s="233"/>
      <c r="P24" s="233">
        <v>155.197</v>
      </c>
      <c r="Q24" s="233"/>
      <c r="R24" s="233">
        <v>119.801</v>
      </c>
      <c r="S24" s="233">
        <v>126.06399999999999</v>
      </c>
      <c r="T24" s="233">
        <v>119.664</v>
      </c>
      <c r="U24" s="233">
        <v>82.635999999999996</v>
      </c>
      <c r="V24" s="233">
        <v>86.959000000000003</v>
      </c>
      <c r="W24" s="233">
        <v>89.066999999999993</v>
      </c>
      <c r="X24" s="233">
        <v>89.658000000000001</v>
      </c>
      <c r="Y24" s="228"/>
      <c r="Z24" s="233">
        <v>86.959000000000003</v>
      </c>
      <c r="AA24" s="233">
        <v>89.066999999999993</v>
      </c>
      <c r="AB24" s="233">
        <v>89.658000000000001</v>
      </c>
      <c r="AC24" s="228"/>
      <c r="AD24" s="228"/>
      <c r="AE24" s="228"/>
      <c r="AF24" s="228"/>
      <c r="AG24" s="228"/>
    </row>
    <row r="25" spans="1:33" ht="13.5" x14ac:dyDescent="0.2">
      <c r="A25" s="230" t="s">
        <v>269</v>
      </c>
      <c r="B25" s="230" t="s">
        <v>467</v>
      </c>
      <c r="C25" s="134" t="s">
        <v>270</v>
      </c>
      <c r="D25" s="233">
        <v>205.96799999999999</v>
      </c>
      <c r="E25" s="237">
        <v>155.755</v>
      </c>
      <c r="F25" s="237">
        <v>152.33199999999999</v>
      </c>
      <c r="G25" s="237">
        <v>143.19999999999999</v>
      </c>
      <c r="H25" s="237">
        <v>167.14400000000001</v>
      </c>
      <c r="I25" s="233">
        <v>177.78399999999999</v>
      </c>
      <c r="J25" s="233">
        <v>175.06100000000001</v>
      </c>
      <c r="K25" s="233">
        <v>162.005</v>
      </c>
      <c r="L25" s="233">
        <v>179.21199999999999</v>
      </c>
      <c r="M25" s="233">
        <v>190.024</v>
      </c>
      <c r="N25" s="233">
        <v>178.43100000000001</v>
      </c>
      <c r="O25" s="233">
        <v>242.63800000000001</v>
      </c>
      <c r="P25" s="233">
        <v>209.16900000000001</v>
      </c>
      <c r="Q25" s="233">
        <v>235.63900000000001</v>
      </c>
      <c r="R25" s="233">
        <v>245.61500000000001</v>
      </c>
      <c r="S25" s="233">
        <v>256.27999999999997</v>
      </c>
      <c r="T25" s="233">
        <v>235.08</v>
      </c>
      <c r="U25" s="233">
        <v>237.03900000000002</v>
      </c>
      <c r="V25" s="233">
        <v>263.18299999999999</v>
      </c>
      <c r="W25" s="233">
        <v>274.87399999999997</v>
      </c>
      <c r="X25" s="233">
        <v>251.57099999999997</v>
      </c>
      <c r="Y25" s="228"/>
      <c r="Z25" s="233">
        <v>263.18299999999999</v>
      </c>
      <c r="AA25" s="233">
        <v>274.87399999999997</v>
      </c>
      <c r="AB25" s="233">
        <v>251.57099999999997</v>
      </c>
      <c r="AC25" s="228"/>
      <c r="AD25" s="228"/>
      <c r="AE25" s="228"/>
      <c r="AF25" s="228"/>
      <c r="AG25" s="228"/>
    </row>
    <row r="26" spans="1:33" ht="13.5" x14ac:dyDescent="0.2">
      <c r="A26" s="235" t="s">
        <v>259</v>
      </c>
      <c r="B26" s="235" t="s">
        <v>468</v>
      </c>
      <c r="C26" s="134" t="s">
        <v>271</v>
      </c>
      <c r="D26" s="233">
        <v>24.856000000000002</v>
      </c>
      <c r="E26" s="233">
        <v>23.89</v>
      </c>
      <c r="F26" s="233">
        <v>24.516999999999999</v>
      </c>
      <c r="G26" s="233">
        <v>24.774000000000001</v>
      </c>
      <c r="H26" s="233">
        <v>27.170999999999999</v>
      </c>
      <c r="I26" s="233">
        <v>28.352</v>
      </c>
      <c r="J26" s="233">
        <v>28.702999999999999</v>
      </c>
      <c r="K26" s="233">
        <v>28.792000000000002</v>
      </c>
      <c r="L26" s="233">
        <v>29.838999999999999</v>
      </c>
      <c r="M26" s="233">
        <v>111.367</v>
      </c>
      <c r="N26" s="233">
        <v>31.082000000000001</v>
      </c>
      <c r="O26" s="233">
        <v>120.506</v>
      </c>
      <c r="P26" s="233">
        <v>31.239000000000001</v>
      </c>
      <c r="Q26" s="233">
        <v>118.465</v>
      </c>
      <c r="R26" s="233">
        <v>34.668999999999997</v>
      </c>
      <c r="S26" s="233">
        <v>37.265999999999998</v>
      </c>
      <c r="T26" s="233">
        <v>35.595999999999997</v>
      </c>
      <c r="U26" s="233">
        <v>44.68</v>
      </c>
      <c r="V26" s="233">
        <v>45.463999999999999</v>
      </c>
      <c r="W26" s="233">
        <v>47.018000000000001</v>
      </c>
      <c r="X26" s="233">
        <v>48.225999999999999</v>
      </c>
      <c r="Y26" s="228"/>
      <c r="Z26" s="233">
        <v>45.246400000000001</v>
      </c>
      <c r="AA26" s="233">
        <v>46.800400000000003</v>
      </c>
      <c r="AB26" s="233">
        <v>48.008400000000002</v>
      </c>
      <c r="AC26" s="228"/>
      <c r="AD26" s="228"/>
      <c r="AE26" s="228"/>
      <c r="AF26" s="228"/>
      <c r="AG26" s="228"/>
    </row>
    <row r="27" spans="1:33" ht="13.5" x14ac:dyDescent="0.25">
      <c r="A27" s="321" t="s">
        <v>322</v>
      </c>
      <c r="B27" s="235"/>
      <c r="C27" s="134"/>
      <c r="D27" s="233"/>
      <c r="E27" s="233"/>
      <c r="F27" s="233"/>
      <c r="G27" s="233"/>
      <c r="H27" s="233"/>
      <c r="I27" s="233"/>
      <c r="J27" s="233"/>
      <c r="K27" s="233"/>
      <c r="L27" s="233">
        <v>132.8460000000004</v>
      </c>
      <c r="M27" s="233"/>
      <c r="N27" s="233">
        <v>131.58399999999975</v>
      </c>
      <c r="O27" s="233"/>
      <c r="P27" s="233">
        <v>127.93000000000018</v>
      </c>
      <c r="Q27" s="233"/>
      <c r="R27" s="233">
        <v>130.18300000000011</v>
      </c>
      <c r="S27" s="233">
        <v>170.9570000000011</v>
      </c>
      <c r="T27" s="233">
        <v>111.91200000000018</v>
      </c>
      <c r="U27" s="233">
        <v>168.60219999999984</v>
      </c>
      <c r="V27" s="233">
        <v>169.1981999999993</v>
      </c>
      <c r="W27" s="233">
        <v>170.92919999999989</v>
      </c>
      <c r="X27" s="233">
        <v>170.97020000000072</v>
      </c>
      <c r="Y27" s="228"/>
      <c r="Z27" s="233">
        <v>169.1981999999993</v>
      </c>
      <c r="AA27" s="233">
        <v>170.92919999999989</v>
      </c>
      <c r="AB27" s="233">
        <v>170.97020000000072</v>
      </c>
      <c r="AC27" s="228"/>
      <c r="AD27" s="228"/>
      <c r="AE27" s="228"/>
      <c r="AF27" s="228"/>
      <c r="AG27" s="228"/>
    </row>
    <row r="28" spans="1:33" ht="13.5" x14ac:dyDescent="0.2">
      <c r="A28" s="235" t="s">
        <v>272</v>
      </c>
      <c r="B28" s="235" t="s">
        <v>469</v>
      </c>
      <c r="C28" s="231" t="s">
        <v>273</v>
      </c>
      <c r="D28" s="232">
        <v>0.1</v>
      </c>
      <c r="E28" s="233">
        <v>4.4999999999999998E-2</v>
      </c>
      <c r="F28" s="233">
        <v>0.02</v>
      </c>
      <c r="G28" s="233">
        <v>1.2999999999999999E-2</v>
      </c>
      <c r="H28" s="233">
        <v>1.2E-2</v>
      </c>
      <c r="I28" s="233">
        <v>7.0000000000000001E-3</v>
      </c>
      <c r="J28" s="233">
        <v>4.0000000000000001E-3</v>
      </c>
      <c r="K28" s="233">
        <v>-6.0000000000000001E-3</v>
      </c>
      <c r="L28" s="233">
        <v>4.0000000000000001E-3</v>
      </c>
      <c r="M28" s="233">
        <v>0</v>
      </c>
      <c r="N28" s="233">
        <v>0</v>
      </c>
      <c r="O28" s="233">
        <v>0</v>
      </c>
      <c r="P28" s="233">
        <v>0</v>
      </c>
      <c r="Q28" s="233">
        <v>0</v>
      </c>
      <c r="R28" s="233">
        <v>0</v>
      </c>
      <c r="S28" s="233">
        <v>0</v>
      </c>
      <c r="T28" s="233">
        <v>0</v>
      </c>
      <c r="U28" s="233">
        <v>0</v>
      </c>
      <c r="V28" s="233">
        <v>0</v>
      </c>
      <c r="W28" s="233">
        <v>0</v>
      </c>
      <c r="X28" s="233">
        <v>0</v>
      </c>
      <c r="Y28" s="228"/>
      <c r="Z28" s="233">
        <v>0</v>
      </c>
      <c r="AA28" s="233">
        <v>0</v>
      </c>
      <c r="AB28" s="233">
        <v>0</v>
      </c>
      <c r="AC28" s="228"/>
      <c r="AD28" s="228"/>
      <c r="AE28" s="228"/>
      <c r="AF28" s="228"/>
      <c r="AG28" s="228"/>
    </row>
    <row r="29" spans="1:33" s="229" customFormat="1" ht="13.5" x14ac:dyDescent="0.2">
      <c r="A29" s="238" t="s">
        <v>274</v>
      </c>
      <c r="B29" s="238" t="s">
        <v>470</v>
      </c>
      <c r="C29" s="226" t="s">
        <v>275</v>
      </c>
      <c r="D29" s="227">
        <v>8081.17</v>
      </c>
      <c r="E29" s="227">
        <v>8042.8860000000004</v>
      </c>
      <c r="F29" s="227">
        <v>8323.884</v>
      </c>
      <c r="G29" s="227">
        <v>8721.9079999999994</v>
      </c>
      <c r="H29" s="227">
        <v>9107.7029999999995</v>
      </c>
      <c r="I29" s="227">
        <v>10006.789000000001</v>
      </c>
      <c r="J29" s="227">
        <v>10393.99</v>
      </c>
      <c r="K29" s="227">
        <v>11078.508</v>
      </c>
      <c r="L29" s="227">
        <v>11656.605</v>
      </c>
      <c r="M29" s="227">
        <v>12033.629000000001</v>
      </c>
      <c r="N29" s="227">
        <v>12588.77</v>
      </c>
      <c r="O29" s="227">
        <f>O30+O33</f>
        <v>13107.877</v>
      </c>
      <c r="P29" s="227">
        <v>13435.47</v>
      </c>
      <c r="Q29" s="227">
        <v>14053.315000000001</v>
      </c>
      <c r="R29" s="227">
        <v>14314.771000000001</v>
      </c>
      <c r="S29" s="227">
        <v>14817.729000000001</v>
      </c>
      <c r="T29" s="227">
        <v>14472.825999999999</v>
      </c>
      <c r="U29" s="227">
        <v>15321.402</v>
      </c>
      <c r="V29" s="227">
        <v>15931.183000000003</v>
      </c>
      <c r="W29" s="227">
        <v>16746.095999999998</v>
      </c>
      <c r="X29" s="227">
        <v>17318.295999999998</v>
      </c>
      <c r="Y29" s="228"/>
      <c r="Z29" s="227">
        <v>15931.183000000003</v>
      </c>
      <c r="AA29" s="227">
        <v>16746.095999999998</v>
      </c>
      <c r="AB29" s="227">
        <v>17318.295999999998</v>
      </c>
      <c r="AC29" s="228"/>
      <c r="AD29" s="228"/>
      <c r="AE29" s="228"/>
      <c r="AF29" s="228"/>
      <c r="AG29" s="228"/>
    </row>
    <row r="30" spans="1:33" ht="13.5" x14ac:dyDescent="0.2">
      <c r="A30" s="230" t="s">
        <v>276</v>
      </c>
      <c r="B30" s="230" t="s">
        <v>482</v>
      </c>
      <c r="C30" s="231" t="s">
        <v>277</v>
      </c>
      <c r="D30" s="232">
        <v>7994.9760000000006</v>
      </c>
      <c r="E30" s="232">
        <v>7947.0910000000003</v>
      </c>
      <c r="F30" s="232">
        <v>8185.0929999999998</v>
      </c>
      <c r="G30" s="232">
        <v>8573.57</v>
      </c>
      <c r="H30" s="232">
        <v>8987.6020000000008</v>
      </c>
      <c r="I30" s="232">
        <v>9864.4959999999992</v>
      </c>
      <c r="J30" s="232">
        <v>10240.625</v>
      </c>
      <c r="K30" s="232">
        <v>10907.65</v>
      </c>
      <c r="L30" s="232">
        <v>11475.968000000001</v>
      </c>
      <c r="M30" s="232">
        <v>11857.274000000001</v>
      </c>
      <c r="N30" s="232">
        <v>12399.530999999999</v>
      </c>
      <c r="O30" s="232">
        <f>SUM(O31:O32)</f>
        <v>12941.491</v>
      </c>
      <c r="P30" s="232">
        <v>13247.224</v>
      </c>
      <c r="Q30" s="232">
        <v>13879.348</v>
      </c>
      <c r="R30" s="232">
        <v>14096.022000000001</v>
      </c>
      <c r="S30" s="232">
        <v>14625.578000000001</v>
      </c>
      <c r="T30" s="232">
        <v>14218.753000000001</v>
      </c>
      <c r="U30" s="232">
        <v>15064.714</v>
      </c>
      <c r="V30" s="232">
        <v>15668.456000000002</v>
      </c>
      <c r="W30" s="232">
        <v>16478.137999999999</v>
      </c>
      <c r="X30" s="232">
        <v>17050.338</v>
      </c>
      <c r="Y30" s="228"/>
      <c r="Z30" s="232">
        <v>15668.456000000002</v>
      </c>
      <c r="AA30" s="232">
        <v>16478.137999999999</v>
      </c>
      <c r="AB30" s="232">
        <v>17050.338</v>
      </c>
      <c r="AC30" s="228"/>
      <c r="AD30" s="228"/>
      <c r="AE30" s="228"/>
      <c r="AF30" s="228"/>
      <c r="AG30" s="228"/>
    </row>
    <row r="31" spans="1:33" ht="13.5" x14ac:dyDescent="0.2">
      <c r="A31" s="230" t="s">
        <v>278</v>
      </c>
      <c r="B31" s="230" t="s">
        <v>483</v>
      </c>
      <c r="C31" s="134" t="s">
        <v>279</v>
      </c>
      <c r="D31" s="232">
        <v>4464.5990000000002</v>
      </c>
      <c r="E31" s="232">
        <v>4306.4490000000005</v>
      </c>
      <c r="F31" s="232">
        <v>4579.1909999999998</v>
      </c>
      <c r="G31" s="232">
        <v>4650.8940000000002</v>
      </c>
      <c r="H31" s="232">
        <v>4868.6720000000005</v>
      </c>
      <c r="I31" s="232">
        <v>5555.5320000000002</v>
      </c>
      <c r="J31" s="232">
        <v>5865.4430000000002</v>
      </c>
      <c r="K31" s="232">
        <v>6318.9459999999999</v>
      </c>
      <c r="L31" s="232">
        <v>6506.6890000000003</v>
      </c>
      <c r="M31" s="232">
        <v>6678.2280000000001</v>
      </c>
      <c r="N31" s="232">
        <v>7262.5519999999997</v>
      </c>
      <c r="O31" s="232">
        <v>7300.9409999999998</v>
      </c>
      <c r="P31" s="232">
        <v>7870.6959999999999</v>
      </c>
      <c r="Q31" s="232">
        <v>8017.7269999999999</v>
      </c>
      <c r="R31" s="232">
        <v>8538.8189999999995</v>
      </c>
      <c r="S31" s="232">
        <v>8420.4060000000009</v>
      </c>
      <c r="T31" s="232">
        <v>8626.8119999999999</v>
      </c>
      <c r="U31" s="232">
        <v>8494.4278869999998</v>
      </c>
      <c r="V31" s="232">
        <v>8893.409016737518</v>
      </c>
      <c r="W31" s="232">
        <v>9415.7191705868518</v>
      </c>
      <c r="X31" s="232">
        <v>9742.6781091155735</v>
      </c>
      <c r="Y31" s="228"/>
      <c r="Z31" s="232">
        <v>8893.409016737518</v>
      </c>
      <c r="AA31" s="232">
        <v>9415.7191705868518</v>
      </c>
      <c r="AB31" s="232">
        <v>9742.6781091155735</v>
      </c>
      <c r="AC31" s="228"/>
      <c r="AD31" s="228"/>
      <c r="AE31" s="228"/>
      <c r="AF31" s="228"/>
      <c r="AG31" s="228"/>
    </row>
    <row r="32" spans="1:33" ht="13.5" x14ac:dyDescent="0.2">
      <c r="A32" s="230" t="s">
        <v>608</v>
      </c>
      <c r="B32" s="230" t="s">
        <v>484</v>
      </c>
      <c r="C32" s="134" t="s">
        <v>280</v>
      </c>
      <c r="D32" s="232">
        <v>3530.3770000000004</v>
      </c>
      <c r="E32" s="232">
        <v>3640.6419999999998</v>
      </c>
      <c r="F32" s="232">
        <v>3605.902</v>
      </c>
      <c r="G32" s="232">
        <v>3922.6760000000004</v>
      </c>
      <c r="H32" s="232">
        <v>4118.93</v>
      </c>
      <c r="I32" s="232">
        <v>4308.9639999999999</v>
      </c>
      <c r="J32" s="232">
        <v>4375.1819999999998</v>
      </c>
      <c r="K32" s="232">
        <v>4588.7039999999997</v>
      </c>
      <c r="L32" s="232">
        <v>4969.2790000000005</v>
      </c>
      <c r="M32" s="232">
        <v>5179.0460000000003</v>
      </c>
      <c r="N32" s="232">
        <v>5136.9790000000003</v>
      </c>
      <c r="O32" s="232">
        <v>5640.55</v>
      </c>
      <c r="P32" s="232">
        <v>5376.5280000000002</v>
      </c>
      <c r="Q32" s="232">
        <v>5861.6210000000001</v>
      </c>
      <c r="R32" s="232">
        <v>5557.2030000000004</v>
      </c>
      <c r="S32" s="232">
        <v>6205.1719999999996</v>
      </c>
      <c r="T32" s="232">
        <v>5591.9409999999998</v>
      </c>
      <c r="U32" s="232">
        <v>6570.2861130000001</v>
      </c>
      <c r="V32" s="232">
        <v>6775.0469832624831</v>
      </c>
      <c r="W32" s="232">
        <v>7062.4188294131491</v>
      </c>
      <c r="X32" s="232">
        <v>7307.6598908844271</v>
      </c>
      <c r="Y32" s="228"/>
      <c r="Z32" s="232">
        <v>6775.0469832624831</v>
      </c>
      <c r="AA32" s="232">
        <v>7062.4188294131491</v>
      </c>
      <c r="AB32" s="232">
        <v>7307.6598908844271</v>
      </c>
      <c r="AC32" s="228"/>
      <c r="AD32" s="228"/>
      <c r="AE32" s="228"/>
      <c r="AF32" s="228"/>
      <c r="AG32" s="228"/>
    </row>
    <row r="33" spans="1:33" ht="13.5" x14ac:dyDescent="0.2">
      <c r="A33" s="230" t="s">
        <v>281</v>
      </c>
      <c r="B33" s="230" t="s">
        <v>485</v>
      </c>
      <c r="C33" s="231" t="s">
        <v>282</v>
      </c>
      <c r="D33" s="232">
        <v>86.194000000000003</v>
      </c>
      <c r="E33" s="232">
        <v>95.795000000000002</v>
      </c>
      <c r="F33" s="232">
        <v>138.791</v>
      </c>
      <c r="G33" s="232">
        <v>148.33799999999999</v>
      </c>
      <c r="H33" s="232">
        <v>120.101</v>
      </c>
      <c r="I33" s="232">
        <v>142.29300000000001</v>
      </c>
      <c r="J33" s="232">
        <v>153.36500000000001</v>
      </c>
      <c r="K33" s="232">
        <v>170.858</v>
      </c>
      <c r="L33" s="232">
        <v>180.637</v>
      </c>
      <c r="M33" s="232">
        <v>176.35499999999999</v>
      </c>
      <c r="N33" s="232">
        <v>189.239</v>
      </c>
      <c r="O33" s="232">
        <v>166.386</v>
      </c>
      <c r="P33" s="232">
        <v>188.24600000000001</v>
      </c>
      <c r="Q33" s="232">
        <v>173.96700000000001</v>
      </c>
      <c r="R33" s="232">
        <v>218.749</v>
      </c>
      <c r="S33" s="232">
        <v>192.15100000000001</v>
      </c>
      <c r="T33" s="232">
        <v>254.07300000000001</v>
      </c>
      <c r="U33" s="232">
        <v>256.68799999999999</v>
      </c>
      <c r="V33" s="232">
        <v>262.72699999999998</v>
      </c>
      <c r="W33" s="232">
        <v>267.95800000000003</v>
      </c>
      <c r="X33" s="232">
        <v>267.95800000000003</v>
      </c>
      <c r="Y33" s="228"/>
      <c r="Z33" s="232">
        <v>262.72699999999998</v>
      </c>
      <c r="AA33" s="232">
        <v>267.95800000000003</v>
      </c>
      <c r="AB33" s="232">
        <v>267.95800000000003</v>
      </c>
      <c r="AC33" s="228"/>
      <c r="AD33" s="228"/>
      <c r="AE33" s="228"/>
      <c r="AF33" s="228"/>
      <c r="AG33" s="228"/>
    </row>
    <row r="34" spans="1:33" s="240" customFormat="1" ht="27" x14ac:dyDescent="0.2">
      <c r="A34" s="239" t="s">
        <v>283</v>
      </c>
      <c r="B34" s="239" t="s">
        <v>471</v>
      </c>
      <c r="C34" s="226" t="s">
        <v>404</v>
      </c>
      <c r="D34" s="227">
        <v>2631.6390000000001</v>
      </c>
      <c r="E34" s="227">
        <v>2981.5860000000002</v>
      </c>
      <c r="F34" s="227">
        <v>2975.0010000000002</v>
      </c>
      <c r="G34" s="227">
        <v>3355.7359999999999</v>
      </c>
      <c r="H34" s="227">
        <v>3948.54</v>
      </c>
      <c r="I34" s="227">
        <v>4074.1350000000002</v>
      </c>
      <c r="J34" s="227">
        <v>4068.9649999999997</v>
      </c>
      <c r="K34" s="227">
        <v>4317.7029999999995</v>
      </c>
      <c r="L34" s="227">
        <v>4340.4750000000004</v>
      </c>
      <c r="M34" s="227">
        <v>3935.0600000000004</v>
      </c>
      <c r="N34" s="227">
        <v>4458.4769999999999</v>
      </c>
      <c r="O34" s="227">
        <f t="shared" ref="O34" si="9">O35+O38</f>
        <v>4161.8379999999997</v>
      </c>
      <c r="P34" s="227">
        <v>4682.8339999999998</v>
      </c>
      <c r="Q34" s="227">
        <v>4182.0230000000001</v>
      </c>
      <c r="R34" s="227">
        <v>4825.4380000000001</v>
      </c>
      <c r="S34" s="227">
        <v>4586.4809999999998</v>
      </c>
      <c r="T34" s="227">
        <v>4724.6859999999997</v>
      </c>
      <c r="U34" s="227">
        <v>4952.3209999999999</v>
      </c>
      <c r="V34" s="227">
        <v>5055.9009999999998</v>
      </c>
      <c r="W34" s="227">
        <v>5173.37</v>
      </c>
      <c r="X34" s="227">
        <v>5297.143</v>
      </c>
      <c r="Y34" s="228"/>
      <c r="Z34" s="227">
        <v>5055.9009999999998</v>
      </c>
      <c r="AA34" s="227">
        <v>5173.37</v>
      </c>
      <c r="AB34" s="227">
        <v>5297.143</v>
      </c>
      <c r="AC34" s="454"/>
      <c r="AD34" s="228"/>
      <c r="AE34" s="228"/>
      <c r="AF34" s="228"/>
      <c r="AG34" s="228"/>
    </row>
    <row r="35" spans="1:33" ht="12.75" customHeight="1" x14ac:dyDescent="0.2">
      <c r="A35" s="235" t="s">
        <v>284</v>
      </c>
      <c r="B35" s="235" t="s">
        <v>472</v>
      </c>
      <c r="C35" s="231" t="s">
        <v>402</v>
      </c>
      <c r="D35" s="233">
        <v>1776.527</v>
      </c>
      <c r="E35" s="233">
        <v>2119.7260000000001</v>
      </c>
      <c r="F35" s="233">
        <v>2329.6390000000001</v>
      </c>
      <c r="G35" s="233">
        <v>2682.2559999999999</v>
      </c>
      <c r="H35" s="233">
        <v>3110.9589999999998</v>
      </c>
      <c r="I35" s="233">
        <v>3395.058</v>
      </c>
      <c r="J35" s="233">
        <v>3500.3449999999998</v>
      </c>
      <c r="K35" s="233">
        <v>3668.64</v>
      </c>
      <c r="L35" s="233">
        <v>3719.6510000000003</v>
      </c>
      <c r="M35" s="233">
        <v>3387.1220000000003</v>
      </c>
      <c r="N35" s="233">
        <v>3796.1119999999996</v>
      </c>
      <c r="O35" s="233">
        <f>O36+O37</f>
        <v>3600.5410000000002</v>
      </c>
      <c r="P35" s="233">
        <v>4019.2260000000001</v>
      </c>
      <c r="Q35" s="233">
        <v>3596.7959999999998</v>
      </c>
      <c r="R35" s="233">
        <v>4265.2570000000005</v>
      </c>
      <c r="S35" s="233">
        <v>4008.6260000000002</v>
      </c>
      <c r="T35" s="233">
        <v>4210.5879999999997</v>
      </c>
      <c r="U35" s="233">
        <v>4332.0050000000001</v>
      </c>
      <c r="V35" s="233">
        <v>4496.6350000000002</v>
      </c>
      <c r="W35" s="233">
        <v>4630.3580000000002</v>
      </c>
      <c r="X35" s="233">
        <v>4728.1549999999997</v>
      </c>
      <c r="Y35" s="228"/>
      <c r="Z35" s="233">
        <v>4496.6350000000002</v>
      </c>
      <c r="AA35" s="233">
        <v>4630.3580000000002</v>
      </c>
      <c r="AB35" s="233">
        <v>4728.1549999999997</v>
      </c>
      <c r="AC35" s="454"/>
      <c r="AD35" s="228"/>
      <c r="AE35" s="228"/>
      <c r="AF35" s="228"/>
      <c r="AG35" s="228"/>
    </row>
    <row r="36" spans="1:33" ht="12.75" customHeight="1" x14ac:dyDescent="0.2">
      <c r="A36" s="230" t="s">
        <v>285</v>
      </c>
      <c r="B36" s="230" t="s">
        <v>473</v>
      </c>
      <c r="C36" s="231" t="s">
        <v>286</v>
      </c>
      <c r="D36" s="232">
        <v>1594.442</v>
      </c>
      <c r="E36" s="233">
        <v>1942.6579999999999</v>
      </c>
      <c r="F36" s="233">
        <v>2156.9580000000001</v>
      </c>
      <c r="G36" s="233">
        <v>2489.79</v>
      </c>
      <c r="H36" s="232">
        <v>2881.2649999999999</v>
      </c>
      <c r="I36" s="232">
        <v>3163.4850000000001</v>
      </c>
      <c r="J36" s="233">
        <v>3282.3119999999999</v>
      </c>
      <c r="K36" s="233">
        <v>3472.8449999999998</v>
      </c>
      <c r="L36" s="233">
        <v>3499.78</v>
      </c>
      <c r="M36" s="233">
        <v>3353.3380000000002</v>
      </c>
      <c r="N36" s="233">
        <v>3559.0369999999998</v>
      </c>
      <c r="O36" s="233">
        <f>3565.089</f>
        <v>3565.0889999999999</v>
      </c>
      <c r="P36" s="233">
        <v>3783.7049999999999</v>
      </c>
      <c r="Q36" s="233">
        <v>3457.8789999999999</v>
      </c>
      <c r="R36" s="233">
        <v>3996.9270000000001</v>
      </c>
      <c r="S36" s="233">
        <v>3843.2020000000002</v>
      </c>
      <c r="T36" s="233">
        <v>4008.3380000000002</v>
      </c>
      <c r="U36" s="233">
        <v>4090.8890000000001</v>
      </c>
      <c r="V36" s="233">
        <v>4253.808</v>
      </c>
      <c r="W36" s="233">
        <v>4382.3220000000001</v>
      </c>
      <c r="X36" s="233">
        <v>4475.7179999999998</v>
      </c>
      <c r="Y36" s="228"/>
      <c r="Z36" s="233">
        <v>4253.808</v>
      </c>
      <c r="AA36" s="233">
        <v>4382.3220000000001</v>
      </c>
      <c r="AB36" s="233">
        <v>4475.7179999999998</v>
      </c>
      <c r="AC36" s="454"/>
      <c r="AD36" s="228"/>
      <c r="AE36" s="228"/>
      <c r="AF36" s="228"/>
      <c r="AG36" s="228"/>
    </row>
    <row r="37" spans="1:33" ht="13.5" x14ac:dyDescent="0.2">
      <c r="A37" s="230" t="s">
        <v>287</v>
      </c>
      <c r="B37" s="230" t="s">
        <v>474</v>
      </c>
      <c r="C37" s="231" t="s">
        <v>288</v>
      </c>
      <c r="D37" s="233">
        <v>182.08500000000001</v>
      </c>
      <c r="E37" s="237">
        <v>177.06800000000001</v>
      </c>
      <c r="F37" s="237">
        <v>172.68100000000001</v>
      </c>
      <c r="G37" s="237">
        <v>192.46600000000001</v>
      </c>
      <c r="H37" s="236">
        <v>229.69399999999999</v>
      </c>
      <c r="I37" s="232">
        <v>231.57300000000001</v>
      </c>
      <c r="J37" s="233">
        <v>218.03299999999999</v>
      </c>
      <c r="K37" s="233">
        <v>195.79499999999999</v>
      </c>
      <c r="L37" s="233">
        <v>219.87100000000001</v>
      </c>
      <c r="M37" s="233">
        <v>33.783999999999999</v>
      </c>
      <c r="N37" s="233">
        <v>237.07499999999999</v>
      </c>
      <c r="O37" s="233">
        <v>35.451999999999998</v>
      </c>
      <c r="P37" s="233">
        <v>235.52099999999999</v>
      </c>
      <c r="Q37" s="233">
        <v>138.917</v>
      </c>
      <c r="R37" s="233">
        <v>268.33</v>
      </c>
      <c r="S37" s="233">
        <v>165.42400000000001</v>
      </c>
      <c r="T37" s="233">
        <v>202.25</v>
      </c>
      <c r="U37" s="233">
        <v>241.11599999999999</v>
      </c>
      <c r="V37" s="233">
        <v>242.827</v>
      </c>
      <c r="W37" s="233">
        <v>248.036</v>
      </c>
      <c r="X37" s="233">
        <v>252.43699999999998</v>
      </c>
      <c r="Y37" s="228"/>
      <c r="Z37" s="233">
        <v>242.827</v>
      </c>
      <c r="AA37" s="233">
        <v>248.036</v>
      </c>
      <c r="AB37" s="233">
        <v>252.43699999999998</v>
      </c>
      <c r="AC37" s="454"/>
      <c r="AD37" s="228"/>
      <c r="AE37" s="228"/>
      <c r="AF37" s="228"/>
      <c r="AG37" s="228"/>
    </row>
    <row r="38" spans="1:33" ht="13.5" x14ac:dyDescent="0.2">
      <c r="A38" s="230" t="s">
        <v>289</v>
      </c>
      <c r="B38" s="230" t="s">
        <v>475</v>
      </c>
      <c r="C38" s="231" t="s">
        <v>290</v>
      </c>
      <c r="D38" s="233">
        <v>855.11199999999997</v>
      </c>
      <c r="E38" s="237">
        <v>861.86</v>
      </c>
      <c r="F38" s="237">
        <v>645.36199999999997</v>
      </c>
      <c r="G38" s="237">
        <v>673.48</v>
      </c>
      <c r="H38" s="236">
        <v>837.58100000000002</v>
      </c>
      <c r="I38" s="232">
        <v>679.077</v>
      </c>
      <c r="J38" s="233">
        <v>568.62</v>
      </c>
      <c r="K38" s="233">
        <v>649.06299999999999</v>
      </c>
      <c r="L38" s="233">
        <v>620.82399999999996</v>
      </c>
      <c r="M38" s="233">
        <v>547.93799999999999</v>
      </c>
      <c r="N38" s="233">
        <v>662.36500000000001</v>
      </c>
      <c r="O38" s="233">
        <v>561.29700000000003</v>
      </c>
      <c r="P38" s="233">
        <v>663.60799999999995</v>
      </c>
      <c r="Q38" s="233">
        <v>585.22699999999998</v>
      </c>
      <c r="R38" s="233">
        <v>560.18100000000004</v>
      </c>
      <c r="S38" s="233">
        <v>577.85500000000002</v>
      </c>
      <c r="T38" s="233">
        <v>514.09799999999996</v>
      </c>
      <c r="U38" s="233">
        <v>620.31600000000003</v>
      </c>
      <c r="V38" s="233">
        <v>559.26599999999996</v>
      </c>
      <c r="W38" s="233">
        <v>543.01199999999994</v>
      </c>
      <c r="X38" s="233">
        <v>568.98799999999994</v>
      </c>
      <c r="Y38" s="228"/>
      <c r="Z38" s="233">
        <v>559.26599999999996</v>
      </c>
      <c r="AA38" s="233">
        <v>543.01199999999994</v>
      </c>
      <c r="AB38" s="233">
        <v>568.98799999999994</v>
      </c>
      <c r="AC38" s="228"/>
      <c r="AD38" s="228"/>
      <c r="AE38" s="228"/>
      <c r="AF38" s="228"/>
      <c r="AG38" s="228"/>
    </row>
    <row r="39" spans="1:33" ht="13.5" x14ac:dyDescent="0.25">
      <c r="A39" s="230" t="s">
        <v>291</v>
      </c>
      <c r="B39" s="230" t="s">
        <v>476</v>
      </c>
      <c r="C39" s="241" t="s">
        <v>403</v>
      </c>
      <c r="D39" s="232">
        <v>506.34</v>
      </c>
      <c r="E39" s="237">
        <v>590.29999999999995</v>
      </c>
      <c r="F39" s="237">
        <v>445.36599999999999</v>
      </c>
      <c r="G39" s="237">
        <v>476.6</v>
      </c>
      <c r="H39" s="237">
        <v>634.42200000000003</v>
      </c>
      <c r="I39" s="233">
        <v>460.00900000000001</v>
      </c>
      <c r="J39" s="233">
        <v>304.096</v>
      </c>
      <c r="K39" s="233">
        <v>349.75900000000001</v>
      </c>
      <c r="L39" s="233">
        <v>323.11700000000002</v>
      </c>
      <c r="M39" s="233">
        <v>452.43299999999999</v>
      </c>
      <c r="N39" s="233">
        <v>391.39800000000002</v>
      </c>
      <c r="O39" s="233">
        <v>475.04199999999997</v>
      </c>
      <c r="P39" s="233">
        <v>410.12400000000002</v>
      </c>
      <c r="Q39" s="233">
        <v>498.49900000000002</v>
      </c>
      <c r="R39" s="233">
        <v>323.94</v>
      </c>
      <c r="S39" s="233">
        <v>469.62900000000002</v>
      </c>
      <c r="T39" s="233">
        <v>314.06400000000002</v>
      </c>
      <c r="U39" s="233">
        <v>478.82399999999996</v>
      </c>
      <c r="V39" s="233">
        <v>410.58199999999999</v>
      </c>
      <c r="W39" s="233">
        <v>379.36799999999999</v>
      </c>
      <c r="X39" s="233">
        <v>403.74899999999997</v>
      </c>
      <c r="Y39" s="228"/>
      <c r="Z39" s="233">
        <v>410.58199999999999</v>
      </c>
      <c r="AA39" s="233">
        <v>379.36799999999999</v>
      </c>
      <c r="AB39" s="233">
        <v>403.74899999999997</v>
      </c>
      <c r="AC39" s="228"/>
      <c r="AD39" s="228"/>
      <c r="AE39" s="228"/>
      <c r="AF39" s="228"/>
      <c r="AG39" s="228"/>
    </row>
    <row r="40" spans="1:33" ht="13.5" x14ac:dyDescent="0.25">
      <c r="A40" s="230" t="s">
        <v>292</v>
      </c>
      <c r="B40" s="230" t="s">
        <v>431</v>
      </c>
      <c r="C40" s="241" t="s">
        <v>293</v>
      </c>
      <c r="D40" s="233">
        <v>291.46699999999998</v>
      </c>
      <c r="E40" s="237">
        <v>221.02600000000001</v>
      </c>
      <c r="F40" s="237">
        <v>118.19799999999999</v>
      </c>
      <c r="G40" s="237">
        <v>136.41399999999999</v>
      </c>
      <c r="H40" s="237">
        <v>142.71199999999999</v>
      </c>
      <c r="I40" s="233">
        <v>154.04300000000001</v>
      </c>
      <c r="J40" s="233">
        <v>188.374</v>
      </c>
      <c r="K40" s="233">
        <v>222.90299999999999</v>
      </c>
      <c r="L40" s="233">
        <v>221.80699999999999</v>
      </c>
      <c r="M40" s="233">
        <v>43.39</v>
      </c>
      <c r="N40" s="233">
        <v>191.517</v>
      </c>
      <c r="O40" s="233">
        <v>37.524999999999999</v>
      </c>
      <c r="P40" s="233">
        <v>171.011</v>
      </c>
      <c r="Q40" s="233">
        <v>37.276000000000003</v>
      </c>
      <c r="R40" s="233">
        <v>160.99600000000001</v>
      </c>
      <c r="S40" s="233">
        <v>37.427</v>
      </c>
      <c r="T40" s="233">
        <v>170.22800000000001</v>
      </c>
      <c r="U40" s="233">
        <v>69.951999999999998</v>
      </c>
      <c r="V40" s="233">
        <v>68.442999999999998</v>
      </c>
      <c r="W40" s="233">
        <v>67.018000000000001</v>
      </c>
      <c r="X40" s="233">
        <v>65.606999999999999</v>
      </c>
      <c r="Y40" s="228"/>
      <c r="Z40" s="233">
        <v>68.442999999999998</v>
      </c>
      <c r="AA40" s="233">
        <v>67.018000000000001</v>
      </c>
      <c r="AB40" s="233">
        <v>65.606999999999999</v>
      </c>
      <c r="AC40" s="228"/>
      <c r="AD40" s="228"/>
      <c r="AE40" s="228"/>
      <c r="AF40" s="228"/>
      <c r="AG40" s="228"/>
    </row>
    <row r="41" spans="1:33" s="240" customFormat="1" ht="13.5" x14ac:dyDescent="0.2">
      <c r="A41" s="238" t="s">
        <v>294</v>
      </c>
      <c r="B41" s="238" t="s">
        <v>477</v>
      </c>
      <c r="C41" s="226" t="s">
        <v>295</v>
      </c>
      <c r="D41" s="227">
        <v>1207.5630000000001</v>
      </c>
      <c r="E41" s="227">
        <v>1810.567</v>
      </c>
      <c r="F41" s="227">
        <v>1582.797</v>
      </c>
      <c r="G41" s="227">
        <v>2315.634</v>
      </c>
      <c r="H41" s="227">
        <v>1903.7950000000001</v>
      </c>
      <c r="I41" s="227">
        <v>2254.4430000000002</v>
      </c>
      <c r="J41" s="227">
        <v>2315.9690000000001</v>
      </c>
      <c r="K41" s="227">
        <v>4038.1000000000004</v>
      </c>
      <c r="L41" s="227">
        <v>1359.4259999999999</v>
      </c>
      <c r="M41" s="227">
        <v>1887.211</v>
      </c>
      <c r="N41" s="227">
        <v>982.72</v>
      </c>
      <c r="O41" s="227">
        <f t="shared" ref="O41" si="10">O43+O44+O45</f>
        <v>939.38400000000001</v>
      </c>
      <c r="P41" s="227">
        <v>1239.0720000000001</v>
      </c>
      <c r="Q41" s="227">
        <v>1198.7190000000001</v>
      </c>
      <c r="R41" s="227">
        <v>1619.482</v>
      </c>
      <c r="S41" s="227">
        <v>1007.0749999999999</v>
      </c>
      <c r="T41" s="227">
        <v>1629.5830000000001</v>
      </c>
      <c r="U41" s="227">
        <v>1769.3329999999999</v>
      </c>
      <c r="V41" s="227">
        <v>1924.8869999999997</v>
      </c>
      <c r="W41" s="227">
        <v>2999.3700000000003</v>
      </c>
      <c r="X41" s="227">
        <v>1595.6520000000003</v>
      </c>
      <c r="Y41" s="228"/>
      <c r="Z41" s="227">
        <v>1917.4483779999991</v>
      </c>
      <c r="AA41" s="227">
        <v>3044.0567326099995</v>
      </c>
      <c r="AB41" s="227">
        <v>1624.8380404600307</v>
      </c>
      <c r="AC41" s="228"/>
      <c r="AD41" s="228"/>
      <c r="AE41" s="228"/>
      <c r="AF41" s="228"/>
      <c r="AG41" s="228"/>
    </row>
    <row r="42" spans="1:33" ht="13.5" x14ac:dyDescent="0.25">
      <c r="A42" s="242" t="s">
        <v>296</v>
      </c>
      <c r="B42" s="242" t="s">
        <v>478</v>
      </c>
      <c r="C42" s="243"/>
      <c r="D42" s="233">
        <v>281.93200000000002</v>
      </c>
      <c r="E42" s="233">
        <v>294.39299999999997</v>
      </c>
      <c r="F42" s="233">
        <v>650.44400000000007</v>
      </c>
      <c r="G42" s="233">
        <v>793.44200000000012</v>
      </c>
      <c r="H42" s="232">
        <v>805.40599999999972</v>
      </c>
      <c r="I42" s="232">
        <v>808.67399999999975</v>
      </c>
      <c r="J42" s="233">
        <v>1194.6710000000003</v>
      </c>
      <c r="K42" s="233">
        <v>2986.181</v>
      </c>
      <c r="L42" s="233">
        <v>787.80299999999988</v>
      </c>
      <c r="M42" s="233">
        <v>1148.5540000000001</v>
      </c>
      <c r="N42" s="233">
        <v>661.40300000000002</v>
      </c>
      <c r="O42" s="233">
        <v>346.04300000000001</v>
      </c>
      <c r="P42" s="233">
        <v>1009.861</v>
      </c>
      <c r="Q42" s="233">
        <v>298.27499999999998</v>
      </c>
      <c r="R42" s="233">
        <v>944.75599999999997</v>
      </c>
      <c r="S42" s="233">
        <v>546.89300000000003</v>
      </c>
      <c r="T42" s="233">
        <v>1027.7929999999999</v>
      </c>
      <c r="U42" s="233">
        <v>1278.153</v>
      </c>
      <c r="V42" s="233">
        <v>1440.528</v>
      </c>
      <c r="W42" s="233">
        <v>2563.0249999999996</v>
      </c>
      <c r="X42" s="233">
        <v>1140.768</v>
      </c>
      <c r="Y42" s="228"/>
      <c r="Z42" s="233">
        <v>1440.528</v>
      </c>
      <c r="AA42" s="233">
        <v>2563.0249999999996</v>
      </c>
      <c r="AB42" s="233">
        <v>1140.768</v>
      </c>
      <c r="AC42" s="228"/>
      <c r="AD42" s="228"/>
      <c r="AE42" s="228"/>
      <c r="AF42" s="228"/>
      <c r="AG42" s="228"/>
    </row>
    <row r="43" spans="1:33" ht="13.5" x14ac:dyDescent="0.2">
      <c r="A43" s="235" t="s">
        <v>297</v>
      </c>
      <c r="B43" s="235" t="s">
        <v>479</v>
      </c>
      <c r="C43" s="231" t="s">
        <v>298</v>
      </c>
      <c r="D43" s="233">
        <v>0</v>
      </c>
      <c r="E43" s="233">
        <v>0</v>
      </c>
      <c r="F43" s="233">
        <v>0</v>
      </c>
      <c r="G43" s="233">
        <v>0</v>
      </c>
      <c r="H43" s="232">
        <v>0</v>
      </c>
      <c r="I43" s="232">
        <v>0</v>
      </c>
      <c r="J43" s="233">
        <v>0</v>
      </c>
      <c r="K43" s="233">
        <v>0</v>
      </c>
      <c r="L43" s="233">
        <v>0</v>
      </c>
      <c r="M43" s="233"/>
      <c r="N43" s="233">
        <v>0</v>
      </c>
      <c r="O43" s="233">
        <v>0</v>
      </c>
      <c r="P43" s="233">
        <v>0</v>
      </c>
      <c r="Q43" s="233">
        <v>0</v>
      </c>
      <c r="R43" s="233">
        <v>0</v>
      </c>
      <c r="S43" s="233">
        <v>0</v>
      </c>
      <c r="T43" s="233">
        <v>0</v>
      </c>
      <c r="U43" s="233">
        <v>0</v>
      </c>
      <c r="V43" s="233">
        <v>0</v>
      </c>
      <c r="W43" s="233">
        <v>0</v>
      </c>
      <c r="X43" s="233">
        <v>0</v>
      </c>
      <c r="Y43" s="228"/>
      <c r="Z43" s="233">
        <v>0</v>
      </c>
      <c r="AA43" s="233">
        <v>0</v>
      </c>
      <c r="AB43" s="233">
        <v>0</v>
      </c>
      <c r="AC43" s="228"/>
      <c r="AD43" s="228"/>
      <c r="AE43" s="228"/>
      <c r="AF43" s="228"/>
      <c r="AG43" s="228"/>
    </row>
    <row r="44" spans="1:33" ht="13.5" x14ac:dyDescent="0.2">
      <c r="A44" s="230" t="s">
        <v>299</v>
      </c>
      <c r="B44" s="230" t="s">
        <v>480</v>
      </c>
      <c r="C44" s="231" t="s">
        <v>300</v>
      </c>
      <c r="D44" s="232">
        <v>1045.3030000000001</v>
      </c>
      <c r="E44" s="232">
        <v>1180.0239999999999</v>
      </c>
      <c r="F44" s="233">
        <v>946.428</v>
      </c>
      <c r="G44" s="233">
        <v>1434.76</v>
      </c>
      <c r="H44" s="232">
        <v>1125.0530000000001</v>
      </c>
      <c r="I44" s="232">
        <v>1269.18</v>
      </c>
      <c r="J44" s="233">
        <v>1353.962</v>
      </c>
      <c r="K44" s="233">
        <v>2122.319</v>
      </c>
      <c r="L44" s="233">
        <v>830.947</v>
      </c>
      <c r="M44" s="233">
        <v>1844.2180000000001</v>
      </c>
      <c r="N44" s="233">
        <v>679.72900000000004</v>
      </c>
      <c r="O44" s="233">
        <v>905.57100000000003</v>
      </c>
      <c r="P44" s="233">
        <v>617.70000000000005</v>
      </c>
      <c r="Q44" s="233">
        <v>1092.1320000000001</v>
      </c>
      <c r="R44" s="233">
        <v>1027.578</v>
      </c>
      <c r="S44" s="233">
        <v>977.86699999999996</v>
      </c>
      <c r="T44" s="233">
        <v>1027.559</v>
      </c>
      <c r="U44" s="233">
        <v>1679.4289999999999</v>
      </c>
      <c r="V44" s="233">
        <v>1846.0939999999998</v>
      </c>
      <c r="W44" s="233">
        <v>2969.76</v>
      </c>
      <c r="X44" s="233">
        <v>1566.2050000000004</v>
      </c>
      <c r="Y44" s="228"/>
      <c r="Z44" s="233">
        <v>1851.2110979999991</v>
      </c>
      <c r="AA44" s="233">
        <v>2974.7063004499996</v>
      </c>
      <c r="AB44" s="233">
        <v>1553.8925483603507</v>
      </c>
      <c r="AC44" s="228"/>
      <c r="AD44" s="228"/>
      <c r="AE44" s="228"/>
      <c r="AF44" s="228"/>
      <c r="AG44" s="228"/>
    </row>
    <row r="45" spans="1:33" ht="13.5" x14ac:dyDescent="0.2">
      <c r="A45" s="244" t="s">
        <v>301</v>
      </c>
      <c r="B45" s="244" t="s">
        <v>481</v>
      </c>
      <c r="C45" s="245" t="s">
        <v>302</v>
      </c>
      <c r="D45" s="233">
        <v>162.26000000000002</v>
      </c>
      <c r="E45" s="233">
        <v>630.54300000000001</v>
      </c>
      <c r="F45" s="233">
        <v>636.36900000000003</v>
      </c>
      <c r="G45" s="233">
        <v>880.87399999999991</v>
      </c>
      <c r="H45" s="232">
        <v>778.74200000000008</v>
      </c>
      <c r="I45" s="232">
        <v>985.26300000000003</v>
      </c>
      <c r="J45" s="233">
        <v>962.00699999999995</v>
      </c>
      <c r="K45" s="233">
        <v>1915.7810000000002</v>
      </c>
      <c r="L45" s="233">
        <v>528.47899999999993</v>
      </c>
      <c r="M45" s="233">
        <v>42.993000000000002</v>
      </c>
      <c r="N45" s="233">
        <v>302.99099999999999</v>
      </c>
      <c r="O45" s="233">
        <v>33.813000000000002</v>
      </c>
      <c r="P45" s="233">
        <v>621.37199999999996</v>
      </c>
      <c r="Q45" s="233">
        <v>106.587</v>
      </c>
      <c r="R45" s="233">
        <v>591.904</v>
      </c>
      <c r="S45" s="233">
        <v>29.207999999999998</v>
      </c>
      <c r="T45" s="233">
        <v>602.024</v>
      </c>
      <c r="U45" s="233">
        <v>89.903999999999996</v>
      </c>
      <c r="V45" s="233">
        <v>78.792999999999992</v>
      </c>
      <c r="W45" s="233">
        <v>29.61</v>
      </c>
      <c r="X45" s="233">
        <v>29.446999999999999</v>
      </c>
      <c r="Y45" s="228"/>
      <c r="Z45" s="233">
        <v>66.237280000000027</v>
      </c>
      <c r="AA45" s="233">
        <v>69.350432160000025</v>
      </c>
      <c r="AB45" s="233">
        <v>70.94549209968001</v>
      </c>
      <c r="AC45" s="228"/>
      <c r="AD45" s="228"/>
      <c r="AE45" s="228"/>
      <c r="AF45" s="228"/>
      <c r="AG45" s="228"/>
    </row>
    <row r="46" spans="1:33" ht="13.5" x14ac:dyDescent="0.2">
      <c r="A46" s="220" t="s">
        <v>303</v>
      </c>
      <c r="B46" s="220" t="s">
        <v>413</v>
      </c>
      <c r="C46" s="246" t="s">
        <v>304</v>
      </c>
      <c r="D46" s="247">
        <v>25374.615000000002</v>
      </c>
      <c r="E46" s="247">
        <v>28463.259000000002</v>
      </c>
      <c r="F46" s="247">
        <v>28736.951000000005</v>
      </c>
      <c r="G46" s="247">
        <v>29512.988999999998</v>
      </c>
      <c r="H46" s="247">
        <v>30103.038</v>
      </c>
      <c r="I46" s="247">
        <v>31441.087000000003</v>
      </c>
      <c r="J46" s="247">
        <v>33008.945</v>
      </c>
      <c r="K46" s="247">
        <v>36492.366999999998</v>
      </c>
      <c r="L46" s="247">
        <v>34571.602999999996</v>
      </c>
      <c r="M46" s="248">
        <v>34533.618999999999</v>
      </c>
      <c r="N46" s="247">
        <v>35065.466</v>
      </c>
      <c r="O46" s="247" t="e">
        <f t="shared" ref="O46:Q46" si="11">O49+O52+O53+O56+O62+O65+O82+O86</f>
        <v>#REF!</v>
      </c>
      <c r="P46" s="247">
        <v>37500.789000000004</v>
      </c>
      <c r="Q46" s="247">
        <f t="shared" si="11"/>
        <v>37216.335000000006</v>
      </c>
      <c r="R46" s="247">
        <v>40066.15</v>
      </c>
      <c r="S46" s="247">
        <v>39325.876000000004</v>
      </c>
      <c r="T46" s="247">
        <v>43718.582999999991</v>
      </c>
      <c r="U46" s="247">
        <v>49200.40600000001</v>
      </c>
      <c r="V46" s="247">
        <v>47250.910999999993</v>
      </c>
      <c r="W46" s="247">
        <v>50134.701000000001</v>
      </c>
      <c r="X46" s="247">
        <v>49703.487000000001</v>
      </c>
      <c r="Y46" s="228"/>
      <c r="Z46" s="247">
        <v>47177.593616000006</v>
      </c>
      <c r="AA46" s="247">
        <v>50241.097743413993</v>
      </c>
      <c r="AB46" s="247">
        <v>50097.593881703404</v>
      </c>
      <c r="AC46" s="455"/>
      <c r="AD46" s="228"/>
      <c r="AE46" s="228"/>
      <c r="AF46" s="228"/>
      <c r="AG46" s="228"/>
    </row>
    <row r="47" spans="1:33" ht="13.5" x14ac:dyDescent="0.2">
      <c r="A47" s="223" t="s">
        <v>39</v>
      </c>
      <c r="B47" s="223" t="s">
        <v>412</v>
      </c>
      <c r="C47" s="249"/>
      <c r="D47" s="250">
        <v>0.36994339481305105</v>
      </c>
      <c r="E47" s="250">
        <v>0.44407564591215809</v>
      </c>
      <c r="F47" s="250">
        <v>0.4220252624044975</v>
      </c>
      <c r="G47" s="250">
        <v>0.4144245319418392</v>
      </c>
      <c r="H47" s="250">
        <v>0.40965531161403118</v>
      </c>
      <c r="I47" s="250">
        <v>0.42285189351144503</v>
      </c>
      <c r="J47" s="250">
        <v>0.43287095223218003</v>
      </c>
      <c r="K47" s="250">
        <v>0.45753750605047516</v>
      </c>
      <c r="L47" s="250">
        <v>0.42660778049373366</v>
      </c>
      <c r="M47" s="250">
        <v>41.11566750428431</v>
      </c>
      <c r="N47" s="250">
        <v>0.41489243496027811</v>
      </c>
      <c r="O47" s="250" t="e">
        <f>O46/O95</f>
        <v>#REF!</v>
      </c>
      <c r="P47" s="250">
        <v>0.41797132556348798</v>
      </c>
      <c r="Q47" s="250">
        <f>Q46/Q95</f>
        <v>0.38410774496817041</v>
      </c>
      <c r="R47" s="250">
        <v>0.42684786073540354</v>
      </c>
      <c r="S47" s="250">
        <v>40.110965112377002</v>
      </c>
      <c r="T47" s="312">
        <v>47.987115634564098</v>
      </c>
      <c r="U47" s="312">
        <v>51.574246868116816</v>
      </c>
      <c r="V47" s="312">
        <v>45.649444492234544</v>
      </c>
      <c r="W47" s="312">
        <v>45.852418462668943</v>
      </c>
      <c r="X47" s="312">
        <v>44.206270987166882</v>
      </c>
      <c r="Y47" s="313"/>
      <c r="Z47" s="312">
        <v>45.578612040957076</v>
      </c>
      <c r="AA47" s="312">
        <v>45.94972727083524</v>
      </c>
      <c r="AB47" s="312">
        <v>44.556789565682067</v>
      </c>
      <c r="AC47" s="455"/>
      <c r="AD47" s="228"/>
      <c r="AE47" s="228"/>
      <c r="AF47" s="228"/>
      <c r="AG47" s="228"/>
    </row>
    <row r="48" spans="1:33" s="229" customFormat="1" ht="54" x14ac:dyDescent="0.25">
      <c r="A48" s="251" t="s">
        <v>305</v>
      </c>
      <c r="B48" s="251" t="s">
        <v>416</v>
      </c>
      <c r="C48" s="226" t="s">
        <v>410</v>
      </c>
      <c r="D48" s="227">
        <v>22480.924000000003</v>
      </c>
      <c r="E48" s="227">
        <v>24757.755000000001</v>
      </c>
      <c r="F48" s="227">
        <v>25711.588000000003</v>
      </c>
      <c r="G48" s="227">
        <v>26288.807999999997</v>
      </c>
      <c r="H48" s="227">
        <v>27273.931</v>
      </c>
      <c r="I48" s="227">
        <v>28500.035000000003</v>
      </c>
      <c r="J48" s="227">
        <v>29486.997000000003</v>
      </c>
      <c r="K48" s="227">
        <v>30731.399999999998</v>
      </c>
      <c r="L48" s="227">
        <v>31283.347999999998</v>
      </c>
      <c r="M48" s="227">
        <v>31272.935999999998</v>
      </c>
      <c r="N48" s="227">
        <v>31992.323</v>
      </c>
      <c r="O48" s="227">
        <f>O49+O52+O53+O56+O62+O65+O82</f>
        <v>32807.440000000002</v>
      </c>
      <c r="P48" s="227">
        <v>33800.137000000002</v>
      </c>
      <c r="Q48" s="227">
        <v>34823.244000000006</v>
      </c>
      <c r="R48" s="227">
        <v>36271.325000000004</v>
      </c>
      <c r="S48" s="227">
        <v>37269.736000000004</v>
      </c>
      <c r="T48" s="227">
        <v>39658.937999999995</v>
      </c>
      <c r="U48" s="227">
        <v>45129.703000000009</v>
      </c>
      <c r="V48" s="227">
        <v>43435.227999999996</v>
      </c>
      <c r="W48" s="227">
        <v>45776.196000000004</v>
      </c>
      <c r="X48" s="227">
        <v>46090.091</v>
      </c>
      <c r="Y48" s="228"/>
      <c r="Z48" s="227">
        <v>43148.538906000009</v>
      </c>
      <c r="AA48" s="227">
        <v>45881.796184044004</v>
      </c>
      <c r="AB48" s="227">
        <v>46323.93959246789</v>
      </c>
      <c r="AC48" s="455"/>
      <c r="AD48" s="228"/>
      <c r="AE48" s="228"/>
      <c r="AF48" s="228"/>
      <c r="AG48" s="228"/>
    </row>
    <row r="49" spans="1:33" s="240" customFormat="1" ht="13.5" x14ac:dyDescent="0.2">
      <c r="A49" s="252" t="s">
        <v>115</v>
      </c>
      <c r="B49" s="252" t="s">
        <v>417</v>
      </c>
      <c r="C49" s="253" t="s">
        <v>237</v>
      </c>
      <c r="D49" s="233">
        <v>5164.2740000000003</v>
      </c>
      <c r="E49" s="233">
        <v>5543.5029999999997</v>
      </c>
      <c r="F49" s="233">
        <v>5756.7960000000003</v>
      </c>
      <c r="G49" s="233">
        <v>5895.0870000000004</v>
      </c>
      <c r="H49" s="232">
        <v>6033.52</v>
      </c>
      <c r="I49" s="232">
        <v>6417.6589999999997</v>
      </c>
      <c r="J49" s="233">
        <v>6766.7759999999998</v>
      </c>
      <c r="K49" s="233">
        <v>7120.8119999999999</v>
      </c>
      <c r="L49" s="233">
        <v>7535.1229999999996</v>
      </c>
      <c r="M49" s="233">
        <v>7342.7070000000003</v>
      </c>
      <c r="N49" s="233">
        <v>7920.0810000000001</v>
      </c>
      <c r="O49" s="233">
        <f>8021.442+83.786</f>
        <v>8105.2280000000001</v>
      </c>
      <c r="P49" s="233">
        <v>8359.5329999999994</v>
      </c>
      <c r="Q49" s="233">
        <v>8900.0930000000008</v>
      </c>
      <c r="R49" s="233">
        <v>9609.4339999999993</v>
      </c>
      <c r="S49" s="233">
        <v>9739.8240000000005</v>
      </c>
      <c r="T49" s="233">
        <v>10463.766</v>
      </c>
      <c r="U49" s="233">
        <v>10748.102999999999</v>
      </c>
      <c r="V49" s="233">
        <v>10696.74</v>
      </c>
      <c r="W49" s="233">
        <v>10956.194000000001</v>
      </c>
      <c r="X49" s="233">
        <v>11200.025</v>
      </c>
      <c r="Y49" s="228"/>
      <c r="Z49" s="233">
        <v>10954.313126000001</v>
      </c>
      <c r="AA49" s="233">
        <v>11390.698059544002</v>
      </c>
      <c r="AB49" s="233">
        <v>11850.666525104392</v>
      </c>
      <c r="AC49" s="455"/>
      <c r="AD49" s="228"/>
      <c r="AE49" s="228"/>
      <c r="AF49" s="228"/>
      <c r="AG49" s="228"/>
    </row>
    <row r="50" spans="1:33" s="240" customFormat="1" ht="13.5" x14ac:dyDescent="0.2">
      <c r="A50" s="230" t="s">
        <v>306</v>
      </c>
      <c r="B50" s="230" t="s">
        <v>418</v>
      </c>
      <c r="C50" s="134" t="s">
        <v>307</v>
      </c>
      <c r="D50" s="232">
        <v>3992.991</v>
      </c>
      <c r="E50" s="232">
        <v>4107.4579999999996</v>
      </c>
      <c r="F50" s="232">
        <v>4276.6540000000005</v>
      </c>
      <c r="G50" s="232">
        <v>4310.165</v>
      </c>
      <c r="H50" s="232">
        <v>4489.8230000000003</v>
      </c>
      <c r="I50" s="232">
        <v>4715.0469999999996</v>
      </c>
      <c r="J50" s="232">
        <v>4928.04</v>
      </c>
      <c r="K50" s="232">
        <v>5168.6679999999997</v>
      </c>
      <c r="L50" s="232">
        <v>5463.7849999999999</v>
      </c>
      <c r="M50" s="232">
        <v>5336.4309999999996</v>
      </c>
      <c r="N50" s="232">
        <v>5752.54</v>
      </c>
      <c r="O50" s="232">
        <f>5871.86+61.102</f>
        <v>5932.9619999999995</v>
      </c>
      <c r="P50" s="232">
        <v>6224.2669999999998</v>
      </c>
      <c r="Q50" s="232">
        <v>6498.8530000000001</v>
      </c>
      <c r="R50" s="232">
        <v>7003.9780000000001</v>
      </c>
      <c r="S50" s="232">
        <v>7121.8559999999998</v>
      </c>
      <c r="T50" s="232">
        <v>7667.9620000000004</v>
      </c>
      <c r="U50" s="232">
        <v>7826.8639999999996</v>
      </c>
      <c r="V50" s="232">
        <v>7783.8010000000004</v>
      </c>
      <c r="W50" s="232">
        <v>7963.8909999999996</v>
      </c>
      <c r="X50" s="232">
        <v>8142.7160000000003</v>
      </c>
      <c r="Y50" s="228"/>
      <c r="Z50" s="232">
        <v>7985.3429280000018</v>
      </c>
      <c r="AA50" s="232">
        <v>8302.5344941653348</v>
      </c>
      <c r="AB50" s="232">
        <v>8640.7898300811084</v>
      </c>
      <c r="AC50" s="455"/>
      <c r="AD50" s="228"/>
      <c r="AE50" s="228"/>
      <c r="AF50" s="228"/>
      <c r="AG50" s="228"/>
    </row>
    <row r="51" spans="1:33" s="240" customFormat="1" ht="13.5" x14ac:dyDescent="0.2">
      <c r="A51" s="230" t="s">
        <v>308</v>
      </c>
      <c r="B51" s="230" t="s">
        <v>419</v>
      </c>
      <c r="C51" s="134" t="s">
        <v>309</v>
      </c>
      <c r="D51" s="232">
        <v>1241.2829999999999</v>
      </c>
      <c r="E51" s="232">
        <v>1436.0450000000001</v>
      </c>
      <c r="F51" s="232">
        <v>1480.1420000000001</v>
      </c>
      <c r="G51" s="232">
        <v>1584.922</v>
      </c>
      <c r="H51" s="232">
        <v>1543.6969999999999</v>
      </c>
      <c r="I51" s="232">
        <v>1702.6120000000001</v>
      </c>
      <c r="J51" s="232">
        <v>1838.7360000000001</v>
      </c>
      <c r="K51" s="232">
        <v>1952.144</v>
      </c>
      <c r="L51" s="232">
        <v>2071.3380000000002</v>
      </c>
      <c r="M51" s="232">
        <v>2006.2760000000007</v>
      </c>
      <c r="N51" s="232">
        <v>2167.5410000000002</v>
      </c>
      <c r="O51" s="232">
        <f t="shared" ref="O51" si="12">O49-O50</f>
        <v>2172.2660000000005</v>
      </c>
      <c r="P51" s="232">
        <v>2135.2660000000001</v>
      </c>
      <c r="Q51" s="232">
        <v>2401.2400000000007</v>
      </c>
      <c r="R51" s="232">
        <v>2605.4560000000001</v>
      </c>
      <c r="S51" s="232">
        <v>2617.9680000000008</v>
      </c>
      <c r="T51" s="232">
        <v>2795.8040000000001</v>
      </c>
      <c r="U51" s="232">
        <v>2921.2389999999996</v>
      </c>
      <c r="V51" s="232">
        <v>2912.9389999999994</v>
      </c>
      <c r="W51" s="232">
        <v>2992.3030000000017</v>
      </c>
      <c r="X51" s="232">
        <v>3057.3089999999993</v>
      </c>
      <c r="Y51" s="228"/>
      <c r="Z51" s="232">
        <v>2968.970198</v>
      </c>
      <c r="AA51" s="232">
        <v>3088.1635653786675</v>
      </c>
      <c r="AB51" s="232">
        <v>3209.8766950232825</v>
      </c>
      <c r="AC51" s="455"/>
      <c r="AD51" s="228"/>
      <c r="AE51" s="228"/>
      <c r="AF51" s="228"/>
      <c r="AG51" s="228"/>
    </row>
    <row r="52" spans="1:33" s="240" customFormat="1" ht="13.5" x14ac:dyDescent="0.2">
      <c r="A52" s="252" t="s">
        <v>310</v>
      </c>
      <c r="B52" s="252" t="s">
        <v>420</v>
      </c>
      <c r="C52" s="253" t="s">
        <v>72</v>
      </c>
      <c r="D52" s="233">
        <v>3328.5880000000002</v>
      </c>
      <c r="E52" s="233">
        <v>3917.29</v>
      </c>
      <c r="F52" s="233">
        <v>3996.7779999999998</v>
      </c>
      <c r="G52" s="233">
        <v>4136.558</v>
      </c>
      <c r="H52" s="232">
        <v>4213.0330000000004</v>
      </c>
      <c r="I52" s="232">
        <v>4210.4369999999999</v>
      </c>
      <c r="J52" s="233">
        <v>4380.6530000000002</v>
      </c>
      <c r="K52" s="233">
        <v>4736.7370000000001</v>
      </c>
      <c r="L52" s="233">
        <v>4529.8209999999999</v>
      </c>
      <c r="M52" s="233">
        <v>4717.0619999999999</v>
      </c>
      <c r="N52" s="233">
        <v>4851.5540000000001</v>
      </c>
      <c r="O52" s="233">
        <f>4895.969-8</f>
        <v>4887.9690000000001</v>
      </c>
      <c r="P52" s="233">
        <v>4977.4350000000004</v>
      </c>
      <c r="Q52" s="233">
        <v>5429.8950000000004</v>
      </c>
      <c r="R52" s="233">
        <v>5257.9870000000001</v>
      </c>
      <c r="S52" s="233">
        <v>5281.6180000000004</v>
      </c>
      <c r="T52" s="233">
        <v>5514.116</v>
      </c>
      <c r="U52" s="233">
        <v>7532.6289999999999</v>
      </c>
      <c r="V52" s="233">
        <v>6971.8809999999994</v>
      </c>
      <c r="W52" s="233">
        <v>7975.4440000000004</v>
      </c>
      <c r="X52" s="233">
        <v>7703.5140000000001</v>
      </c>
      <c r="Y52" s="228"/>
      <c r="Z52" s="233">
        <v>6514.3248620000031</v>
      </c>
      <c r="AA52" s="233">
        <v>7706.6488835500013</v>
      </c>
      <c r="AB52" s="233">
        <v>7402.7679628716523</v>
      </c>
      <c r="AC52" s="455"/>
      <c r="AD52" s="228"/>
      <c r="AE52" s="228"/>
      <c r="AF52" s="228"/>
      <c r="AG52" s="228"/>
    </row>
    <row r="53" spans="1:33" s="240" customFormat="1" ht="13.5" x14ac:dyDescent="0.2">
      <c r="A53" s="242" t="s">
        <v>311</v>
      </c>
      <c r="B53" s="242" t="s">
        <v>421</v>
      </c>
      <c r="C53" s="253" t="s">
        <v>312</v>
      </c>
      <c r="D53" s="233">
        <v>80.391000000000005</v>
      </c>
      <c r="E53" s="233">
        <v>75.658000000000001</v>
      </c>
      <c r="F53" s="233">
        <v>94.039999999999992</v>
      </c>
      <c r="G53" s="233">
        <v>102.44500000000001</v>
      </c>
      <c r="H53" s="232">
        <v>97.396999999999991</v>
      </c>
      <c r="I53" s="232">
        <v>114.928</v>
      </c>
      <c r="J53" s="233">
        <v>109.471</v>
      </c>
      <c r="K53" s="233">
        <v>102.72799999999999</v>
      </c>
      <c r="L53" s="233">
        <v>129.87099999999998</v>
      </c>
      <c r="M53" s="233">
        <v>49.786000000000001</v>
      </c>
      <c r="N53" s="233">
        <v>87.194000000000003</v>
      </c>
      <c r="O53" s="233">
        <f t="shared" ref="O53" si="13">O54+O55</f>
        <v>90.834000000000003</v>
      </c>
      <c r="P53" s="233">
        <v>150.05600000000001</v>
      </c>
      <c r="Q53" s="233">
        <v>67.528000000000006</v>
      </c>
      <c r="R53" s="233">
        <v>158.422</v>
      </c>
      <c r="S53" s="233">
        <v>82.433999999999997</v>
      </c>
      <c r="T53" s="233">
        <v>161.476</v>
      </c>
      <c r="U53" s="233">
        <v>118.059</v>
      </c>
      <c r="V53" s="233">
        <v>130.19200000000001</v>
      </c>
      <c r="W53" s="233">
        <v>145.215</v>
      </c>
      <c r="X53" s="233">
        <v>150.215</v>
      </c>
      <c r="Y53" s="228"/>
      <c r="Z53" s="233">
        <v>130.19200000000001</v>
      </c>
      <c r="AA53" s="233">
        <v>145.215</v>
      </c>
      <c r="AB53" s="233">
        <v>150.215</v>
      </c>
      <c r="AC53" s="228"/>
      <c r="AD53" s="228"/>
      <c r="AE53" s="228"/>
      <c r="AF53" s="228"/>
      <c r="AG53" s="228"/>
    </row>
    <row r="54" spans="1:33" ht="13.5" x14ac:dyDescent="0.2">
      <c r="A54" s="254" t="s">
        <v>313</v>
      </c>
      <c r="B54" s="254" t="s">
        <v>422</v>
      </c>
      <c r="C54" s="231" t="s">
        <v>314</v>
      </c>
      <c r="D54" s="233">
        <v>61.139000000000003</v>
      </c>
      <c r="E54" s="233">
        <v>66.900999999999996</v>
      </c>
      <c r="F54" s="233">
        <v>72.16</v>
      </c>
      <c r="G54" s="233">
        <v>75.992000000000004</v>
      </c>
      <c r="H54" s="232">
        <v>88.078999999999994</v>
      </c>
      <c r="I54" s="232">
        <v>92.152000000000001</v>
      </c>
      <c r="J54" s="233">
        <v>79.536000000000001</v>
      </c>
      <c r="K54" s="233">
        <v>101.86499999999999</v>
      </c>
      <c r="L54" s="233">
        <v>107.267</v>
      </c>
      <c r="M54" s="233">
        <v>49.786000000000001</v>
      </c>
      <c r="N54" s="233">
        <v>62.186999999999998</v>
      </c>
      <c r="O54" s="233">
        <v>90.834000000000003</v>
      </c>
      <c r="P54" s="233">
        <v>124.069</v>
      </c>
      <c r="Q54" s="233">
        <v>67.528000000000006</v>
      </c>
      <c r="R54" s="233">
        <v>134.30699999999999</v>
      </c>
      <c r="S54" s="233">
        <v>82.433999999999997</v>
      </c>
      <c r="T54" s="233">
        <v>133.46899999999999</v>
      </c>
      <c r="U54" s="233">
        <v>118.059</v>
      </c>
      <c r="V54" s="233">
        <v>130.19200000000001</v>
      </c>
      <c r="W54" s="233">
        <v>145.215</v>
      </c>
      <c r="X54" s="233">
        <v>150.215</v>
      </c>
      <c r="Y54" s="228"/>
      <c r="Z54" s="233">
        <v>130.19200000000001</v>
      </c>
      <c r="AA54" s="233">
        <v>145.215</v>
      </c>
      <c r="AB54" s="233">
        <v>150.215</v>
      </c>
      <c r="AC54" s="228"/>
      <c r="AD54" s="228"/>
      <c r="AE54" s="228"/>
      <c r="AF54" s="228"/>
      <c r="AG54" s="228"/>
    </row>
    <row r="55" spans="1:33" ht="13.5" x14ac:dyDescent="0.2">
      <c r="A55" s="254" t="s">
        <v>315</v>
      </c>
      <c r="B55" s="254" t="s">
        <v>423</v>
      </c>
      <c r="C55" s="231" t="s">
        <v>262</v>
      </c>
      <c r="D55" s="233">
        <v>19.251999999999999</v>
      </c>
      <c r="E55" s="237">
        <v>8.7569999999999997</v>
      </c>
      <c r="F55" s="237">
        <v>21.88</v>
      </c>
      <c r="G55" s="237">
        <v>26.452999999999999</v>
      </c>
      <c r="H55" s="236">
        <v>9.3179999999999996</v>
      </c>
      <c r="I55" s="232">
        <v>22.776</v>
      </c>
      <c r="J55" s="233">
        <v>29.934999999999999</v>
      </c>
      <c r="K55" s="233">
        <v>0.86299999999999999</v>
      </c>
      <c r="L55" s="233">
        <v>22.603999999999999</v>
      </c>
      <c r="M55" s="233">
        <v>0</v>
      </c>
      <c r="N55" s="233">
        <v>25.007000000000001</v>
      </c>
      <c r="O55" s="233">
        <v>0</v>
      </c>
      <c r="P55" s="233">
        <v>25.986999999999998</v>
      </c>
      <c r="Q55" s="233">
        <v>0</v>
      </c>
      <c r="R55" s="233">
        <v>24.114999999999998</v>
      </c>
      <c r="S55" s="233">
        <v>0</v>
      </c>
      <c r="T55" s="233">
        <v>28.007000000000001</v>
      </c>
      <c r="U55" s="233">
        <v>0</v>
      </c>
      <c r="V55" s="233">
        <v>0</v>
      </c>
      <c r="W55" s="233">
        <v>0</v>
      </c>
      <c r="X55" s="233">
        <v>0</v>
      </c>
      <c r="Y55" s="228"/>
      <c r="Z55" s="233">
        <v>0</v>
      </c>
      <c r="AA55" s="233">
        <v>0</v>
      </c>
      <c r="AB55" s="233">
        <v>0</v>
      </c>
      <c r="AC55" s="228"/>
      <c r="AD55" s="228"/>
      <c r="AE55" s="228"/>
      <c r="AF55" s="228"/>
      <c r="AG55" s="228"/>
    </row>
    <row r="56" spans="1:33" s="240" customFormat="1" ht="13.5" x14ac:dyDescent="0.2">
      <c r="A56" s="242" t="s">
        <v>316</v>
      </c>
      <c r="B56" s="242" t="s">
        <v>424</v>
      </c>
      <c r="C56" s="253" t="s">
        <v>317</v>
      </c>
      <c r="D56" s="233">
        <v>919.86900000000003</v>
      </c>
      <c r="E56" s="237">
        <v>877.72799999999995</v>
      </c>
      <c r="F56" s="237">
        <v>782.77</v>
      </c>
      <c r="G56" s="237">
        <v>878.18899999999996</v>
      </c>
      <c r="H56" s="236">
        <v>892.34199999999998</v>
      </c>
      <c r="I56" s="232">
        <v>1079.5999999999999</v>
      </c>
      <c r="J56" s="233">
        <v>1066.82</v>
      </c>
      <c r="K56" s="233">
        <v>949.99</v>
      </c>
      <c r="L56" s="233">
        <v>881.04300000000001</v>
      </c>
      <c r="M56" s="233">
        <v>479.62900000000002</v>
      </c>
      <c r="N56" s="233">
        <v>975.63099999999997</v>
      </c>
      <c r="O56" s="233">
        <v>394.23599999999999</v>
      </c>
      <c r="P56" s="233">
        <v>1048.04</v>
      </c>
      <c r="Q56" s="233">
        <v>454.98899999999998</v>
      </c>
      <c r="R56" s="233">
        <v>928.1</v>
      </c>
      <c r="S56" s="233">
        <v>471.49900000000002</v>
      </c>
      <c r="T56" s="233">
        <v>1236.616</v>
      </c>
      <c r="U56" s="233">
        <v>1582.586</v>
      </c>
      <c r="V56" s="233">
        <v>1316.434</v>
      </c>
      <c r="W56" s="233">
        <v>1501.0740000000001</v>
      </c>
      <c r="X56" s="233">
        <v>1300.1399999999999</v>
      </c>
      <c r="Y56" s="228"/>
      <c r="Z56" s="233">
        <v>1306.3702779999999</v>
      </c>
      <c r="AA56" s="233">
        <v>1498.2578849500001</v>
      </c>
      <c r="AB56" s="233">
        <v>1304.68729030385</v>
      </c>
      <c r="AC56" s="228"/>
      <c r="AD56" s="228"/>
      <c r="AE56" s="228"/>
      <c r="AF56" s="228"/>
      <c r="AG56" s="228"/>
    </row>
    <row r="57" spans="1:33" s="240" customFormat="1" ht="13.5" x14ac:dyDescent="0.25">
      <c r="A57" s="230" t="s">
        <v>318</v>
      </c>
      <c r="B57" s="230" t="s">
        <v>425</v>
      </c>
      <c r="C57" s="241"/>
      <c r="D57" s="233">
        <v>325.99700000000001</v>
      </c>
      <c r="E57" s="237">
        <v>210.51199999999997</v>
      </c>
      <c r="F57" s="237">
        <v>196.977</v>
      </c>
      <c r="G57" s="237">
        <v>151.489</v>
      </c>
      <c r="H57" s="236">
        <v>120.155</v>
      </c>
      <c r="I57" s="232">
        <v>138.03700000000001</v>
      </c>
      <c r="J57" s="233">
        <v>91.73</v>
      </c>
      <c r="K57" s="233">
        <v>68.584999999999994</v>
      </c>
      <c r="L57" s="233">
        <v>57.859000000000002</v>
      </c>
      <c r="M57" s="233">
        <v>181.21299999999999</v>
      </c>
      <c r="N57" s="233">
        <v>92.421000000000006</v>
      </c>
      <c r="O57" s="233">
        <v>128.53200000000001</v>
      </c>
      <c r="P57" s="233">
        <v>89.744088000000005</v>
      </c>
      <c r="Q57" s="233">
        <v>159.285</v>
      </c>
      <c r="R57" s="233">
        <v>126.425</v>
      </c>
      <c r="S57" s="233">
        <v>131.75</v>
      </c>
      <c r="T57" s="233">
        <v>121.456</v>
      </c>
      <c r="U57" s="233">
        <v>205.399</v>
      </c>
      <c r="V57" s="233">
        <v>237.61799999999999</v>
      </c>
      <c r="W57" s="233">
        <v>415.25400000000002</v>
      </c>
      <c r="X57" s="233">
        <v>323.73599999999999</v>
      </c>
      <c r="Y57" s="228"/>
      <c r="Z57" s="233">
        <v>243.45821999999998</v>
      </c>
      <c r="AA57" s="233">
        <v>422.78077550000006</v>
      </c>
      <c r="AB57" s="233">
        <v>332.8531973365001</v>
      </c>
      <c r="AC57" s="228"/>
      <c r="AD57" s="228"/>
      <c r="AE57" s="228"/>
      <c r="AF57" s="228"/>
      <c r="AG57" s="228"/>
    </row>
    <row r="58" spans="1:33" s="240" customFormat="1" ht="13.5" x14ac:dyDescent="0.25">
      <c r="A58" s="230" t="s">
        <v>319</v>
      </c>
      <c r="B58" s="230" t="s">
        <v>426</v>
      </c>
      <c r="C58" s="241"/>
      <c r="D58" s="233">
        <v>385.93099999999993</v>
      </c>
      <c r="E58" s="237">
        <v>233.392</v>
      </c>
      <c r="F58" s="237">
        <v>309.87900000000002</v>
      </c>
      <c r="G58" s="237">
        <v>240.35299999999989</v>
      </c>
      <c r="H58" s="236">
        <v>237.51200000000003</v>
      </c>
      <c r="I58" s="232">
        <v>227.62699999999998</v>
      </c>
      <c r="J58" s="233">
        <v>238.87999999999997</v>
      </c>
      <c r="K58" s="233">
        <v>261.46000000000004</v>
      </c>
      <c r="L58" s="233">
        <v>242.32099999999997</v>
      </c>
      <c r="M58" s="233">
        <v>150.87100000000001</v>
      </c>
      <c r="N58" s="233">
        <v>187.64400000000001</v>
      </c>
      <c r="O58" s="233">
        <v>167.92099999999999</v>
      </c>
      <c r="P58" s="233">
        <v>202.05788999999999</v>
      </c>
      <c r="Q58" s="233">
        <v>178.64099999999999</v>
      </c>
      <c r="R58" s="233">
        <v>235.51500000000001</v>
      </c>
      <c r="S58" s="233">
        <v>195.58600000000001</v>
      </c>
      <c r="T58" s="233">
        <v>266.12200000000001</v>
      </c>
      <c r="U58" s="233">
        <v>270.06200000000001</v>
      </c>
      <c r="V58" s="233">
        <v>261.14499999999998</v>
      </c>
      <c r="W58" s="233">
        <v>268.14499999999998</v>
      </c>
      <c r="X58" s="233">
        <v>275.14499999999998</v>
      </c>
      <c r="Y58" s="228"/>
      <c r="Z58" s="233">
        <v>259.97125</v>
      </c>
      <c r="AA58" s="233">
        <v>266.47053124999996</v>
      </c>
      <c r="AB58" s="233">
        <v>272.59935346874994</v>
      </c>
      <c r="AC58" s="228"/>
      <c r="AD58" s="228"/>
      <c r="AE58" s="228"/>
      <c r="AF58" s="228"/>
      <c r="AG58" s="228"/>
    </row>
    <row r="59" spans="1:33" s="240" customFormat="1" ht="13.5" x14ac:dyDescent="0.25">
      <c r="A59" s="230" t="s">
        <v>320</v>
      </c>
      <c r="B59" s="230" t="s">
        <v>427</v>
      </c>
      <c r="C59" s="241"/>
      <c r="D59" s="233">
        <v>215.26200000000003</v>
      </c>
      <c r="E59" s="237">
        <v>45.002999999999986</v>
      </c>
      <c r="F59" s="237">
        <v>109.405</v>
      </c>
      <c r="G59" s="237">
        <v>32.588000000000022</v>
      </c>
      <c r="H59" s="236">
        <v>16.189999999999969</v>
      </c>
      <c r="I59" s="232">
        <v>7.4410000000000593</v>
      </c>
      <c r="J59" s="232">
        <v>67.549000000000007</v>
      </c>
      <c r="K59" s="232">
        <v>8.5370000000000061</v>
      </c>
      <c r="L59" s="232">
        <v>9.6329999999999991</v>
      </c>
      <c r="M59" s="232">
        <v>8.8710000000000004</v>
      </c>
      <c r="N59" s="232">
        <v>9.0510000000000002</v>
      </c>
      <c r="O59" s="232">
        <v>8.6210000000000004</v>
      </c>
      <c r="P59" s="232">
        <v>9.0152359999999998</v>
      </c>
      <c r="Q59" s="232">
        <v>8.5410000000000004</v>
      </c>
      <c r="R59" s="232">
        <v>10.593</v>
      </c>
      <c r="S59" s="232">
        <v>8.5860000000000003</v>
      </c>
      <c r="T59" s="232">
        <v>11.407999999999999</v>
      </c>
      <c r="U59" s="232">
        <v>8.8160000000000007</v>
      </c>
      <c r="V59" s="232">
        <v>0.14499999999999957</v>
      </c>
      <c r="W59" s="232">
        <v>0.14499999999999957</v>
      </c>
      <c r="X59" s="232">
        <v>0.14499999999999957</v>
      </c>
      <c r="Y59" s="228"/>
      <c r="Z59" s="232">
        <v>0.51524999999999954</v>
      </c>
      <c r="AA59" s="232">
        <v>0.67813124999999996</v>
      </c>
      <c r="AB59" s="232">
        <v>0.83172826874999972</v>
      </c>
      <c r="AC59" s="228"/>
      <c r="AD59" s="228"/>
      <c r="AE59" s="228"/>
      <c r="AF59" s="228"/>
      <c r="AG59" s="228"/>
    </row>
    <row r="60" spans="1:33" s="240" customFormat="1" ht="13.5" x14ac:dyDescent="0.25">
      <c r="A60" s="230" t="s">
        <v>321</v>
      </c>
      <c r="B60" s="230" t="s">
        <v>428</v>
      </c>
      <c r="C60" s="241"/>
      <c r="D60" s="233">
        <v>165.25700000000001</v>
      </c>
      <c r="E60" s="237">
        <v>182.41499999999999</v>
      </c>
      <c r="F60" s="237">
        <v>193.84299999999999</v>
      </c>
      <c r="G60" s="237">
        <v>200.131</v>
      </c>
      <c r="H60" s="236">
        <v>214.19</v>
      </c>
      <c r="I60" s="232">
        <v>214.18800000000002</v>
      </c>
      <c r="J60" s="233">
        <v>163.78100000000001</v>
      </c>
      <c r="K60" s="233">
        <v>246.755</v>
      </c>
      <c r="L60" s="233">
        <v>228.69</v>
      </c>
      <c r="M60" s="233">
        <v>141</v>
      </c>
      <c r="N60" s="233">
        <v>169.77699999999999</v>
      </c>
      <c r="O60" s="233">
        <v>158.30000000000001</v>
      </c>
      <c r="P60" s="233">
        <v>185.22223500000001</v>
      </c>
      <c r="Q60" s="233">
        <v>164.1</v>
      </c>
      <c r="R60" s="233">
        <v>217.41900000000001</v>
      </c>
      <c r="S60" s="233">
        <v>181</v>
      </c>
      <c r="T60" s="233">
        <v>246.37199999999999</v>
      </c>
      <c r="U60" s="233">
        <v>255.24599999999998</v>
      </c>
      <c r="V60" s="233">
        <v>255</v>
      </c>
      <c r="W60" s="233">
        <v>262</v>
      </c>
      <c r="X60" s="233">
        <v>269</v>
      </c>
      <c r="Y60" s="228"/>
      <c r="Z60" s="233">
        <v>258.45600000000002</v>
      </c>
      <c r="AA60" s="233">
        <v>264.79239999999999</v>
      </c>
      <c r="AB60" s="233">
        <v>270.76762519999994</v>
      </c>
      <c r="AC60" s="228"/>
      <c r="AD60" s="228"/>
      <c r="AE60" s="228"/>
      <c r="AF60" s="228"/>
      <c r="AG60" s="228"/>
    </row>
    <row r="61" spans="1:33" s="240" customFormat="1" ht="13.5" x14ac:dyDescent="0.25">
      <c r="A61" s="230" t="s">
        <v>322</v>
      </c>
      <c r="B61" s="230" t="s">
        <v>429</v>
      </c>
      <c r="C61" s="241"/>
      <c r="D61" s="233">
        <v>207.94100000000014</v>
      </c>
      <c r="E61" s="233">
        <v>433.82400000000001</v>
      </c>
      <c r="F61" s="233">
        <v>275.91399999999999</v>
      </c>
      <c r="G61" s="233">
        <v>486.34700000000004</v>
      </c>
      <c r="H61" s="232">
        <v>534.67499999999995</v>
      </c>
      <c r="I61" s="232">
        <v>713.93599999999992</v>
      </c>
      <c r="J61" s="233">
        <v>736.20999999999992</v>
      </c>
      <c r="K61" s="233">
        <v>619.94499999999994</v>
      </c>
      <c r="L61" s="233">
        <v>580.86300000000006</v>
      </c>
      <c r="M61" s="233">
        <v>147.54500000000004</v>
      </c>
      <c r="N61" s="233">
        <v>695.56599999999992</v>
      </c>
      <c r="O61" s="233">
        <f>O56-O57-O58</f>
        <v>97.782999999999959</v>
      </c>
      <c r="P61" s="233">
        <v>756.238022</v>
      </c>
      <c r="Q61" s="233">
        <v>117.06299999999996</v>
      </c>
      <c r="R61" s="233">
        <v>566.16000000000008</v>
      </c>
      <c r="S61" s="233">
        <v>144.16300000000001</v>
      </c>
      <c r="T61" s="233">
        <v>849.03800000000001</v>
      </c>
      <c r="U61" s="233">
        <v>1107.125</v>
      </c>
      <c r="V61" s="233">
        <v>817.67100000000005</v>
      </c>
      <c r="W61" s="233">
        <v>817.67500000000018</v>
      </c>
      <c r="X61" s="233">
        <v>701.2589999999999</v>
      </c>
      <c r="Y61" s="228"/>
      <c r="Z61" s="233">
        <v>802.94080799999995</v>
      </c>
      <c r="AA61" s="233">
        <v>809.00657820000026</v>
      </c>
      <c r="AB61" s="233">
        <v>699.23473949859988</v>
      </c>
      <c r="AC61" s="228"/>
      <c r="AD61" s="228"/>
      <c r="AE61" s="228"/>
      <c r="AF61" s="228"/>
      <c r="AG61" s="228"/>
    </row>
    <row r="62" spans="1:33" s="240" customFormat="1" ht="13.5" x14ac:dyDescent="0.2">
      <c r="A62" s="252" t="s">
        <v>323</v>
      </c>
      <c r="B62" s="252" t="s">
        <v>430</v>
      </c>
      <c r="C62" s="253" t="s">
        <v>290</v>
      </c>
      <c r="D62" s="233">
        <v>921.19399999999996</v>
      </c>
      <c r="E62" s="233">
        <v>933.64099999999996</v>
      </c>
      <c r="F62" s="237">
        <v>882.74199999999996</v>
      </c>
      <c r="G62" s="233">
        <v>1102.972</v>
      </c>
      <c r="H62" s="232">
        <v>1311.694</v>
      </c>
      <c r="I62" s="232">
        <v>1417.569</v>
      </c>
      <c r="J62" s="233">
        <v>1477.021</v>
      </c>
      <c r="K62" s="233">
        <v>1415.1089999999999</v>
      </c>
      <c r="L62" s="233">
        <v>1372.9639999999999</v>
      </c>
      <c r="M62" s="233">
        <v>1126.7070000000001</v>
      </c>
      <c r="N62" s="233">
        <v>1216.5039999999999</v>
      </c>
      <c r="O62" s="233">
        <f>O63+O64</f>
        <v>1135.847</v>
      </c>
      <c r="P62" s="233">
        <v>1207.231</v>
      </c>
      <c r="Q62" s="233">
        <v>1124.79</v>
      </c>
      <c r="R62" s="233">
        <v>1163.152</v>
      </c>
      <c r="S62" s="233">
        <v>1057.1389999999999</v>
      </c>
      <c r="T62" s="233">
        <v>1134.4739999999999</v>
      </c>
      <c r="U62" s="233">
        <v>935.83500000000004</v>
      </c>
      <c r="V62" s="233">
        <v>968.68900000000008</v>
      </c>
      <c r="W62" s="233">
        <v>1023.9440000000001</v>
      </c>
      <c r="X62" s="233">
        <v>1194.8590000000002</v>
      </c>
      <c r="Y62" s="228"/>
      <c r="Z62" s="233">
        <v>968.68900000000008</v>
      </c>
      <c r="AA62" s="233">
        <v>1023.9440000000001</v>
      </c>
      <c r="AB62" s="233">
        <v>1194.8590000000002</v>
      </c>
      <c r="AC62" s="228"/>
      <c r="AD62" s="228"/>
      <c r="AE62" s="228"/>
      <c r="AF62" s="228"/>
      <c r="AG62" s="228"/>
    </row>
    <row r="63" spans="1:33" s="240" customFormat="1" ht="13.5" x14ac:dyDescent="0.2">
      <c r="A63" s="254" t="s">
        <v>324</v>
      </c>
      <c r="B63" s="254" t="s">
        <v>431</v>
      </c>
      <c r="C63" s="231" t="s">
        <v>293</v>
      </c>
      <c r="D63" s="233">
        <v>921.19399999999996</v>
      </c>
      <c r="E63" s="233">
        <v>933.64099999999996</v>
      </c>
      <c r="F63" s="237">
        <v>882.74199999999996</v>
      </c>
      <c r="G63" s="233">
        <v>1102.972</v>
      </c>
      <c r="H63" s="232">
        <v>1311.694</v>
      </c>
      <c r="I63" s="232">
        <v>1417.569</v>
      </c>
      <c r="J63" s="233">
        <v>1477.021</v>
      </c>
      <c r="K63" s="233">
        <v>1415.1089999999999</v>
      </c>
      <c r="L63" s="233">
        <v>1372.9639999999999</v>
      </c>
      <c r="M63" s="233">
        <v>1126.7070000000001</v>
      </c>
      <c r="N63" s="233">
        <v>1216.5039999999999</v>
      </c>
      <c r="O63" s="233">
        <v>1135.847</v>
      </c>
      <c r="P63" s="233">
        <v>1207.231</v>
      </c>
      <c r="Q63" s="233">
        <v>1124.79</v>
      </c>
      <c r="R63" s="233">
        <v>1163.152</v>
      </c>
      <c r="S63" s="233">
        <v>1057.1389999999999</v>
      </c>
      <c r="T63" s="233">
        <v>1134.4739999999999</v>
      </c>
      <c r="U63" s="233">
        <v>935.83500000000004</v>
      </c>
      <c r="V63" s="233">
        <v>968.68900000000008</v>
      </c>
      <c r="W63" s="233">
        <v>1023.9440000000001</v>
      </c>
      <c r="X63" s="233">
        <v>1194.8590000000002</v>
      </c>
      <c r="Y63" s="255"/>
      <c r="Z63" s="233">
        <v>968.68900000000008</v>
      </c>
      <c r="AA63" s="233">
        <v>1023.9440000000001</v>
      </c>
      <c r="AB63" s="233">
        <v>1194.8590000000002</v>
      </c>
      <c r="AC63" s="228"/>
      <c r="AD63" s="228"/>
      <c r="AE63" s="228"/>
      <c r="AF63" s="228"/>
      <c r="AG63" s="228"/>
    </row>
    <row r="64" spans="1:33" s="240" customFormat="1" ht="13.5" x14ac:dyDescent="0.2">
      <c r="A64" s="254" t="s">
        <v>325</v>
      </c>
      <c r="B64" s="254" t="s">
        <v>432</v>
      </c>
      <c r="C64" s="231" t="s">
        <v>405</v>
      </c>
      <c r="D64" s="233">
        <v>0</v>
      </c>
      <c r="E64" s="233">
        <v>0</v>
      </c>
      <c r="F64" s="233">
        <v>0</v>
      </c>
      <c r="G64" s="233">
        <v>0</v>
      </c>
      <c r="H64" s="232">
        <v>0</v>
      </c>
      <c r="I64" s="232">
        <v>0</v>
      </c>
      <c r="J64" s="232">
        <v>0</v>
      </c>
      <c r="K64" s="232">
        <v>0</v>
      </c>
      <c r="L64" s="232">
        <v>0</v>
      </c>
      <c r="M64" s="232">
        <v>0</v>
      </c>
      <c r="N64" s="232">
        <v>0</v>
      </c>
      <c r="O64" s="232">
        <v>0</v>
      </c>
      <c r="P64" s="232">
        <v>0</v>
      </c>
      <c r="Q64" s="232">
        <v>0</v>
      </c>
      <c r="R64" s="232">
        <v>0</v>
      </c>
      <c r="S64" s="232">
        <v>0</v>
      </c>
      <c r="T64" s="232">
        <v>0</v>
      </c>
      <c r="U64" s="232">
        <v>0</v>
      </c>
      <c r="V64" s="232">
        <v>0</v>
      </c>
      <c r="W64" s="232">
        <v>0</v>
      </c>
      <c r="X64" s="232">
        <v>0</v>
      </c>
      <c r="Y64" s="228"/>
      <c r="Z64" s="232">
        <v>0</v>
      </c>
      <c r="AA64" s="232">
        <v>0</v>
      </c>
      <c r="AB64" s="232">
        <v>0</v>
      </c>
      <c r="AC64" s="228"/>
      <c r="AD64" s="228"/>
      <c r="AE64" s="228"/>
      <c r="AF64" s="228"/>
      <c r="AG64" s="228"/>
    </row>
    <row r="65" spans="1:33" s="240" customFormat="1" ht="13.5" x14ac:dyDescent="0.2">
      <c r="A65" s="252" t="s">
        <v>326</v>
      </c>
      <c r="B65" s="252" t="s">
        <v>433</v>
      </c>
      <c r="C65" s="253" t="s">
        <v>327</v>
      </c>
      <c r="D65" s="233">
        <v>11147.482</v>
      </c>
      <c r="E65" s="233">
        <v>12334.68</v>
      </c>
      <c r="F65" s="233">
        <v>13234.159</v>
      </c>
      <c r="G65" s="233">
        <v>13213.635</v>
      </c>
      <c r="H65" s="232">
        <v>13743.616</v>
      </c>
      <c r="I65" s="232">
        <v>14097.726000000001</v>
      </c>
      <c r="J65" s="233">
        <v>14500.932000000001</v>
      </c>
      <c r="K65" s="233">
        <v>14960.206</v>
      </c>
      <c r="L65" s="233">
        <v>15519.976000000001</v>
      </c>
      <c r="M65" s="233">
        <v>15639.407999999999</v>
      </c>
      <c r="N65" s="233">
        <v>15715.28</v>
      </c>
      <c r="O65" s="233">
        <f t="shared" ref="O65" si="14">O66+O81</f>
        <v>16402.777999999998</v>
      </c>
      <c r="P65" s="233">
        <v>16330.614</v>
      </c>
      <c r="Q65" s="233">
        <v>16959.148999999998</v>
      </c>
      <c r="R65" s="233">
        <v>17441.819</v>
      </c>
      <c r="S65" s="233">
        <v>18379.792999999998</v>
      </c>
      <c r="T65" s="233">
        <v>19371.599999999999</v>
      </c>
      <c r="U65" s="233">
        <v>21869.82</v>
      </c>
      <c r="V65" s="233">
        <v>20760.968000000001</v>
      </c>
      <c r="W65" s="233">
        <v>21420.886000000002</v>
      </c>
      <c r="X65" s="233">
        <v>22137.63</v>
      </c>
      <c r="Y65" s="228"/>
      <c r="Z65" s="233">
        <v>20709.815000000002</v>
      </c>
      <c r="AA65" s="233">
        <v>21367.628000000001</v>
      </c>
      <c r="AB65" s="233">
        <v>22084.522000000001</v>
      </c>
      <c r="AC65" s="228"/>
      <c r="AD65" s="228"/>
      <c r="AE65" s="228"/>
      <c r="AF65" s="228"/>
      <c r="AG65" s="228"/>
    </row>
    <row r="66" spans="1:33" ht="13.5" x14ac:dyDescent="0.2">
      <c r="A66" s="230" t="s">
        <v>328</v>
      </c>
      <c r="B66" s="230" t="s">
        <v>434</v>
      </c>
      <c r="C66" s="231" t="s">
        <v>329</v>
      </c>
      <c r="D66" s="233">
        <v>7987.7860000000001</v>
      </c>
      <c r="E66" s="233">
        <v>9049.2219999999998</v>
      </c>
      <c r="F66" s="233">
        <v>9752.25</v>
      </c>
      <c r="G66" s="233">
        <v>9820.7649999999994</v>
      </c>
      <c r="H66" s="232">
        <v>10242.106</v>
      </c>
      <c r="I66" s="232">
        <v>10433.272999999999</v>
      </c>
      <c r="J66" s="233">
        <v>10670.956</v>
      </c>
      <c r="K66" s="233">
        <v>10967.342000000001</v>
      </c>
      <c r="L66" s="233">
        <v>11281.545</v>
      </c>
      <c r="M66" s="233">
        <v>11405.441000000001</v>
      </c>
      <c r="N66" s="233">
        <v>11468.737999999999</v>
      </c>
      <c r="O66" s="233">
        <v>11935.897999999999</v>
      </c>
      <c r="P66" s="233">
        <v>11855.325999999999</v>
      </c>
      <c r="Q66" s="233">
        <v>12200.647999999999</v>
      </c>
      <c r="R66" s="233">
        <v>12599.573</v>
      </c>
      <c r="S66" s="233">
        <v>13212.285</v>
      </c>
      <c r="T66" s="233">
        <v>14454.603999999999</v>
      </c>
      <c r="U66" s="233">
        <v>16441.499</v>
      </c>
      <c r="V66" s="233">
        <v>15224.269</v>
      </c>
      <c r="W66" s="233">
        <v>15646.835000000001</v>
      </c>
      <c r="X66" s="233">
        <v>16155.744000000001</v>
      </c>
      <c r="Y66" s="228"/>
      <c r="Z66" s="233">
        <v>15224.269</v>
      </c>
      <c r="AA66" s="233">
        <v>15646.835000000001</v>
      </c>
      <c r="AB66" s="233">
        <v>16155.744000000001</v>
      </c>
      <c r="AC66" s="228"/>
      <c r="AD66" s="228"/>
      <c r="AE66" s="228"/>
      <c r="AF66" s="228"/>
      <c r="AG66" s="228"/>
    </row>
    <row r="67" spans="1:33" ht="13.5" x14ac:dyDescent="0.2">
      <c r="A67" s="235" t="s">
        <v>330</v>
      </c>
      <c r="B67" s="235" t="s">
        <v>435</v>
      </c>
      <c r="C67" s="134"/>
      <c r="D67" s="233">
        <v>70.034000000000006</v>
      </c>
      <c r="E67" s="233">
        <v>56.390999999999998</v>
      </c>
      <c r="F67" s="233">
        <v>104.119</v>
      </c>
      <c r="G67" s="233">
        <v>72.921000000000006</v>
      </c>
      <c r="H67" s="232">
        <v>57.134</v>
      </c>
      <c r="I67" s="232">
        <v>38.021999999999998</v>
      </c>
      <c r="J67" s="233">
        <v>50.674999999999997</v>
      </c>
      <c r="K67" s="233">
        <v>39.174999999999997</v>
      </c>
      <c r="L67" s="233">
        <v>69.275999999999996</v>
      </c>
      <c r="M67" s="233">
        <v>73.451999999999998</v>
      </c>
      <c r="N67" s="233">
        <v>53.323</v>
      </c>
      <c r="O67" s="233">
        <v>58.652999999999999</v>
      </c>
      <c r="P67" s="233">
        <v>53.108972999999999</v>
      </c>
      <c r="Q67" s="233">
        <v>51.896000000000001</v>
      </c>
      <c r="R67" s="233">
        <v>45.393000000000001</v>
      </c>
      <c r="S67" s="233">
        <v>60.423000000000002</v>
      </c>
      <c r="T67" s="233">
        <v>47.042000000000002</v>
      </c>
      <c r="U67" s="233">
        <v>1197.366</v>
      </c>
      <c r="V67" s="233">
        <v>64.212000000000003</v>
      </c>
      <c r="W67" s="233">
        <v>63.185000000000002</v>
      </c>
      <c r="X67" s="233">
        <v>38.974999999999994</v>
      </c>
      <c r="Y67" s="228"/>
      <c r="Z67" s="233">
        <v>64.212000000000003</v>
      </c>
      <c r="AA67" s="233">
        <v>63.185000000000002</v>
      </c>
      <c r="AB67" s="233">
        <v>38.974999999999994</v>
      </c>
      <c r="AC67" s="228"/>
      <c r="AD67" s="228"/>
      <c r="AE67" s="228"/>
      <c r="AF67" s="228"/>
      <c r="AG67" s="228"/>
    </row>
    <row r="68" spans="1:33" ht="13.5" x14ac:dyDescent="0.2">
      <c r="A68" s="235" t="s">
        <v>331</v>
      </c>
      <c r="B68" s="235" t="s">
        <v>436</v>
      </c>
      <c r="C68" s="134"/>
      <c r="D68" s="233">
        <v>246.61600000000001</v>
      </c>
      <c r="E68" s="233">
        <v>316.95999999999998</v>
      </c>
      <c r="F68" s="233">
        <v>338.78500000000003</v>
      </c>
      <c r="G68" s="233">
        <v>381.76400000000001</v>
      </c>
      <c r="H68" s="232">
        <v>428.45800000000003</v>
      </c>
      <c r="I68" s="232">
        <v>404.19499999999999</v>
      </c>
      <c r="J68" s="233">
        <v>386.42199999999997</v>
      </c>
      <c r="K68" s="233">
        <v>420.91399999999999</v>
      </c>
      <c r="L68" s="233">
        <v>479.09399999999999</v>
      </c>
      <c r="M68" s="233">
        <v>543.49099999999999</v>
      </c>
      <c r="N68" s="233">
        <v>570.71899999999994</v>
      </c>
      <c r="O68" s="233">
        <v>613.98400000000004</v>
      </c>
      <c r="P68" s="233">
        <v>667.16800000000001</v>
      </c>
      <c r="Q68" s="233">
        <v>697.47799999999995</v>
      </c>
      <c r="R68" s="233">
        <v>768.67500000000007</v>
      </c>
      <c r="S68" s="233">
        <v>735.88400000000001</v>
      </c>
      <c r="T68" s="233">
        <v>1052.1990000000001</v>
      </c>
      <c r="U68" s="233">
        <v>1187.451</v>
      </c>
      <c r="V68" s="233">
        <v>1009.5840000000001</v>
      </c>
      <c r="W68" s="233">
        <v>1119.943</v>
      </c>
      <c r="X68" s="233">
        <v>1215.107</v>
      </c>
      <c r="Y68" s="228"/>
      <c r="Z68" s="233">
        <v>1009.5840000000001</v>
      </c>
      <c r="AA68" s="233">
        <v>1119.943</v>
      </c>
      <c r="AB68" s="233">
        <v>1215.107</v>
      </c>
      <c r="AC68" s="228"/>
      <c r="AD68" s="228"/>
      <c r="AE68" s="228"/>
      <c r="AF68" s="228"/>
      <c r="AG68" s="228"/>
    </row>
    <row r="69" spans="1:33" ht="13.5" x14ac:dyDescent="0.2">
      <c r="A69" s="235" t="s">
        <v>332</v>
      </c>
      <c r="B69" s="235" t="s">
        <v>437</v>
      </c>
      <c r="C69" s="134"/>
      <c r="D69" s="233">
        <v>4531.942</v>
      </c>
      <c r="E69" s="233">
        <v>5034.7359999999999</v>
      </c>
      <c r="F69" s="233">
        <v>5244.51</v>
      </c>
      <c r="G69" s="233">
        <v>5390.7460000000001</v>
      </c>
      <c r="H69" s="232">
        <v>5639.5029999999997</v>
      </c>
      <c r="I69" s="232">
        <v>6053.0309999999999</v>
      </c>
      <c r="J69" s="233">
        <v>6416.4940000000006</v>
      </c>
      <c r="K69" s="233">
        <v>6596.7930000000006</v>
      </c>
      <c r="L69" s="233">
        <v>6829.8070000000007</v>
      </c>
      <c r="M69" s="233">
        <v>7149.6549999999997</v>
      </c>
      <c r="N69" s="233">
        <v>7128.82</v>
      </c>
      <c r="O69" s="233">
        <v>7432.8459999999995</v>
      </c>
      <c r="P69" s="233">
        <v>7422.9960000000001</v>
      </c>
      <c r="Q69" s="233">
        <v>7735.0169999999998</v>
      </c>
      <c r="R69" s="233">
        <v>7746.723</v>
      </c>
      <c r="S69" s="233">
        <v>8048.8549999999996</v>
      </c>
      <c r="T69" s="233">
        <v>8162.2580000000007</v>
      </c>
      <c r="U69" s="233">
        <v>8677.2360000000008</v>
      </c>
      <c r="V69" s="233">
        <v>8920.7710000000006</v>
      </c>
      <c r="W69" s="233">
        <v>9224.0709999999999</v>
      </c>
      <c r="X69" s="233">
        <v>9598.91</v>
      </c>
      <c r="Y69" s="228"/>
      <c r="Z69" s="233">
        <v>8920.7710000000006</v>
      </c>
      <c r="AA69" s="233">
        <v>9224.0709999999999</v>
      </c>
      <c r="AB69" s="233">
        <v>9598.91</v>
      </c>
      <c r="AC69" s="228"/>
      <c r="AD69" s="228"/>
      <c r="AE69" s="228"/>
      <c r="AF69" s="228"/>
      <c r="AG69" s="228"/>
    </row>
    <row r="70" spans="1:33" ht="13.5" x14ac:dyDescent="0.2">
      <c r="A70" s="235" t="s">
        <v>333</v>
      </c>
      <c r="B70" s="235" t="s">
        <v>438</v>
      </c>
      <c r="C70" s="134"/>
      <c r="D70" s="233">
        <v>66.120999999999995</v>
      </c>
      <c r="E70" s="233">
        <v>172.43</v>
      </c>
      <c r="F70" s="233">
        <v>150.339</v>
      </c>
      <c r="G70" s="233">
        <v>163.334</v>
      </c>
      <c r="H70" s="233">
        <v>175.773</v>
      </c>
      <c r="I70" s="233">
        <v>174.30799999999999</v>
      </c>
      <c r="J70" s="233">
        <v>154.721</v>
      </c>
      <c r="K70" s="233">
        <v>158.624</v>
      </c>
      <c r="L70" s="233">
        <v>171.63</v>
      </c>
      <c r="M70" s="233">
        <v>153.10400000000001</v>
      </c>
      <c r="N70" s="233">
        <v>167.655</v>
      </c>
      <c r="O70" s="233">
        <v>162.90100000000001</v>
      </c>
      <c r="P70" s="233">
        <v>183.74527900000001</v>
      </c>
      <c r="Q70" s="233">
        <v>165.24799999999999</v>
      </c>
      <c r="R70" s="233">
        <v>214.19499999999999</v>
      </c>
      <c r="S70" s="233">
        <v>176.71299999999999</v>
      </c>
      <c r="T70" s="233">
        <v>329.21199999999999</v>
      </c>
      <c r="U70" s="233">
        <v>384.339</v>
      </c>
      <c r="V70" s="233">
        <v>304.81399999999996</v>
      </c>
      <c r="W70" s="233">
        <v>265.01300000000003</v>
      </c>
      <c r="X70" s="233">
        <v>238.69700000000003</v>
      </c>
      <c r="Y70" s="228"/>
      <c r="Z70" s="233">
        <v>304.81399999999996</v>
      </c>
      <c r="AA70" s="233">
        <v>265.01300000000003</v>
      </c>
      <c r="AB70" s="233">
        <v>238.69700000000003</v>
      </c>
      <c r="AC70" s="228"/>
      <c r="AD70" s="228"/>
      <c r="AE70" s="228"/>
      <c r="AF70" s="228"/>
      <c r="AG70" s="228"/>
    </row>
    <row r="71" spans="1:33" ht="13.5" x14ac:dyDescent="0.2">
      <c r="A71" s="235" t="s">
        <v>334</v>
      </c>
      <c r="B71" s="235" t="s">
        <v>439</v>
      </c>
      <c r="C71" s="134"/>
      <c r="D71" s="233">
        <v>1086.5720000000001</v>
      </c>
      <c r="E71" s="233">
        <v>1211.0309999999999</v>
      </c>
      <c r="F71" s="233">
        <v>1364.961</v>
      </c>
      <c r="G71" s="233">
        <v>1376.3489999999999</v>
      </c>
      <c r="H71" s="233">
        <v>1381.508</v>
      </c>
      <c r="I71" s="233">
        <v>1374.616</v>
      </c>
      <c r="J71" s="233">
        <v>1362.7940000000001</v>
      </c>
      <c r="K71" s="233">
        <v>1336.7550000000001</v>
      </c>
      <c r="L71" s="233">
        <v>1318.2619999999999</v>
      </c>
      <c r="M71" s="233">
        <v>1374.3879999999999</v>
      </c>
      <c r="N71" s="233">
        <v>1309.6369999999999</v>
      </c>
      <c r="O71" s="233">
        <v>1337.7739999999999</v>
      </c>
      <c r="P71" s="233">
        <v>1346.0884320000002</v>
      </c>
      <c r="Q71" s="233">
        <v>1457.03</v>
      </c>
      <c r="R71" s="233">
        <v>1538.71</v>
      </c>
      <c r="S71" s="233">
        <v>1834.924</v>
      </c>
      <c r="T71" s="233">
        <v>2571.672</v>
      </c>
      <c r="U71" s="233">
        <v>2166.375</v>
      </c>
      <c r="V71" s="233">
        <v>2170.989</v>
      </c>
      <c r="W71" s="233">
        <v>2208.6770000000001</v>
      </c>
      <c r="X71" s="233">
        <v>2260.6770000000001</v>
      </c>
      <c r="Y71" s="228"/>
      <c r="Z71" s="233">
        <v>2170.989</v>
      </c>
      <c r="AA71" s="233">
        <v>2208.6770000000001</v>
      </c>
      <c r="AB71" s="233">
        <v>2260.6770000000001</v>
      </c>
      <c r="AC71" s="228"/>
      <c r="AD71" s="228"/>
      <c r="AE71" s="228"/>
      <c r="AF71" s="228"/>
      <c r="AG71" s="228"/>
    </row>
    <row r="72" spans="1:33" ht="13.5" x14ac:dyDescent="0.2">
      <c r="A72" s="230" t="s">
        <v>335</v>
      </c>
      <c r="B72" s="230" t="s">
        <v>440</v>
      </c>
      <c r="C72" s="134"/>
      <c r="D72" s="233">
        <v>268.47500000000002</v>
      </c>
      <c r="E72" s="233">
        <v>308.18900000000002</v>
      </c>
      <c r="F72" s="233">
        <v>318.96699999999998</v>
      </c>
      <c r="G72" s="233">
        <v>315.02</v>
      </c>
      <c r="H72" s="233">
        <v>316.46300000000002</v>
      </c>
      <c r="I72" s="233">
        <v>318.49400000000003</v>
      </c>
      <c r="J72" s="233">
        <v>319.09399999999999</v>
      </c>
      <c r="K72" s="233">
        <v>315.59899999999999</v>
      </c>
      <c r="L72" s="233">
        <v>312.51400000000001</v>
      </c>
      <c r="M72" s="233">
        <v>314.71899999999999</v>
      </c>
      <c r="N72" s="233">
        <v>311.06200000000001</v>
      </c>
      <c r="O72" s="233">
        <v>314.65800000000002</v>
      </c>
      <c r="P72" s="233">
        <v>312.72126300000002</v>
      </c>
      <c r="Q72" s="233">
        <v>320.75200000000001</v>
      </c>
      <c r="R72" s="233">
        <v>322.29700000000003</v>
      </c>
      <c r="S72" s="233">
        <v>328.05</v>
      </c>
      <c r="T72" s="233">
        <v>332.11599999999999</v>
      </c>
      <c r="U72" s="233">
        <v>344.154</v>
      </c>
      <c r="V72" s="233">
        <v>348.79300000000001</v>
      </c>
      <c r="W72" s="233">
        <v>353.71100000000001</v>
      </c>
      <c r="X72" s="233">
        <v>362.85</v>
      </c>
      <c r="Y72" s="228"/>
      <c r="Z72" s="233">
        <v>348.79300000000001</v>
      </c>
      <c r="AA72" s="233">
        <v>353.71100000000001</v>
      </c>
      <c r="AB72" s="233">
        <v>362.85</v>
      </c>
      <c r="AC72" s="228"/>
      <c r="AD72" s="228"/>
      <c r="AE72" s="228"/>
      <c r="AF72" s="228"/>
      <c r="AG72" s="228"/>
    </row>
    <row r="73" spans="1:33" ht="13.5" x14ac:dyDescent="0.2">
      <c r="A73" s="230" t="s">
        <v>336</v>
      </c>
      <c r="B73" s="230" t="s">
        <v>441</v>
      </c>
      <c r="C73" s="134"/>
      <c r="D73" s="233">
        <v>22.914999999999999</v>
      </c>
      <c r="E73" s="233">
        <v>8.7729999999999997</v>
      </c>
      <c r="F73" s="233">
        <v>8.8369999999999997</v>
      </c>
      <c r="G73" s="233">
        <v>8.8719999999999999</v>
      </c>
      <c r="H73" s="233">
        <v>8.8829999999999991</v>
      </c>
      <c r="I73" s="233">
        <v>8.9819999999999993</v>
      </c>
      <c r="J73" s="233">
        <v>35.101999999999997</v>
      </c>
      <c r="K73" s="233">
        <v>41.463000000000001</v>
      </c>
      <c r="L73" s="233">
        <v>43.89</v>
      </c>
      <c r="M73" s="233">
        <v>40.326000000000001</v>
      </c>
      <c r="N73" s="233">
        <v>44.012</v>
      </c>
      <c r="O73" s="233">
        <v>42.084000000000003</v>
      </c>
      <c r="P73" s="233">
        <v>44.011204999999997</v>
      </c>
      <c r="Q73" s="233">
        <v>48.814</v>
      </c>
      <c r="R73" s="233">
        <v>43.396999999999998</v>
      </c>
      <c r="S73" s="233">
        <v>44.8</v>
      </c>
      <c r="T73" s="233">
        <v>42.915999999999997</v>
      </c>
      <c r="U73" s="233">
        <v>44.173999999999999</v>
      </c>
      <c r="V73" s="233">
        <v>44</v>
      </c>
      <c r="W73" s="233">
        <v>44</v>
      </c>
      <c r="X73" s="233">
        <v>44</v>
      </c>
      <c r="Y73" s="228"/>
      <c r="Z73" s="233">
        <v>44</v>
      </c>
      <c r="AA73" s="233">
        <v>44</v>
      </c>
      <c r="AB73" s="233">
        <v>44</v>
      </c>
      <c r="AC73" s="228"/>
      <c r="AD73" s="228"/>
      <c r="AE73" s="228"/>
      <c r="AF73" s="228"/>
      <c r="AG73" s="228"/>
    </row>
    <row r="74" spans="1:33" ht="13.5" x14ac:dyDescent="0.2">
      <c r="A74" s="230" t="s">
        <v>337</v>
      </c>
      <c r="B74" s="230" t="s">
        <v>442</v>
      </c>
      <c r="C74" s="134"/>
      <c r="D74" s="233">
        <v>0</v>
      </c>
      <c r="E74" s="237">
        <v>268.46499999999997</v>
      </c>
      <c r="F74" s="237">
        <v>334.488</v>
      </c>
      <c r="G74" s="237">
        <v>352.24</v>
      </c>
      <c r="H74" s="237">
        <v>343.54300000000001</v>
      </c>
      <c r="I74" s="233">
        <v>349.31599999999997</v>
      </c>
      <c r="J74" s="233">
        <v>356.00200000000001</v>
      </c>
      <c r="K74" s="233">
        <v>355.279</v>
      </c>
      <c r="L74" s="233">
        <v>352.44400000000002</v>
      </c>
      <c r="M74" s="233">
        <v>363.78800000000001</v>
      </c>
      <c r="N74" s="233">
        <v>361.29899999999998</v>
      </c>
      <c r="O74" s="233">
        <v>372.91699999999997</v>
      </c>
      <c r="P74" s="233">
        <v>368.68789400000003</v>
      </c>
      <c r="Q74" s="233">
        <v>382.06200000000001</v>
      </c>
      <c r="R74" s="233">
        <v>377.34199999999998</v>
      </c>
      <c r="S74" s="233">
        <v>551.27</v>
      </c>
      <c r="T74" s="233">
        <v>581.63900000000001</v>
      </c>
      <c r="U74" s="233">
        <v>640.07100000000003</v>
      </c>
      <c r="V74" s="233">
        <v>604.00699999999995</v>
      </c>
      <c r="W74" s="233">
        <v>612.94599999999991</v>
      </c>
      <c r="X74" s="233">
        <v>629.55899999999997</v>
      </c>
      <c r="Y74" s="228"/>
      <c r="Z74" s="233">
        <v>604.00699999999995</v>
      </c>
      <c r="AA74" s="233">
        <v>612.94599999999991</v>
      </c>
      <c r="AB74" s="233">
        <v>629.55899999999997</v>
      </c>
      <c r="AC74" s="228"/>
      <c r="AD74" s="228"/>
      <c r="AE74" s="228"/>
      <c r="AF74" s="228"/>
      <c r="AG74" s="228"/>
    </row>
    <row r="75" spans="1:33" ht="13.5" x14ac:dyDescent="0.2">
      <c r="A75" s="230" t="s">
        <v>338</v>
      </c>
      <c r="B75" s="230" t="s">
        <v>443</v>
      </c>
      <c r="C75" s="134"/>
      <c r="D75" s="233">
        <v>247.214</v>
      </c>
      <c r="E75" s="237">
        <v>275.601</v>
      </c>
      <c r="F75" s="237">
        <v>322.87700000000001</v>
      </c>
      <c r="G75" s="237">
        <v>313.17500000000001</v>
      </c>
      <c r="H75" s="237">
        <v>308.98899999999998</v>
      </c>
      <c r="I75" s="233">
        <v>273.64400000000001</v>
      </c>
      <c r="J75" s="233">
        <v>244.45699999999999</v>
      </c>
      <c r="K75" s="233">
        <v>213.18100000000001</v>
      </c>
      <c r="L75" s="233">
        <v>182.68600000000001</v>
      </c>
      <c r="M75" s="233">
        <v>197.39</v>
      </c>
      <c r="N75" s="233">
        <v>153.786</v>
      </c>
      <c r="O75" s="233">
        <v>151.95500000000001</v>
      </c>
      <c r="P75" s="233">
        <v>124.999</v>
      </c>
      <c r="Q75" s="233">
        <v>145.27000000000001</v>
      </c>
      <c r="R75" s="233">
        <v>111.081</v>
      </c>
      <c r="S75" s="233">
        <v>123.4</v>
      </c>
      <c r="T75" s="233">
        <v>112.911</v>
      </c>
      <c r="U75" s="233">
        <v>121.78</v>
      </c>
      <c r="V75" s="233">
        <v>118.955</v>
      </c>
      <c r="W75" s="233">
        <v>118.925</v>
      </c>
      <c r="X75" s="233">
        <v>120.941</v>
      </c>
      <c r="Y75" s="228"/>
      <c r="Z75" s="233">
        <v>118.955</v>
      </c>
      <c r="AA75" s="233">
        <v>118.925</v>
      </c>
      <c r="AB75" s="233">
        <v>120.941</v>
      </c>
      <c r="AC75" s="228"/>
      <c r="AD75" s="228"/>
      <c r="AE75" s="228"/>
      <c r="AF75" s="228"/>
      <c r="AG75" s="228"/>
    </row>
    <row r="76" spans="1:33" ht="13.5" x14ac:dyDescent="0.2">
      <c r="A76" s="230" t="s">
        <v>339</v>
      </c>
      <c r="B76" s="230" t="s">
        <v>444</v>
      </c>
      <c r="C76" s="134"/>
      <c r="D76" s="233">
        <v>177.84200000000001</v>
      </c>
      <c r="E76" s="237">
        <v>184.589</v>
      </c>
      <c r="F76" s="237">
        <v>207.06299999999999</v>
      </c>
      <c r="G76" s="237">
        <v>210.56700000000001</v>
      </c>
      <c r="H76" s="237">
        <v>225.48699999999999</v>
      </c>
      <c r="I76" s="233">
        <v>232.52099999999999</v>
      </c>
      <c r="J76" s="233">
        <v>235.774</v>
      </c>
      <c r="K76" s="233">
        <v>231.63499999999999</v>
      </c>
      <c r="L76" s="233">
        <v>226.34299999999999</v>
      </c>
      <c r="M76" s="233">
        <v>259.35199999999998</v>
      </c>
      <c r="N76" s="233">
        <v>243.81100000000001</v>
      </c>
      <c r="O76" s="233">
        <v>282.08499999999998</v>
      </c>
      <c r="P76" s="233">
        <v>292.86207000000002</v>
      </c>
      <c r="Q76" s="233">
        <v>376.13499999999999</v>
      </c>
      <c r="R76" s="233">
        <v>395.51100000000002</v>
      </c>
      <c r="S76" s="233">
        <v>424.11799999999999</v>
      </c>
      <c r="T76" s="233">
        <v>981.529</v>
      </c>
      <c r="U76" s="233">
        <v>481.61600000000004</v>
      </c>
      <c r="V76" s="233">
        <v>502.48500000000001</v>
      </c>
      <c r="W76" s="233">
        <v>517.67600000000004</v>
      </c>
      <c r="X76" s="233">
        <v>533.61299999999994</v>
      </c>
      <c r="Y76" s="228"/>
      <c r="Z76" s="233">
        <v>502.48500000000001</v>
      </c>
      <c r="AA76" s="233">
        <v>517.67600000000004</v>
      </c>
      <c r="AB76" s="233">
        <v>533.61299999999994</v>
      </c>
      <c r="AC76" s="228"/>
      <c r="AD76" s="228"/>
      <c r="AE76" s="228"/>
      <c r="AF76" s="228"/>
      <c r="AG76" s="228"/>
    </row>
    <row r="77" spans="1:33" ht="13.5" x14ac:dyDescent="0.2">
      <c r="A77" s="230" t="s">
        <v>69</v>
      </c>
      <c r="B77" s="230" t="s">
        <v>200</v>
      </c>
      <c r="C77" s="134"/>
      <c r="D77" s="233">
        <v>370.12599999999998</v>
      </c>
      <c r="E77" s="237">
        <v>165.41399999999999</v>
      </c>
      <c r="F77" s="237">
        <v>172.72900000000001</v>
      </c>
      <c r="G77" s="237">
        <v>176.47499999999999</v>
      </c>
      <c r="H77" s="237">
        <v>178.143</v>
      </c>
      <c r="I77" s="233">
        <v>191.65899999999999</v>
      </c>
      <c r="J77" s="233">
        <v>172.36500000000001</v>
      </c>
      <c r="K77" s="233">
        <v>179.59800000000001</v>
      </c>
      <c r="L77" s="233">
        <v>200.38499999999999</v>
      </c>
      <c r="M77" s="233">
        <v>198.81299999999987</v>
      </c>
      <c r="N77" s="233">
        <v>195.667</v>
      </c>
      <c r="O77" s="233">
        <f>O71-SUM(O72:O76)</f>
        <v>174.07499999999982</v>
      </c>
      <c r="P77" s="233">
        <v>202.80699999999999</v>
      </c>
      <c r="Q77" s="233">
        <v>183.99700000000007</v>
      </c>
      <c r="R77" s="233">
        <v>289.08199999999999</v>
      </c>
      <c r="S77" s="233">
        <v>363.28600000000006</v>
      </c>
      <c r="T77" s="233">
        <v>520.56100000000004</v>
      </c>
      <c r="U77" s="233">
        <v>534.58000000000015</v>
      </c>
      <c r="V77" s="233">
        <v>552.74900000000025</v>
      </c>
      <c r="W77" s="233">
        <v>561.41900000000032</v>
      </c>
      <c r="X77" s="233">
        <v>569.71399999999994</v>
      </c>
      <c r="Y77" s="228"/>
      <c r="Z77" s="233">
        <v>552.74900000000025</v>
      </c>
      <c r="AA77" s="233">
        <v>561.41900000000032</v>
      </c>
      <c r="AB77" s="233">
        <v>569.71399999999994</v>
      </c>
      <c r="AC77" s="228"/>
      <c r="AD77" s="228"/>
      <c r="AE77" s="228"/>
      <c r="AF77" s="228"/>
      <c r="AG77" s="228"/>
    </row>
    <row r="78" spans="1:33" ht="13.5" x14ac:dyDescent="0.2">
      <c r="A78" s="235" t="s">
        <v>340</v>
      </c>
      <c r="B78" s="235" t="s">
        <v>486</v>
      </c>
      <c r="C78" s="134" t="s">
        <v>107</v>
      </c>
      <c r="D78" s="233">
        <v>1208.5450000000001</v>
      </c>
      <c r="E78" s="233">
        <v>1399.85</v>
      </c>
      <c r="F78" s="233">
        <v>1564.23</v>
      </c>
      <c r="G78" s="233">
        <v>1446.9469999999999</v>
      </c>
      <c r="H78" s="233">
        <v>1599.2909999999999</v>
      </c>
      <c r="I78" s="233">
        <v>1541.4659999999999</v>
      </c>
      <c r="J78" s="233">
        <v>1447.056</v>
      </c>
      <c r="K78" s="233">
        <v>1582.232</v>
      </c>
      <c r="L78" s="233">
        <v>1717.7539999999999</v>
      </c>
      <c r="M78" s="233">
        <v>1430.5070000000001</v>
      </c>
      <c r="N78" s="233">
        <v>1636.7629999999999</v>
      </c>
      <c r="O78" s="233">
        <v>1646.7940000000001</v>
      </c>
      <c r="P78" s="233">
        <v>1574.481</v>
      </c>
      <c r="Q78" s="233">
        <v>1406.134</v>
      </c>
      <c r="R78" s="233">
        <v>1563.624</v>
      </c>
      <c r="S78" s="233">
        <v>1560.46</v>
      </c>
      <c r="T78" s="233">
        <v>1537.6809999999998</v>
      </c>
      <c r="U78" s="233">
        <v>1886.6989999999998</v>
      </c>
      <c r="V78" s="233">
        <v>1716.394</v>
      </c>
      <c r="W78" s="233">
        <v>1713.7819999999999</v>
      </c>
      <c r="X78" s="233">
        <v>1733.71</v>
      </c>
      <c r="Y78" s="228"/>
      <c r="Z78" s="233">
        <v>1716.394</v>
      </c>
      <c r="AA78" s="233">
        <v>1713.7819999999999</v>
      </c>
      <c r="AB78" s="233">
        <v>1733.71</v>
      </c>
      <c r="AC78" s="228"/>
      <c r="AD78" s="228"/>
      <c r="AE78" s="228"/>
      <c r="AF78" s="228"/>
      <c r="AG78" s="228"/>
    </row>
    <row r="79" spans="1:33" ht="13.5" x14ac:dyDescent="0.2">
      <c r="A79" s="235" t="s">
        <v>341</v>
      </c>
      <c r="B79" s="235" t="s">
        <v>445</v>
      </c>
      <c r="C79" s="134"/>
      <c r="D79" s="233">
        <v>211.08799999999999</v>
      </c>
      <c r="E79" s="233">
        <v>235.84200000000001</v>
      </c>
      <c r="F79" s="233">
        <v>221.084</v>
      </c>
      <c r="G79" s="233">
        <v>237.16800000000001</v>
      </c>
      <c r="H79" s="233">
        <v>238.774</v>
      </c>
      <c r="I79" s="233">
        <v>262.14800000000002</v>
      </c>
      <c r="J79" s="233">
        <v>232.90899999999999</v>
      </c>
      <c r="K79" s="233">
        <v>227.756</v>
      </c>
      <c r="L79" s="233">
        <v>325.654</v>
      </c>
      <c r="M79" s="233">
        <v>224.91499999999999</v>
      </c>
      <c r="N79" s="233">
        <v>336.62799999999999</v>
      </c>
      <c r="O79" s="233">
        <v>304.38099999999997</v>
      </c>
      <c r="P79" s="233">
        <v>385.50399999999996</v>
      </c>
      <c r="Q79" s="233">
        <v>259.54899999999998</v>
      </c>
      <c r="R79" s="233">
        <v>360.84299999999996</v>
      </c>
      <c r="S79" s="233">
        <v>393.27200000000005</v>
      </c>
      <c r="T79" s="233">
        <v>370.65200000000004</v>
      </c>
      <c r="U79" s="233">
        <v>361.49900000000002</v>
      </c>
      <c r="V79" s="233">
        <v>375.339</v>
      </c>
      <c r="W79" s="233">
        <v>393.67900000000003</v>
      </c>
      <c r="X79" s="233">
        <v>413.30700000000002</v>
      </c>
      <c r="Y79" s="228"/>
      <c r="Z79" s="233">
        <v>375.339</v>
      </c>
      <c r="AA79" s="233">
        <v>393.67900000000003</v>
      </c>
      <c r="AB79" s="233">
        <v>413.30700000000002</v>
      </c>
      <c r="AC79" s="228"/>
      <c r="AD79" s="228"/>
      <c r="AE79" s="228"/>
      <c r="AF79" s="228"/>
      <c r="AG79" s="228"/>
    </row>
    <row r="80" spans="1:33" ht="13.5" x14ac:dyDescent="0.2">
      <c r="A80" s="235" t="s">
        <v>342</v>
      </c>
      <c r="B80" s="235" t="s">
        <v>446</v>
      </c>
      <c r="C80" s="134"/>
      <c r="D80" s="233">
        <v>997.45699999999999</v>
      </c>
      <c r="E80" s="233">
        <v>1162.3820000000001</v>
      </c>
      <c r="F80" s="233">
        <v>1341.2249999999999</v>
      </c>
      <c r="G80" s="233">
        <v>1207.549</v>
      </c>
      <c r="H80" s="233">
        <v>1358.204</v>
      </c>
      <c r="I80" s="233">
        <v>1276.828</v>
      </c>
      <c r="J80" s="233">
        <v>1211.5350000000001</v>
      </c>
      <c r="K80" s="233">
        <v>1351.6279999999999</v>
      </c>
      <c r="L80" s="233">
        <v>1392.1</v>
      </c>
      <c r="M80" s="233">
        <v>1205.5920000000001</v>
      </c>
      <c r="N80" s="233">
        <v>1300.135</v>
      </c>
      <c r="O80" s="233">
        <v>1219.4469999999999</v>
      </c>
      <c r="P80" s="233">
        <v>1188.977441</v>
      </c>
      <c r="Q80" s="233">
        <v>1015</v>
      </c>
      <c r="R80" s="233">
        <v>1202.7809999999999</v>
      </c>
      <c r="S80" s="233">
        <v>1139.029</v>
      </c>
      <c r="T80" s="233">
        <v>1167.029</v>
      </c>
      <c r="U80" s="233">
        <v>1439.8790000000001</v>
      </c>
      <c r="V80" s="233">
        <v>1257.5229999999999</v>
      </c>
      <c r="W80" s="233">
        <v>1236.0709999999999</v>
      </c>
      <c r="X80" s="233">
        <v>1236.3709999999999</v>
      </c>
      <c r="Y80" s="228"/>
      <c r="Z80" s="233">
        <v>1257.5229999999999</v>
      </c>
      <c r="AA80" s="233">
        <v>1236.0709999999999</v>
      </c>
      <c r="AB80" s="233">
        <v>1236.3709999999999</v>
      </c>
      <c r="AC80" s="228"/>
      <c r="AD80" s="228"/>
      <c r="AE80" s="228"/>
      <c r="AF80" s="228"/>
      <c r="AG80" s="228"/>
    </row>
    <row r="81" spans="1:33" ht="13.5" x14ac:dyDescent="0.2">
      <c r="A81" s="235" t="s">
        <v>343</v>
      </c>
      <c r="B81" s="235" t="s">
        <v>447</v>
      </c>
      <c r="C81" s="231" t="s">
        <v>406</v>
      </c>
      <c r="D81" s="232">
        <v>3159.6959999999999</v>
      </c>
      <c r="E81" s="232">
        <v>3285.4580000000001</v>
      </c>
      <c r="F81" s="232">
        <v>3481.9090000000001</v>
      </c>
      <c r="G81" s="232">
        <v>3392.87</v>
      </c>
      <c r="H81" s="233">
        <v>3501.51</v>
      </c>
      <c r="I81" s="233">
        <v>3664.453</v>
      </c>
      <c r="J81" s="233">
        <v>3829.9760000000001</v>
      </c>
      <c r="K81" s="233">
        <v>3992.864</v>
      </c>
      <c r="L81" s="233">
        <v>4238.4309999999996</v>
      </c>
      <c r="M81" s="233">
        <v>4233.9669999999996</v>
      </c>
      <c r="N81" s="233">
        <v>4246.5420000000004</v>
      </c>
      <c r="O81" s="233">
        <v>4466.88</v>
      </c>
      <c r="P81" s="233">
        <v>4475.2879999999996</v>
      </c>
      <c r="Q81" s="233">
        <v>4758.5010000000002</v>
      </c>
      <c r="R81" s="233">
        <v>4842.2460000000001</v>
      </c>
      <c r="S81" s="233">
        <v>5167.5079999999998</v>
      </c>
      <c r="T81" s="233">
        <v>4916.9960000000001</v>
      </c>
      <c r="U81" s="233">
        <v>5428.3209999999999</v>
      </c>
      <c r="V81" s="233">
        <v>5536.6990000000005</v>
      </c>
      <c r="W81" s="233">
        <v>5774.0510000000004</v>
      </c>
      <c r="X81" s="233">
        <v>5981.8860000000004</v>
      </c>
      <c r="Y81" s="228"/>
      <c r="Z81" s="233">
        <v>5485.5460000000003</v>
      </c>
      <c r="AA81" s="233">
        <v>5720.7930000000006</v>
      </c>
      <c r="AB81" s="233">
        <v>5928.7780000000002</v>
      </c>
      <c r="AC81" s="228"/>
      <c r="AD81" s="228"/>
      <c r="AE81" s="228"/>
      <c r="AF81" s="228"/>
      <c r="AG81" s="228"/>
    </row>
    <row r="82" spans="1:33" s="240" customFormat="1" ht="13.5" x14ac:dyDescent="0.2">
      <c r="A82" s="252" t="s">
        <v>299</v>
      </c>
      <c r="B82" s="252" t="s">
        <v>448</v>
      </c>
      <c r="C82" s="253" t="s">
        <v>300</v>
      </c>
      <c r="D82" s="232">
        <v>919.12599999999998</v>
      </c>
      <c r="E82" s="232">
        <v>1075.2550000000001</v>
      </c>
      <c r="F82" s="232">
        <v>964.303</v>
      </c>
      <c r="G82" s="232">
        <v>959.92200000000003</v>
      </c>
      <c r="H82" s="232">
        <v>982.32899999999995</v>
      </c>
      <c r="I82" s="232">
        <v>1162.116</v>
      </c>
      <c r="J82" s="233">
        <v>1185.3240000000001</v>
      </c>
      <c r="K82" s="233">
        <v>1445.818</v>
      </c>
      <c r="L82" s="233">
        <v>1314.55</v>
      </c>
      <c r="M82" s="233">
        <v>1917.6369999999999</v>
      </c>
      <c r="N82" s="233">
        <v>1226.079</v>
      </c>
      <c r="O82" s="233">
        <f>1866.334-75.786</f>
        <v>1790.548</v>
      </c>
      <c r="P82" s="233">
        <v>1727.2280000000001</v>
      </c>
      <c r="Q82" s="233">
        <v>1886.8000000000002</v>
      </c>
      <c r="R82" s="233">
        <v>1712.4110000000001</v>
      </c>
      <c r="S82" s="233">
        <v>2257.4290000000001</v>
      </c>
      <c r="T82" s="233">
        <v>1776.89</v>
      </c>
      <c r="U82" s="233">
        <v>2342.6710000000003</v>
      </c>
      <c r="V82" s="233">
        <v>2590.3240000000001</v>
      </c>
      <c r="W82" s="233">
        <v>2753.4389999999999</v>
      </c>
      <c r="X82" s="233">
        <v>2403.7080000000001</v>
      </c>
      <c r="Y82" s="228"/>
      <c r="Z82" s="233">
        <v>2564.8346400000055</v>
      </c>
      <c r="AA82" s="233">
        <v>2749.4043559999991</v>
      </c>
      <c r="AB82" s="233">
        <v>2336.2218141879985</v>
      </c>
      <c r="AC82" s="228"/>
      <c r="AD82" s="228"/>
      <c r="AE82" s="228"/>
      <c r="AF82" s="228"/>
      <c r="AG82" s="228"/>
    </row>
    <row r="83" spans="1:33" s="240" customFormat="1" ht="13.5" x14ac:dyDescent="0.2">
      <c r="A83" s="230" t="s">
        <v>344</v>
      </c>
      <c r="B83" s="230" t="s">
        <v>456</v>
      </c>
      <c r="C83" s="134" t="s">
        <v>107</v>
      </c>
      <c r="D83" s="232">
        <v>519.57100000000003</v>
      </c>
      <c r="E83" s="232">
        <v>612.11599999999999</v>
      </c>
      <c r="F83" s="232">
        <v>520.27</v>
      </c>
      <c r="G83" s="232">
        <v>582.13900000000001</v>
      </c>
      <c r="H83" s="233">
        <v>640.31099999999992</v>
      </c>
      <c r="I83" s="233">
        <v>713.40899999999999</v>
      </c>
      <c r="J83" s="233">
        <v>595.96500000000003</v>
      </c>
      <c r="K83" s="233">
        <v>725.07599999999991</v>
      </c>
      <c r="L83" s="233">
        <v>684.19600000000003</v>
      </c>
      <c r="M83" s="233">
        <v>673.04399999999998</v>
      </c>
      <c r="N83" s="233">
        <v>601.95900000000006</v>
      </c>
      <c r="O83" s="233">
        <v>768.12199999999996</v>
      </c>
      <c r="P83" s="233">
        <v>763.63699999999994</v>
      </c>
      <c r="Q83" s="233">
        <v>839.66800000000001</v>
      </c>
      <c r="R83" s="233">
        <v>750.226</v>
      </c>
      <c r="S83" s="233">
        <v>913.64099999999996</v>
      </c>
      <c r="T83" s="233">
        <v>877.39200000000005</v>
      </c>
      <c r="U83" s="233">
        <v>1058.9169999999999</v>
      </c>
      <c r="V83" s="233">
        <v>1078.816</v>
      </c>
      <c r="W83" s="233">
        <v>1122.7150000000001</v>
      </c>
      <c r="X83" s="233">
        <v>1135.1510000000001</v>
      </c>
      <c r="Y83" s="228"/>
      <c r="Z83" s="233">
        <v>1078.816</v>
      </c>
      <c r="AA83" s="233">
        <v>1122.7150000000001</v>
      </c>
      <c r="AB83" s="233">
        <v>1135.1510000000001</v>
      </c>
      <c r="AC83" s="228"/>
      <c r="AD83" s="228"/>
      <c r="AE83" s="228"/>
      <c r="AF83" s="228"/>
      <c r="AG83" s="228"/>
    </row>
    <row r="84" spans="1:33" s="240" customFormat="1" ht="13.5" x14ac:dyDescent="0.25">
      <c r="A84" s="321" t="s">
        <v>609</v>
      </c>
      <c r="B84" s="230"/>
      <c r="C84" s="134"/>
      <c r="D84" s="232"/>
      <c r="E84" s="232"/>
      <c r="F84" s="232"/>
      <c r="G84" s="232"/>
      <c r="H84" s="233"/>
      <c r="I84" s="233"/>
      <c r="J84" s="233"/>
      <c r="K84" s="233"/>
      <c r="L84" s="233">
        <v>360.66</v>
      </c>
      <c r="M84" s="233"/>
      <c r="N84" s="233">
        <v>374.71300000000002</v>
      </c>
      <c r="O84" s="233"/>
      <c r="P84" s="233">
        <v>435.49</v>
      </c>
      <c r="Q84" s="233"/>
      <c r="R84" s="233">
        <v>490.98200000000003</v>
      </c>
      <c r="S84" s="233">
        <v>534.63099999999997</v>
      </c>
      <c r="T84" s="233">
        <v>574.47699999999998</v>
      </c>
      <c r="U84" s="233">
        <v>526.13900000000001</v>
      </c>
      <c r="V84" s="233">
        <v>529.53099999999995</v>
      </c>
      <c r="W84" s="233">
        <v>530.49300000000005</v>
      </c>
      <c r="X84" s="233">
        <v>530.49300000000005</v>
      </c>
      <c r="Y84" s="228"/>
      <c r="Z84" s="233">
        <v>529.53099999999995</v>
      </c>
      <c r="AA84" s="233">
        <v>530.49300000000005</v>
      </c>
      <c r="AB84" s="233">
        <v>530.49300000000005</v>
      </c>
      <c r="AC84" s="228"/>
      <c r="AD84" s="228"/>
      <c r="AE84" s="228"/>
      <c r="AF84" s="228"/>
      <c r="AG84" s="228"/>
    </row>
    <row r="85" spans="1:33" s="240" customFormat="1" ht="13.5" x14ac:dyDescent="0.2">
      <c r="A85" s="230" t="s">
        <v>345</v>
      </c>
      <c r="B85" s="230" t="s">
        <v>449</v>
      </c>
      <c r="C85" s="134"/>
      <c r="D85" s="232">
        <v>49.18</v>
      </c>
      <c r="E85" s="232">
        <v>55.18</v>
      </c>
      <c r="F85" s="232">
        <v>44.145000000000003</v>
      </c>
      <c r="G85" s="232">
        <v>41.97</v>
      </c>
      <c r="H85" s="233">
        <v>44.695</v>
      </c>
      <c r="I85" s="233">
        <v>46.707000000000001</v>
      </c>
      <c r="J85" s="233">
        <v>52.192999999999998</v>
      </c>
      <c r="K85" s="233">
        <v>56.970000000000006</v>
      </c>
      <c r="L85" s="233">
        <v>61.631</v>
      </c>
      <c r="M85" s="233">
        <v>64.906999999999996</v>
      </c>
      <c r="N85" s="233">
        <v>63.429000000000002</v>
      </c>
      <c r="O85" s="233">
        <v>64.584999999999994</v>
      </c>
      <c r="P85" s="233">
        <v>68.343044000000006</v>
      </c>
      <c r="Q85" s="233">
        <v>71.960999999999999</v>
      </c>
      <c r="R85" s="233">
        <v>73.070999999999998</v>
      </c>
      <c r="S85" s="233">
        <v>78.364000000000004</v>
      </c>
      <c r="T85" s="233">
        <v>53.392000000000003</v>
      </c>
      <c r="U85" s="233">
        <v>81.965999999999994</v>
      </c>
      <c r="V85" s="233">
        <v>72.867000000000004</v>
      </c>
      <c r="W85" s="233">
        <v>77.884</v>
      </c>
      <c r="X85" s="233">
        <v>83.515999999999991</v>
      </c>
      <c r="Y85" s="228"/>
      <c r="Z85" s="233">
        <v>72.867000000000004</v>
      </c>
      <c r="AA85" s="233">
        <v>77.884</v>
      </c>
      <c r="AB85" s="233">
        <v>83.515999999999991</v>
      </c>
      <c r="AC85" s="228"/>
      <c r="AD85" s="228"/>
      <c r="AE85" s="228"/>
      <c r="AF85" s="228"/>
      <c r="AG85" s="228"/>
    </row>
    <row r="86" spans="1:33" s="240" customFormat="1" ht="27" x14ac:dyDescent="0.2">
      <c r="A86" s="238" t="s">
        <v>346</v>
      </c>
      <c r="B86" s="238" t="s">
        <v>450</v>
      </c>
      <c r="C86" s="226" t="s">
        <v>409</v>
      </c>
      <c r="D86" s="256">
        <v>2893.6910000000003</v>
      </c>
      <c r="E86" s="256">
        <v>3705.5039999999999</v>
      </c>
      <c r="F86" s="256">
        <v>3025.3629999999998</v>
      </c>
      <c r="G86" s="256">
        <v>3224.181</v>
      </c>
      <c r="H86" s="227">
        <v>2829.1069999999995</v>
      </c>
      <c r="I86" s="227">
        <v>2941.0520000000001</v>
      </c>
      <c r="J86" s="227">
        <v>3521.9479999999999</v>
      </c>
      <c r="K86" s="227">
        <v>5760.9669999999996</v>
      </c>
      <c r="L86" s="227">
        <v>3288.2550000000001</v>
      </c>
      <c r="M86" s="227">
        <v>3260.683</v>
      </c>
      <c r="N86" s="227">
        <v>3073.1430000000005</v>
      </c>
      <c r="O86" s="227" t="e">
        <f t="shared" ref="O86" si="15">O87+O91</f>
        <v>#REF!</v>
      </c>
      <c r="P86" s="227">
        <v>3700.6519999999996</v>
      </c>
      <c r="Q86" s="227">
        <v>2393.0910000000003</v>
      </c>
      <c r="R86" s="227">
        <v>3794.8249999999998</v>
      </c>
      <c r="S86" s="227">
        <v>2056.1400000000003</v>
      </c>
      <c r="T86" s="227">
        <v>4059.645</v>
      </c>
      <c r="U86" s="227">
        <v>4070.703</v>
      </c>
      <c r="V86" s="227">
        <v>3815.6829999999995</v>
      </c>
      <c r="W86" s="227">
        <v>4358.5050000000001</v>
      </c>
      <c r="X86" s="227">
        <v>3613.3959999999997</v>
      </c>
      <c r="Y86" s="228"/>
      <c r="Z86" s="256">
        <v>4029.054709999999</v>
      </c>
      <c r="AA86" s="256">
        <v>4359.3015593700002</v>
      </c>
      <c r="AB86" s="256">
        <v>3773.6542892355092</v>
      </c>
      <c r="AC86" s="455" t="s">
        <v>909</v>
      </c>
      <c r="AD86" s="228"/>
      <c r="AE86" s="228"/>
      <c r="AF86" s="228"/>
      <c r="AG86" s="228"/>
    </row>
    <row r="87" spans="1:33" ht="27" x14ac:dyDescent="0.2">
      <c r="A87" s="235" t="s">
        <v>347</v>
      </c>
      <c r="B87" s="235" t="s">
        <v>451</v>
      </c>
      <c r="C87" s="231" t="s">
        <v>408</v>
      </c>
      <c r="D87" s="232">
        <v>2262.2150000000001</v>
      </c>
      <c r="E87" s="232">
        <v>2597.953</v>
      </c>
      <c r="F87" s="232">
        <v>2557.5009999999997</v>
      </c>
      <c r="G87" s="232">
        <v>2681.643</v>
      </c>
      <c r="H87" s="232">
        <v>2426.2729999999997</v>
      </c>
      <c r="I87" s="232">
        <v>2561.3240000000001</v>
      </c>
      <c r="J87" s="233">
        <v>3136.4690000000001</v>
      </c>
      <c r="K87" s="233">
        <v>5201.8269999999993</v>
      </c>
      <c r="L87" s="233">
        <v>2966.3229999999999</v>
      </c>
      <c r="M87" s="233">
        <v>2979.78</v>
      </c>
      <c r="N87" s="233">
        <v>2806.3480000000004</v>
      </c>
      <c r="O87" s="233">
        <f>O88+O89+O90</f>
        <v>2138.6780000000003</v>
      </c>
      <c r="P87" s="233">
        <v>3394.8559999999998</v>
      </c>
      <c r="Q87" s="233">
        <v>2199.0110000000004</v>
      </c>
      <c r="R87" s="233">
        <v>3429.8139999999999</v>
      </c>
      <c r="S87" s="233">
        <v>1849.2270000000001</v>
      </c>
      <c r="T87" s="233">
        <v>3329.4349999999999</v>
      </c>
      <c r="U87" s="233">
        <v>3718.9749999999999</v>
      </c>
      <c r="V87" s="233">
        <v>3672.8659999999995</v>
      </c>
      <c r="W87" s="233">
        <v>4164.7889999999998</v>
      </c>
      <c r="X87" s="233">
        <v>3506.9189999999999</v>
      </c>
      <c r="Y87" s="228"/>
      <c r="Z87" s="232">
        <v>3875.4203799999991</v>
      </c>
      <c r="AA87" s="232">
        <v>4154.5586818599995</v>
      </c>
      <c r="AB87" s="232">
        <v>3643.0075755427797</v>
      </c>
      <c r="AC87" s="455" t="s">
        <v>909</v>
      </c>
      <c r="AD87" s="228"/>
      <c r="AE87" s="228"/>
      <c r="AF87" s="228"/>
      <c r="AG87" s="228"/>
    </row>
    <row r="88" spans="1:33" ht="13.5" x14ac:dyDescent="0.2">
      <c r="A88" s="230" t="s">
        <v>348</v>
      </c>
      <c r="B88" s="230" t="s">
        <v>452</v>
      </c>
      <c r="C88" s="231" t="s">
        <v>356</v>
      </c>
      <c r="D88" s="232">
        <v>2337.2730000000001</v>
      </c>
      <c r="E88" s="232">
        <v>2515.4169999999999</v>
      </c>
      <c r="F88" s="232">
        <v>2421.5659999999998</v>
      </c>
      <c r="G88" s="232">
        <v>2651.4659999999999</v>
      </c>
      <c r="H88" s="232">
        <v>2372.3359999999998</v>
      </c>
      <c r="I88" s="232">
        <v>2484.44</v>
      </c>
      <c r="J88" s="233">
        <v>3143.8409999999999</v>
      </c>
      <c r="K88" s="233">
        <v>5094.9979999999996</v>
      </c>
      <c r="L88" s="233">
        <v>2758</v>
      </c>
      <c r="M88" s="233">
        <v>2910.9839999999999</v>
      </c>
      <c r="N88" s="233">
        <v>2851.306</v>
      </c>
      <c r="O88" s="233">
        <v>2163.277</v>
      </c>
      <c r="P88" s="233">
        <v>3353.1129999999998</v>
      </c>
      <c r="Q88" s="233">
        <v>2214.806</v>
      </c>
      <c r="R88" s="233">
        <v>3354.0709999999999</v>
      </c>
      <c r="S88" s="233">
        <v>1830.52</v>
      </c>
      <c r="T88" s="233">
        <v>3192.567</v>
      </c>
      <c r="U88" s="233">
        <v>3654.9450000000002</v>
      </c>
      <c r="V88" s="233">
        <v>3670.1419999999998</v>
      </c>
      <c r="W88" s="233">
        <v>4088.9379999999996</v>
      </c>
      <c r="X88" s="233">
        <v>3430.16</v>
      </c>
      <c r="Y88" s="228"/>
      <c r="Z88" s="232">
        <v>3872.7336199999991</v>
      </c>
      <c r="AA88" s="232">
        <v>4088.4220091399993</v>
      </c>
      <c r="AB88" s="232">
        <v>3567.8223473502194</v>
      </c>
      <c r="AC88" s="455" t="s">
        <v>909</v>
      </c>
      <c r="AD88" s="228"/>
      <c r="AE88" s="228"/>
      <c r="AF88" s="228"/>
      <c r="AG88" s="228"/>
    </row>
    <row r="89" spans="1:33" ht="13.5" x14ac:dyDescent="0.2">
      <c r="A89" s="230" t="s">
        <v>349</v>
      </c>
      <c r="B89" s="230" t="s">
        <v>453</v>
      </c>
      <c r="C89" s="231" t="s">
        <v>407</v>
      </c>
      <c r="D89" s="232">
        <v>109.414</v>
      </c>
      <c r="E89" s="233">
        <v>52.887</v>
      </c>
      <c r="F89" s="233">
        <v>94.768000000000001</v>
      </c>
      <c r="G89" s="233">
        <v>2.2530000000000001</v>
      </c>
      <c r="H89" s="232">
        <v>19.579999999999998</v>
      </c>
      <c r="I89" s="232">
        <v>49.715000000000003</v>
      </c>
      <c r="J89" s="233">
        <v>57.680999999999997</v>
      </c>
      <c r="K89" s="233">
        <v>6.423</v>
      </c>
      <c r="L89" s="233">
        <v>21.318999999999999</v>
      </c>
      <c r="M89" s="233">
        <v>29.242000000000001</v>
      </c>
      <c r="N89" s="233">
        <v>-93.441000000000003</v>
      </c>
      <c r="O89" s="233">
        <v>13.821999999999999</v>
      </c>
      <c r="P89" s="233">
        <v>21.207000000000001</v>
      </c>
      <c r="Q89" s="233">
        <v>27.856000000000002</v>
      </c>
      <c r="R89" s="233">
        <v>5.2560000000000002</v>
      </c>
      <c r="S89" s="233">
        <v>52.642000000000003</v>
      </c>
      <c r="T89" s="233">
        <v>137.22</v>
      </c>
      <c r="U89" s="233">
        <v>88.686999999999998</v>
      </c>
      <c r="V89" s="233">
        <v>59.901000000000003</v>
      </c>
      <c r="W89" s="233">
        <v>128.51599999999999</v>
      </c>
      <c r="X89" s="233">
        <v>128.51599999999999</v>
      </c>
      <c r="Y89" s="228"/>
      <c r="Z89" s="233">
        <v>59.901000000000003</v>
      </c>
      <c r="AA89" s="233">
        <v>128.51599999999999</v>
      </c>
      <c r="AB89" s="233">
        <v>128.51599999999999</v>
      </c>
      <c r="AC89" s="228"/>
      <c r="AD89" s="228"/>
      <c r="AE89" s="228"/>
      <c r="AF89" s="228"/>
      <c r="AG89" s="228"/>
    </row>
    <row r="90" spans="1:33" ht="13.5" x14ac:dyDescent="0.2">
      <c r="A90" s="230" t="s">
        <v>350</v>
      </c>
      <c r="B90" s="230" t="s">
        <v>454</v>
      </c>
      <c r="C90" s="231" t="s">
        <v>236</v>
      </c>
      <c r="D90" s="233">
        <v>-184.47200000000001</v>
      </c>
      <c r="E90" s="233">
        <v>29.649000000000001</v>
      </c>
      <c r="F90" s="233">
        <v>41.167000000000002</v>
      </c>
      <c r="G90" s="233">
        <v>27.923999999999999</v>
      </c>
      <c r="H90" s="233">
        <v>34.356999999999999</v>
      </c>
      <c r="I90" s="233">
        <v>27.169</v>
      </c>
      <c r="J90" s="233">
        <v>-65.052999999999997</v>
      </c>
      <c r="K90" s="233">
        <v>100.40600000000001</v>
      </c>
      <c r="L90" s="233">
        <v>187.00399999999999</v>
      </c>
      <c r="M90" s="233">
        <v>39.554000000000002</v>
      </c>
      <c r="N90" s="233">
        <v>48.482999999999997</v>
      </c>
      <c r="O90" s="233">
        <v>-38.420999999999999</v>
      </c>
      <c r="P90" s="233">
        <v>20.536000000000001</v>
      </c>
      <c r="Q90" s="233">
        <v>-43.651000000000003</v>
      </c>
      <c r="R90" s="233">
        <v>70.486999999999995</v>
      </c>
      <c r="S90" s="233">
        <v>-33.935000000000002</v>
      </c>
      <c r="T90" s="233">
        <v>-0.35199999999999998</v>
      </c>
      <c r="U90" s="233">
        <v>-24.657</v>
      </c>
      <c r="V90" s="233">
        <v>-57.177</v>
      </c>
      <c r="W90" s="233">
        <v>-52.664999999999999</v>
      </c>
      <c r="X90" s="233">
        <v>-51.756999999999998</v>
      </c>
      <c r="Y90" s="228"/>
      <c r="Z90" s="233">
        <v>-57.214239999999997</v>
      </c>
      <c r="AA90" s="233">
        <v>-62.379327279999998</v>
      </c>
      <c r="AB90" s="233">
        <v>-53.330771807440001</v>
      </c>
      <c r="AC90" s="228"/>
      <c r="AD90" s="228"/>
      <c r="AE90" s="228"/>
      <c r="AF90" s="228"/>
      <c r="AG90" s="228"/>
    </row>
    <row r="91" spans="1:33" ht="13.5" x14ac:dyDescent="0.2">
      <c r="A91" s="235" t="s">
        <v>301</v>
      </c>
      <c r="B91" s="235" t="s">
        <v>455</v>
      </c>
      <c r="C91" s="231" t="s">
        <v>302</v>
      </c>
      <c r="D91" s="233">
        <v>631.476</v>
      </c>
      <c r="E91" s="233">
        <v>1107.5509999999999</v>
      </c>
      <c r="F91" s="233">
        <v>467.86200000000002</v>
      </c>
      <c r="G91" s="233">
        <v>542.53800000000001</v>
      </c>
      <c r="H91" s="233">
        <v>402.834</v>
      </c>
      <c r="I91" s="233">
        <v>379.72800000000001</v>
      </c>
      <c r="J91" s="233">
        <v>385.47899999999998</v>
      </c>
      <c r="K91" s="233">
        <v>559.14</v>
      </c>
      <c r="L91" s="233">
        <v>321.93200000000002</v>
      </c>
      <c r="M91" s="233">
        <v>280.90300000000002</v>
      </c>
      <c r="N91" s="233">
        <v>266.79500000000002</v>
      </c>
      <c r="O91" s="233" t="e">
        <f>#REF!</f>
        <v>#REF!</v>
      </c>
      <c r="P91" s="233">
        <v>305.79599999999999</v>
      </c>
      <c r="Q91" s="233">
        <v>194.08</v>
      </c>
      <c r="R91" s="233">
        <v>365.01100000000002</v>
      </c>
      <c r="S91" s="233">
        <v>206.91300000000001</v>
      </c>
      <c r="T91" s="233">
        <v>730.21</v>
      </c>
      <c r="U91" s="233">
        <v>351.72799999999995</v>
      </c>
      <c r="V91" s="233">
        <v>142.81699999999998</v>
      </c>
      <c r="W91" s="233">
        <v>193.71600000000001</v>
      </c>
      <c r="X91" s="233">
        <v>106.47699999999999</v>
      </c>
      <c r="Y91" s="228"/>
      <c r="Z91" s="233">
        <v>153.63433000000003</v>
      </c>
      <c r="AA91" s="233">
        <v>204.74287750999989</v>
      </c>
      <c r="AB91" s="233">
        <v>130.64671369272992</v>
      </c>
      <c r="AC91" s="228"/>
      <c r="AD91" s="228"/>
      <c r="AE91" s="228"/>
      <c r="AF91" s="228"/>
      <c r="AG91" s="228"/>
    </row>
    <row r="92" spans="1:33" ht="13.5" x14ac:dyDescent="0.25">
      <c r="A92" s="444" t="s">
        <v>821</v>
      </c>
      <c r="B92" s="445" t="s">
        <v>1949</v>
      </c>
      <c r="C92" s="446"/>
      <c r="D92" s="447"/>
      <c r="E92" s="447"/>
      <c r="F92" s="447"/>
      <c r="G92" s="447"/>
      <c r="H92" s="447"/>
      <c r="I92" s="447"/>
      <c r="J92" s="447"/>
      <c r="K92" s="447"/>
      <c r="L92" s="447"/>
      <c r="M92" s="447"/>
      <c r="N92" s="447"/>
      <c r="O92" s="447"/>
      <c r="P92" s="447"/>
      <c r="Q92" s="447"/>
      <c r="R92" s="447"/>
      <c r="S92" s="447"/>
      <c r="T92" s="447"/>
      <c r="U92" s="447"/>
      <c r="V92" s="447"/>
      <c r="W92" s="447">
        <v>537.19087970000328</v>
      </c>
      <c r="X92" s="447">
        <v>729.53856160000851</v>
      </c>
      <c r="Y92" s="228"/>
      <c r="Z92" s="233"/>
      <c r="AA92" s="233"/>
      <c r="AB92" s="233"/>
      <c r="AC92" s="228"/>
      <c r="AD92" s="228"/>
      <c r="AE92" s="228"/>
      <c r="AF92" s="228"/>
      <c r="AG92" s="228"/>
    </row>
    <row r="93" spans="1:33" ht="13.5" x14ac:dyDescent="0.2">
      <c r="A93" s="220" t="s">
        <v>351</v>
      </c>
      <c r="B93" s="220" t="s">
        <v>414</v>
      </c>
      <c r="C93" s="257" t="s">
        <v>411</v>
      </c>
      <c r="D93" s="221">
        <f t="shared" ref="D93:L93" si="16">D7-D46</f>
        <v>-1730.828000000005</v>
      </c>
      <c r="E93" s="221">
        <f t="shared" si="16"/>
        <v>-5223.3590000000004</v>
      </c>
      <c r="F93" s="221">
        <f t="shared" si="16"/>
        <v>-5077.0330000000031</v>
      </c>
      <c r="G93" s="221">
        <f t="shared" si="16"/>
        <v>-3173.2109999999921</v>
      </c>
      <c r="H93" s="221">
        <f t="shared" si="16"/>
        <v>-3209.1359999999986</v>
      </c>
      <c r="I93" s="258">
        <f t="shared" si="16"/>
        <v>-2133.6729999999989</v>
      </c>
      <c r="J93" s="258">
        <f t="shared" si="16"/>
        <v>-2371.3639999999941</v>
      </c>
      <c r="K93" s="258">
        <f t="shared" si="16"/>
        <v>-2131.2130000000034</v>
      </c>
      <c r="L93" s="258">
        <f t="shared" si="16"/>
        <v>-2006.6039999999994</v>
      </c>
      <c r="M93" s="259">
        <v>-1083.4889999999941</v>
      </c>
      <c r="N93" s="258">
        <f t="shared" ref="N93:T93" si="17">N7-N46</f>
        <v>-804.96099999999569</v>
      </c>
      <c r="O93" s="258" t="e">
        <f t="shared" si="17"/>
        <v>#REF!</v>
      </c>
      <c r="P93" s="258">
        <f t="shared" si="17"/>
        <v>-940.62800000000425</v>
      </c>
      <c r="Q93" s="258">
        <f t="shared" si="17"/>
        <v>0</v>
      </c>
      <c r="R93" s="258">
        <f t="shared" si="17"/>
        <v>-1248.6840000000011</v>
      </c>
      <c r="S93" s="258">
        <f t="shared" si="17"/>
        <v>-480.40900000000693</v>
      </c>
      <c r="T93" s="258">
        <f t="shared" si="17"/>
        <v>-5608.7659999999887</v>
      </c>
      <c r="U93" s="258">
        <f t="shared" ref="U93:V93" si="18">U7-U46</f>
        <v>-9472.4340000000157</v>
      </c>
      <c r="V93" s="258">
        <f t="shared" si="18"/>
        <v>-5299.6189999999915</v>
      </c>
      <c r="W93" s="258">
        <f>W7-W46+W92</f>
        <v>-4493.8441203000002</v>
      </c>
      <c r="X93" s="258">
        <f>X7-X46+X92</f>
        <v>-4317.5184383999995</v>
      </c>
      <c r="Y93" s="228"/>
      <c r="Z93" s="258">
        <f>Z7-Z46</f>
        <v>-5235.9162380000053</v>
      </c>
      <c r="AA93" s="258">
        <f>AA7-AA46</f>
        <v>-5094.9210108039915</v>
      </c>
      <c r="AB93" s="258">
        <f>AB7-AB46</f>
        <v>-5414.1538412433729</v>
      </c>
      <c r="AC93" s="228"/>
      <c r="AD93" s="228"/>
      <c r="AE93" s="228"/>
      <c r="AF93" s="228"/>
      <c r="AG93" s="228"/>
    </row>
    <row r="94" spans="1:33" ht="13.5" x14ac:dyDescent="0.2">
      <c r="A94" s="260" t="s">
        <v>39</v>
      </c>
      <c r="B94" s="260" t="s">
        <v>415</v>
      </c>
      <c r="C94" s="261"/>
      <c r="D94" s="262">
        <f>D93/D95</f>
        <v>-2.5234210889800116E-2</v>
      </c>
      <c r="E94" s="262">
        <f t="shared" ref="E94:N94" si="19">E93/E95</f>
        <v>-8.1493356813289869E-2</v>
      </c>
      <c r="F94" s="262">
        <f t="shared" si="19"/>
        <v>-7.4560317274483784E-2</v>
      </c>
      <c r="G94" s="262">
        <f t="shared" si="19"/>
        <v>-4.4558566515499075E-2</v>
      </c>
      <c r="H94" s="262">
        <f t="shared" si="19"/>
        <v>-4.3671326730936752E-2</v>
      </c>
      <c r="I94" s="262">
        <f t="shared" si="19"/>
        <v>-2.8695816661308337E-2</v>
      </c>
      <c r="J94" s="262">
        <f t="shared" si="19"/>
        <v>-3.1097467452204517E-2</v>
      </c>
      <c r="K94" s="262">
        <f t="shared" si="19"/>
        <v>-2.6720927170395741E-2</v>
      </c>
      <c r="L94" s="262">
        <f t="shared" si="19"/>
        <v>-2.4703939583537411E-2</v>
      </c>
      <c r="M94" s="262">
        <v>-1.2900001435861499E-2</v>
      </c>
      <c r="N94" s="262">
        <f t="shared" si="19"/>
        <v>-9.5242489958085458E-3</v>
      </c>
      <c r="O94" s="262" t="e">
        <f t="shared" ref="O94:T94" si="20">O93/O95</f>
        <v>#REF!</v>
      </c>
      <c r="P94" s="262">
        <f t="shared" si="20"/>
        <v>-1.0483926938767455E-2</v>
      </c>
      <c r="Q94" s="262">
        <f t="shared" si="20"/>
        <v>0</v>
      </c>
      <c r="R94" s="262">
        <f t="shared" si="20"/>
        <v>-1.3302952595508354E-2</v>
      </c>
      <c r="S94" s="262">
        <f t="shared" ref="S94" si="21">S93/S95</f>
        <v>-4.8999973284565264E-3</v>
      </c>
      <c r="T94" s="262">
        <f t="shared" si="20"/>
        <v>-6.1563866927986009E-2</v>
      </c>
      <c r="U94" s="262">
        <f t="shared" ref="U94:V94" si="22">U93/U95</f>
        <v>-9.9294637844643791E-2</v>
      </c>
      <c r="V94" s="262">
        <f t="shared" si="22"/>
        <v>-5.1199999799049628E-2</v>
      </c>
      <c r="W94" s="262">
        <f t="shared" ref="W94:X94" si="23">W93/W95</f>
        <v>-4.1100000000000005E-2</v>
      </c>
      <c r="X94" s="262">
        <f t="shared" si="23"/>
        <v>-3.8399999999999997E-2</v>
      </c>
      <c r="Y94" s="228"/>
      <c r="Z94" s="262">
        <f>Z93/Z95</f>
        <v>-5.0584562839978003E-2</v>
      </c>
      <c r="AA94" s="262">
        <f>AA93/AA95</f>
        <v>-4.6597355835757123E-2</v>
      </c>
      <c r="AB94" s="262">
        <f>AB93/AB95</f>
        <v>-4.8153472989171775E-2</v>
      </c>
      <c r="AC94" s="228"/>
      <c r="AD94" s="228"/>
      <c r="AE94" s="228"/>
      <c r="AF94" s="228"/>
      <c r="AG94" s="228"/>
    </row>
    <row r="95" spans="1:33" ht="13.5" x14ac:dyDescent="0.25">
      <c r="A95" s="263" t="s">
        <v>71</v>
      </c>
      <c r="B95" s="263" t="s">
        <v>117</v>
      </c>
      <c r="C95" s="264"/>
      <c r="D95" s="265">
        <v>68590.534</v>
      </c>
      <c r="E95" s="265">
        <v>64095.519</v>
      </c>
      <c r="F95" s="265">
        <v>68092.964000000007</v>
      </c>
      <c r="G95" s="265">
        <v>71214.386999999988</v>
      </c>
      <c r="H95" s="265">
        <v>73483.822000000015</v>
      </c>
      <c r="I95" s="265">
        <v>74354.845000000001</v>
      </c>
      <c r="J95" s="265">
        <v>76255.855999999985</v>
      </c>
      <c r="K95" s="265">
        <v>79758.198000000004</v>
      </c>
      <c r="L95" s="265">
        <v>81226.073000000004</v>
      </c>
      <c r="M95" s="266">
        <v>83991.385999999999</v>
      </c>
      <c r="N95" s="265">
        <v>84517.00499999999</v>
      </c>
      <c r="O95" s="265">
        <v>89495.334000000003</v>
      </c>
      <c r="P95" s="265">
        <v>89720.960999999996</v>
      </c>
      <c r="Q95" s="265">
        <v>96890.353000000003</v>
      </c>
      <c r="R95" s="265">
        <v>93865.176999999996</v>
      </c>
      <c r="S95" s="364">
        <v>98042.706515379527</v>
      </c>
      <c r="T95" s="265">
        <v>91104.835999999996</v>
      </c>
      <c r="U95" s="265">
        <v>95397.236000000004</v>
      </c>
      <c r="V95" s="265">
        <v>103508.18399999999</v>
      </c>
      <c r="W95" s="265">
        <v>109339.273</v>
      </c>
      <c r="X95" s="265">
        <v>112435.376</v>
      </c>
      <c r="Y95" s="228"/>
      <c r="Z95" s="265">
        <v>103508.18399999999</v>
      </c>
      <c r="AA95" s="265">
        <v>109339.273</v>
      </c>
      <c r="AB95" s="265">
        <v>112435.376</v>
      </c>
      <c r="AC95" s="228"/>
      <c r="AD95" s="228"/>
      <c r="AE95" s="228"/>
      <c r="AF95" s="228"/>
      <c r="AG95" s="228"/>
    </row>
    <row r="96" spans="1:33" x14ac:dyDescent="0.2">
      <c r="A96" s="234"/>
      <c r="B96" s="234"/>
      <c r="D96" s="267"/>
      <c r="E96" s="267"/>
      <c r="F96" s="267"/>
      <c r="G96" s="267"/>
      <c r="H96" s="267"/>
      <c r="I96" s="267"/>
    </row>
    <row r="97" spans="1:24" x14ac:dyDescent="0.2">
      <c r="A97" s="234"/>
      <c r="B97" s="234"/>
      <c r="D97" s="267"/>
      <c r="E97" s="267"/>
      <c r="F97" s="267"/>
      <c r="G97" s="267"/>
      <c r="H97" s="267"/>
      <c r="I97" s="267"/>
      <c r="K97" s="268"/>
      <c r="L97" s="267"/>
      <c r="M97" s="267"/>
      <c r="N97" s="268"/>
      <c r="O97" s="268"/>
      <c r="P97" s="268"/>
    </row>
    <row r="98" spans="1:24" x14ac:dyDescent="0.2">
      <c r="A98" s="234"/>
      <c r="B98" s="234"/>
    </row>
    <row r="103" spans="1:24" x14ac:dyDescent="0.2">
      <c r="D103" s="269"/>
      <c r="E103" s="269"/>
      <c r="F103" s="269"/>
      <c r="G103" s="269"/>
      <c r="H103" s="269"/>
      <c r="I103" s="269"/>
      <c r="J103" s="269"/>
      <c r="K103" s="269"/>
      <c r="L103" s="269"/>
      <c r="M103" s="269"/>
      <c r="N103" s="269"/>
      <c r="O103" s="269"/>
      <c r="P103" s="269"/>
      <c r="Q103" s="269"/>
      <c r="R103" s="269"/>
      <c r="S103" s="269"/>
      <c r="T103" s="269"/>
      <c r="U103" s="269"/>
      <c r="V103" s="269"/>
      <c r="W103" s="269"/>
      <c r="X103" s="269"/>
    </row>
    <row r="104" spans="1:24" x14ac:dyDescent="0.2">
      <c r="D104" s="269"/>
      <c r="E104" s="269"/>
      <c r="F104" s="269"/>
      <c r="G104" s="269"/>
      <c r="H104" s="269"/>
      <c r="I104" s="269"/>
      <c r="J104" s="269"/>
      <c r="K104" s="269"/>
      <c r="L104" s="269"/>
      <c r="M104" s="269"/>
      <c r="N104" s="269"/>
      <c r="O104" s="269"/>
      <c r="P104" s="269"/>
      <c r="Q104" s="269"/>
      <c r="R104" s="269"/>
      <c r="S104" s="269"/>
      <c r="T104" s="269"/>
      <c r="U104" s="269"/>
      <c r="V104" s="269"/>
      <c r="W104" s="269"/>
      <c r="X104" s="269"/>
    </row>
    <row r="105" spans="1:24" x14ac:dyDescent="0.2">
      <c r="D105" s="269"/>
      <c r="E105" s="269"/>
      <c r="F105" s="269"/>
      <c r="G105" s="269"/>
      <c r="H105" s="269"/>
      <c r="I105" s="269"/>
      <c r="J105" s="269"/>
      <c r="K105" s="269"/>
      <c r="L105" s="269"/>
      <c r="M105" s="269"/>
      <c r="N105" s="269"/>
      <c r="O105" s="269"/>
      <c r="P105" s="269"/>
      <c r="Q105" s="269"/>
      <c r="R105" s="269"/>
      <c r="S105" s="269"/>
      <c r="T105" s="269"/>
      <c r="U105" s="269"/>
      <c r="V105" s="269"/>
      <c r="W105" s="269"/>
      <c r="X105" s="269"/>
    </row>
    <row r="106" spans="1:24" x14ac:dyDescent="0.2">
      <c r="D106" s="269"/>
      <c r="E106" s="269"/>
      <c r="F106" s="269"/>
      <c r="G106" s="269"/>
      <c r="H106" s="269"/>
      <c r="I106" s="269"/>
      <c r="J106" s="269"/>
      <c r="K106" s="269"/>
      <c r="L106" s="269"/>
      <c r="M106" s="269"/>
      <c r="N106" s="269"/>
      <c r="O106" s="269"/>
      <c r="P106" s="269"/>
      <c r="Q106" s="269"/>
      <c r="R106" s="269"/>
      <c r="S106" s="269"/>
      <c r="T106" s="269"/>
      <c r="U106" s="269"/>
      <c r="V106" s="269"/>
      <c r="W106" s="269"/>
      <c r="X106" s="269"/>
    </row>
    <row r="107" spans="1:24" x14ac:dyDescent="0.2">
      <c r="D107" s="269"/>
      <c r="E107" s="269"/>
      <c r="F107" s="269"/>
      <c r="G107" s="269"/>
      <c r="H107" s="269"/>
      <c r="I107" s="269"/>
      <c r="J107" s="269"/>
      <c r="K107" s="269"/>
      <c r="L107" s="269"/>
      <c r="M107" s="269"/>
      <c r="N107" s="269"/>
      <c r="O107" s="269"/>
      <c r="P107" s="269"/>
      <c r="Q107" s="269"/>
      <c r="R107" s="269"/>
      <c r="S107" s="269"/>
      <c r="T107" s="269"/>
      <c r="U107" s="269"/>
      <c r="V107" s="269"/>
      <c r="W107" s="269"/>
      <c r="X107" s="269"/>
    </row>
    <row r="108" spans="1:24" x14ac:dyDescent="0.2">
      <c r="D108" s="269"/>
      <c r="E108" s="269"/>
      <c r="F108" s="269"/>
      <c r="G108" s="269"/>
      <c r="H108" s="269"/>
      <c r="I108" s="269"/>
      <c r="J108" s="269"/>
      <c r="K108" s="269"/>
      <c r="L108" s="269"/>
      <c r="M108" s="269"/>
      <c r="N108" s="269"/>
      <c r="O108" s="269"/>
      <c r="P108" s="269"/>
      <c r="Q108" s="269"/>
      <c r="R108" s="269"/>
      <c r="S108" s="269"/>
      <c r="T108" s="269"/>
      <c r="U108" s="269"/>
      <c r="V108" s="269"/>
      <c r="W108" s="269"/>
      <c r="X108" s="269"/>
    </row>
    <row r="110" spans="1:24" x14ac:dyDescent="0.2">
      <c r="D110" s="270"/>
      <c r="E110" s="270"/>
      <c r="F110" s="270"/>
      <c r="G110" s="270"/>
      <c r="H110" s="270"/>
      <c r="I110" s="270"/>
      <c r="J110" s="270"/>
      <c r="K110" s="270"/>
      <c r="L110" s="270"/>
      <c r="M110" s="270"/>
      <c r="N110" s="270"/>
      <c r="O110" s="270"/>
      <c r="P110" s="270"/>
      <c r="Q110" s="270"/>
      <c r="R110" s="270"/>
      <c r="S110" s="270"/>
      <c r="T110" s="270"/>
      <c r="U110" s="270"/>
      <c r="V110" s="270"/>
      <c r="W110" s="270"/>
      <c r="X110" s="270"/>
    </row>
    <row r="113" spans="5:24" x14ac:dyDescent="0.2">
      <c r="H113" s="229"/>
      <c r="I113" s="229"/>
      <c r="J113" s="229"/>
      <c r="K113" s="229"/>
      <c r="L113" s="229"/>
      <c r="M113" s="229"/>
      <c r="N113" s="229"/>
      <c r="O113" s="229"/>
      <c r="P113" s="229"/>
    </row>
    <row r="114" spans="5:24" x14ac:dyDescent="0.2">
      <c r="G114" s="270"/>
      <c r="H114" s="270"/>
      <c r="I114" s="270"/>
      <c r="J114" s="270"/>
      <c r="K114" s="270"/>
      <c r="L114" s="270"/>
      <c r="M114" s="270"/>
      <c r="N114" s="270"/>
      <c r="O114" s="270"/>
      <c r="P114" s="270"/>
      <c r="Q114" s="270"/>
      <c r="R114" s="270"/>
      <c r="S114" s="270"/>
      <c r="T114" s="270"/>
      <c r="U114" s="270"/>
      <c r="V114" s="270"/>
      <c r="W114" s="270"/>
      <c r="X114" s="270"/>
    </row>
    <row r="115" spans="5:24" x14ac:dyDescent="0.2">
      <c r="K115" s="269"/>
      <c r="L115" s="269"/>
      <c r="M115" s="269"/>
      <c r="N115" s="269"/>
      <c r="O115" s="269"/>
      <c r="P115" s="269"/>
    </row>
    <row r="116" spans="5:24" x14ac:dyDescent="0.2">
      <c r="G116" s="270"/>
      <c r="H116" s="270"/>
      <c r="I116" s="270"/>
      <c r="J116" s="270"/>
      <c r="K116" s="270"/>
      <c r="L116" s="270"/>
      <c r="M116" s="270"/>
      <c r="N116" s="270"/>
      <c r="O116" s="270"/>
      <c r="P116" s="270"/>
      <c r="Q116" s="270"/>
      <c r="R116" s="270"/>
      <c r="S116" s="270"/>
      <c r="T116" s="270"/>
      <c r="U116" s="270"/>
      <c r="V116" s="270"/>
      <c r="W116" s="270"/>
      <c r="X116" s="270"/>
    </row>
    <row r="118" spans="5:24" x14ac:dyDescent="0.2">
      <c r="K118" s="228"/>
      <c r="L118" s="228"/>
      <c r="M118" s="228"/>
      <c r="N118" s="228"/>
      <c r="O118" s="228"/>
      <c r="P118" s="228"/>
    </row>
    <row r="119" spans="5:24" ht="15" x14ac:dyDescent="0.25">
      <c r="E119" s="271"/>
      <c r="L119" s="228"/>
      <c r="M119" s="228"/>
      <c r="N119" s="228"/>
      <c r="O119" s="228"/>
      <c r="P119" s="228"/>
      <c r="Q119" s="272"/>
      <c r="R119" s="272"/>
      <c r="S119" s="272"/>
      <c r="T119" s="272"/>
      <c r="U119" s="272"/>
      <c r="V119" s="272"/>
      <c r="W119" s="272"/>
      <c r="X119" s="272"/>
    </row>
    <row r="120" spans="5:24" ht="15" x14ac:dyDescent="0.25">
      <c r="E120" s="271"/>
      <c r="K120" s="228"/>
      <c r="L120" s="228"/>
      <c r="M120" s="228"/>
      <c r="N120" s="228"/>
      <c r="O120" s="228"/>
      <c r="P120" s="228"/>
    </row>
    <row r="121" spans="5:24" ht="15" x14ac:dyDescent="0.25">
      <c r="E121" s="271"/>
      <c r="Q121" s="272"/>
      <c r="R121" s="272"/>
      <c r="S121" s="272"/>
      <c r="T121" s="272"/>
      <c r="U121" s="272"/>
      <c r="V121" s="272"/>
      <c r="W121" s="272"/>
      <c r="X121" s="272"/>
    </row>
    <row r="122" spans="5:24" ht="15" x14ac:dyDescent="0.25">
      <c r="E122" s="271"/>
    </row>
    <row r="123" spans="5:24" ht="15" x14ac:dyDescent="0.25">
      <c r="E123" s="271"/>
    </row>
    <row r="124" spans="5:24" ht="15" x14ac:dyDescent="0.25">
      <c r="E124" s="271"/>
    </row>
    <row r="125" spans="5:24" ht="15" x14ac:dyDescent="0.25">
      <c r="E125" s="271"/>
    </row>
  </sheetData>
  <mergeCells count="3">
    <mergeCell ref="Z3:AB3"/>
    <mergeCell ref="C4:C8"/>
    <mergeCell ref="Z2:AC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showGridLines="0" zoomScale="85" zoomScaleNormal="85" workbookViewId="0">
      <selection activeCell="A3" sqref="A3"/>
    </sheetView>
  </sheetViews>
  <sheetFormatPr defaultColWidth="9.140625" defaultRowHeight="13.5" x14ac:dyDescent="0.25"/>
  <cols>
    <col min="1" max="1" width="9.140625" style="15"/>
    <col min="2" max="2" width="29.7109375" style="15" bestFit="1" customWidth="1"/>
    <col min="3" max="3" width="24.140625" style="15" customWidth="1"/>
    <col min="4" max="16384" width="9.140625" style="15"/>
  </cols>
  <sheetData>
    <row r="2" spans="2:11" x14ac:dyDescent="0.25">
      <c r="B2" s="338" t="s">
        <v>581</v>
      </c>
      <c r="C2" s="338" t="s">
        <v>582</v>
      </c>
      <c r="D2" s="339"/>
      <c r="E2" s="339"/>
    </row>
    <row r="3" spans="2:11" x14ac:dyDescent="0.25">
      <c r="B3" s="711"/>
      <c r="C3" s="711"/>
      <c r="D3" s="711"/>
      <c r="E3" s="711"/>
    </row>
    <row r="4" spans="2:11" x14ac:dyDescent="0.25">
      <c r="B4" s="67"/>
      <c r="C4" s="67"/>
      <c r="D4" s="340">
        <v>2018</v>
      </c>
      <c r="E4" s="340">
        <v>2019</v>
      </c>
      <c r="F4" s="340">
        <v>2020</v>
      </c>
      <c r="G4" s="340">
        <v>2021</v>
      </c>
      <c r="H4" s="340">
        <v>2022</v>
      </c>
      <c r="I4" s="340">
        <v>2023</v>
      </c>
      <c r="J4" s="340">
        <v>2024</v>
      </c>
    </row>
    <row r="5" spans="2:11" x14ac:dyDescent="0.25">
      <c r="B5" s="341" t="s">
        <v>590</v>
      </c>
      <c r="C5" s="342" t="s">
        <v>1125</v>
      </c>
      <c r="D5" s="402">
        <v>-1.0091623025370149</v>
      </c>
      <c r="E5" s="402">
        <v>-1.3302952595508355</v>
      </c>
      <c r="F5" s="402">
        <v>-6.1563866927986011</v>
      </c>
      <c r="G5" s="402">
        <v>-9.9294637844643798</v>
      </c>
      <c r="H5" s="402">
        <v>-5.1199999799049625</v>
      </c>
      <c r="I5" s="402">
        <v>-4.1100000000000003</v>
      </c>
      <c r="J5" s="402">
        <v>-3.84</v>
      </c>
    </row>
    <row r="6" spans="2:11" x14ac:dyDescent="0.25">
      <c r="B6" s="341" t="s">
        <v>805</v>
      </c>
      <c r="C6" s="342" t="s">
        <v>1123</v>
      </c>
      <c r="D6" s="511">
        <v>-1.2</v>
      </c>
      <c r="E6" s="511">
        <v>-1.7</v>
      </c>
      <c r="F6" s="511">
        <v>-6.7</v>
      </c>
      <c r="G6" s="403">
        <v>-9.4916900946689893</v>
      </c>
      <c r="H6" s="403">
        <v>-5.0139059535620882</v>
      </c>
      <c r="I6" s="403">
        <v>-4.0745623910843696</v>
      </c>
      <c r="J6" s="403">
        <v>-3.8580719829940402</v>
      </c>
      <c r="K6" s="311"/>
    </row>
    <row r="7" spans="2:11" x14ac:dyDescent="0.25">
      <c r="B7" s="341" t="s">
        <v>583</v>
      </c>
      <c r="C7" s="342" t="s">
        <v>1122</v>
      </c>
      <c r="D7" s="511">
        <v>0.1</v>
      </c>
      <c r="E7" s="511">
        <v>0.2</v>
      </c>
      <c r="F7" s="511">
        <v>0.2</v>
      </c>
      <c r="G7" s="403">
        <v>-0.30206535543650342</v>
      </c>
      <c r="H7" s="403">
        <v>-0.17284720211109106</v>
      </c>
      <c r="I7" s="403">
        <v>-0.10553573005739667</v>
      </c>
      <c r="J7" s="403">
        <v>-4.7654930241884011E-2</v>
      </c>
    </row>
    <row r="8" spans="2:11" x14ac:dyDescent="0.25">
      <c r="B8" s="341" t="s">
        <v>584</v>
      </c>
      <c r="C8" s="342" t="s">
        <v>1124</v>
      </c>
      <c r="D8" s="511">
        <v>0</v>
      </c>
      <c r="E8" s="511">
        <v>0.2</v>
      </c>
      <c r="F8" s="511">
        <v>0.4</v>
      </c>
      <c r="G8" s="403">
        <v>-0.1357083343588697</v>
      </c>
      <c r="H8" s="403">
        <v>6.6753175768207856E-2</v>
      </c>
      <c r="I8" s="403">
        <v>6.867065962657351E-2</v>
      </c>
      <c r="J8" s="403">
        <v>6.4412111718290505E-2</v>
      </c>
    </row>
    <row r="9" spans="2:11" x14ac:dyDescent="0.25">
      <c r="B9" s="341" t="s">
        <v>585</v>
      </c>
      <c r="C9" s="341" t="s">
        <v>586</v>
      </c>
      <c r="D9" s="403">
        <v>0</v>
      </c>
      <c r="E9" s="403">
        <v>0</v>
      </c>
      <c r="F9" s="403">
        <v>0</v>
      </c>
      <c r="G9" s="403">
        <v>0</v>
      </c>
      <c r="H9" s="403">
        <v>0</v>
      </c>
      <c r="I9" s="403">
        <v>-0.48987896934062558</v>
      </c>
      <c r="J9" s="403">
        <v>-0.64753664324473326</v>
      </c>
    </row>
    <row r="10" spans="2:11" x14ac:dyDescent="0.25">
      <c r="B10" s="343" t="s">
        <v>587</v>
      </c>
      <c r="C10" s="343" t="s">
        <v>1126</v>
      </c>
      <c r="D10" s="404">
        <v>-1.0091623025370149</v>
      </c>
      <c r="E10" s="404">
        <v>-1.3302952595508355</v>
      </c>
      <c r="F10" s="404">
        <v>-6.1563866927986011</v>
      </c>
      <c r="G10" s="404">
        <v>-9.9294637844643798</v>
      </c>
      <c r="H10" s="404">
        <v>-5.1199999799049625</v>
      </c>
      <c r="I10" s="405">
        <v>-4.5998789693406259</v>
      </c>
      <c r="J10" s="405">
        <v>-4.4875366432447334</v>
      </c>
    </row>
    <row r="11" spans="2:11" x14ac:dyDescent="0.25">
      <c r="G11" s="1030" t="s">
        <v>8</v>
      </c>
      <c r="H11" s="1030"/>
      <c r="I11" s="1030"/>
    </row>
    <row r="12" spans="2:11" x14ac:dyDescent="0.25">
      <c r="I12" s="710" t="s">
        <v>118</v>
      </c>
    </row>
    <row r="14" spans="2:11" x14ac:dyDescent="0.25">
      <c r="B14" s="1031" t="s">
        <v>1127</v>
      </c>
      <c r="C14" s="1031"/>
      <c r="D14" s="1031"/>
      <c r="E14" s="1031"/>
      <c r="G14" s="1031" t="s">
        <v>1128</v>
      </c>
      <c r="H14" s="1031"/>
      <c r="I14" s="1031"/>
      <c r="J14" s="1031"/>
      <c r="K14" s="1031"/>
    </row>
  </sheetData>
  <mergeCells count="3">
    <mergeCell ref="B14:E14"/>
    <mergeCell ref="G14:K14"/>
    <mergeCell ref="G11:I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0"/>
  <dimension ref="A3:H28"/>
  <sheetViews>
    <sheetView showGridLines="0" zoomScale="85" zoomScaleNormal="85" workbookViewId="0"/>
  </sheetViews>
  <sheetFormatPr defaultColWidth="9.140625" defaultRowHeight="13.5" x14ac:dyDescent="0.25"/>
  <cols>
    <col min="1" max="1" width="41.140625" style="15" customWidth="1"/>
    <col min="2" max="2" width="27.140625" style="15" customWidth="1"/>
    <col min="3" max="3" width="6.85546875" style="15" customWidth="1"/>
    <col min="4" max="4" width="9" style="15" customWidth="1"/>
    <col min="5" max="8" width="10.42578125" style="15" bestFit="1" customWidth="1"/>
    <col min="9" max="16384" width="9.140625" style="15"/>
  </cols>
  <sheetData>
    <row r="3" spans="1:8" ht="17.45" customHeight="1" x14ac:dyDescent="0.25">
      <c r="A3" s="769" t="s">
        <v>1139</v>
      </c>
      <c r="B3" s="769"/>
    </row>
    <row r="4" spans="1:8" ht="14.25" thickBot="1" x14ac:dyDescent="0.3">
      <c r="A4" s="469"/>
      <c r="B4" s="469"/>
      <c r="C4" s="517">
        <v>2020</v>
      </c>
      <c r="D4" s="517">
        <v>2021</v>
      </c>
      <c r="E4" s="517">
        <v>2022</v>
      </c>
      <c r="F4" s="517">
        <v>2023</v>
      </c>
      <c r="G4" s="517">
        <v>2024</v>
      </c>
    </row>
    <row r="5" spans="1:8" x14ac:dyDescent="0.25">
      <c r="A5" s="3" t="s">
        <v>803</v>
      </c>
      <c r="B5" s="3"/>
      <c r="C5" s="571">
        <v>-2.7</v>
      </c>
      <c r="D5" s="571">
        <v>-5.5</v>
      </c>
      <c r="E5" s="571">
        <v>-5.5</v>
      </c>
      <c r="F5" s="571">
        <v>-4.5</v>
      </c>
      <c r="G5" s="571">
        <v>-3.5</v>
      </c>
    </row>
    <row r="6" spans="1:8" x14ac:dyDescent="0.25">
      <c r="A6" s="3" t="s">
        <v>804</v>
      </c>
      <c r="B6" s="3"/>
      <c r="C6" s="572">
        <v>-1.2</v>
      </c>
      <c r="D6" s="572">
        <v>-1</v>
      </c>
      <c r="E6" s="572">
        <v>-0.9</v>
      </c>
      <c r="F6" s="572">
        <v>-0.9</v>
      </c>
      <c r="G6" s="572">
        <v>-1.1000000000000001</v>
      </c>
      <c r="H6" s="105"/>
    </row>
    <row r="7" spans="1:8" x14ac:dyDescent="0.25">
      <c r="A7" s="3" t="s">
        <v>1140</v>
      </c>
      <c r="B7" s="3"/>
      <c r="C7" s="572">
        <v>1.7</v>
      </c>
      <c r="D7" s="572">
        <v>3.6</v>
      </c>
      <c r="E7" s="572">
        <v>0</v>
      </c>
      <c r="F7" s="572">
        <v>0</v>
      </c>
      <c r="G7" s="572">
        <v>0</v>
      </c>
      <c r="H7" s="105"/>
    </row>
    <row r="8" spans="1:8" x14ac:dyDescent="0.25">
      <c r="A8" s="3" t="s">
        <v>1141</v>
      </c>
      <c r="B8" s="3"/>
      <c r="C8" s="572">
        <v>0.1</v>
      </c>
      <c r="D8" s="572">
        <v>0.2</v>
      </c>
      <c r="E8" s="572">
        <v>0.3</v>
      </c>
      <c r="F8" s="572">
        <v>1.3</v>
      </c>
      <c r="G8" s="572">
        <v>0</v>
      </c>
      <c r="H8" s="105"/>
    </row>
    <row r="9" spans="1:8" x14ac:dyDescent="0.25">
      <c r="A9" s="770" t="s">
        <v>1142</v>
      </c>
      <c r="B9" s="770"/>
      <c r="C9" s="771">
        <v>1</v>
      </c>
      <c r="D9" s="771">
        <v>1.3</v>
      </c>
      <c r="E9" s="771">
        <v>1.4</v>
      </c>
      <c r="F9" s="771">
        <v>2.2999999999999998</v>
      </c>
      <c r="G9" s="771">
        <v>1</v>
      </c>
      <c r="H9" s="105"/>
    </row>
    <row r="10" spans="1:8" x14ac:dyDescent="0.25">
      <c r="A10" s="770" t="s">
        <v>802</v>
      </c>
      <c r="B10" s="770"/>
      <c r="C10" s="771">
        <v>-1</v>
      </c>
      <c r="D10" s="771">
        <v>-1.1000000000000001</v>
      </c>
      <c r="E10" s="771">
        <v>-1</v>
      </c>
      <c r="F10" s="771">
        <v>-1</v>
      </c>
      <c r="G10" s="771">
        <v>-1</v>
      </c>
      <c r="H10" s="105"/>
    </row>
    <row r="11" spans="1:8" ht="14.25" thickBot="1" x14ac:dyDescent="0.3">
      <c r="A11" s="469" t="s">
        <v>1143</v>
      </c>
      <c r="B11" s="469"/>
      <c r="C11" s="570"/>
      <c r="D11" s="570">
        <v>0.2</v>
      </c>
      <c r="E11" s="570">
        <v>1.1000000000000001</v>
      </c>
      <c r="F11" s="570">
        <v>1.3</v>
      </c>
      <c r="G11" s="570">
        <v>1.3</v>
      </c>
      <c r="H11" s="105"/>
    </row>
    <row r="12" spans="1:8" ht="14.25" thickBot="1" x14ac:dyDescent="0.3">
      <c r="A12" s="469" t="s">
        <v>1144</v>
      </c>
      <c r="B12" s="469"/>
      <c r="C12" s="570">
        <v>-3.3</v>
      </c>
      <c r="D12" s="570">
        <v>-8.5</v>
      </c>
      <c r="E12" s="570">
        <v>-6</v>
      </c>
      <c r="F12" s="570">
        <v>-6.1</v>
      </c>
      <c r="G12" s="570">
        <v>-3.7</v>
      </c>
      <c r="H12" s="105"/>
    </row>
    <row r="13" spans="1:8" ht="15.75" thickBot="1" x14ac:dyDescent="0.3">
      <c r="A13" s="718" t="s">
        <v>1145</v>
      </c>
      <c r="B13" s="718"/>
      <c r="C13" s="573">
        <v>-2.2999999999999998</v>
      </c>
      <c r="D13" s="573">
        <v>-5.2</v>
      </c>
      <c r="E13" s="573">
        <v>2.5</v>
      </c>
      <c r="F13" s="573">
        <v>-0.1</v>
      </c>
      <c r="G13" s="573">
        <v>2.4</v>
      </c>
    </row>
    <row r="14" spans="1:8" x14ac:dyDescent="0.25">
      <c r="A14" s="574" t="s">
        <v>1430</v>
      </c>
      <c r="G14" s="574" t="s">
        <v>8</v>
      </c>
    </row>
    <row r="17" spans="1:7" x14ac:dyDescent="0.25">
      <c r="A17" s="769" t="s">
        <v>1425</v>
      </c>
      <c r="B17" s="769"/>
    </row>
    <row r="18" spans="1:7" ht="14.25" thickBot="1" x14ac:dyDescent="0.3">
      <c r="A18" s="469"/>
      <c r="B18" s="469"/>
      <c r="C18" s="517">
        <v>2020</v>
      </c>
      <c r="D18" s="517">
        <v>2021</v>
      </c>
      <c r="E18" s="517">
        <v>2022</v>
      </c>
      <c r="F18" s="517">
        <v>2023</v>
      </c>
      <c r="G18" s="517">
        <v>2024</v>
      </c>
    </row>
    <row r="19" spans="1:7" x14ac:dyDescent="0.25">
      <c r="A19" s="3" t="s">
        <v>1426</v>
      </c>
      <c r="B19" s="3"/>
      <c r="C19" s="571">
        <v>-2.7</v>
      </c>
      <c r="D19" s="571">
        <v>-5.5</v>
      </c>
      <c r="E19" s="571">
        <v>-5.5</v>
      </c>
      <c r="F19" s="571">
        <v>-4.5</v>
      </c>
      <c r="G19" s="571">
        <v>-3.5</v>
      </c>
    </row>
    <row r="20" spans="1:7" x14ac:dyDescent="0.25">
      <c r="A20" s="3" t="s">
        <v>1427</v>
      </c>
      <c r="B20" s="3"/>
      <c r="C20" s="572">
        <v>-1.2</v>
      </c>
      <c r="D20" s="572">
        <v>-1</v>
      </c>
      <c r="E20" s="572">
        <v>-0.9</v>
      </c>
      <c r="F20" s="572">
        <v>-0.9</v>
      </c>
      <c r="G20" s="572">
        <v>-1.1000000000000001</v>
      </c>
    </row>
    <row r="21" spans="1:7" x14ac:dyDescent="0.25">
      <c r="A21" s="3" t="s">
        <v>1428</v>
      </c>
      <c r="B21" s="3"/>
      <c r="C21" s="572">
        <v>1.7</v>
      </c>
      <c r="D21" s="572">
        <v>3.6</v>
      </c>
      <c r="E21" s="572">
        <v>0</v>
      </c>
      <c r="F21" s="572">
        <v>0</v>
      </c>
      <c r="G21" s="572">
        <v>0</v>
      </c>
    </row>
    <row r="22" spans="1:7" x14ac:dyDescent="0.25">
      <c r="A22" s="3" t="s">
        <v>1429</v>
      </c>
      <c r="B22" s="3"/>
      <c r="C22" s="572">
        <v>0.1</v>
      </c>
      <c r="D22" s="572">
        <v>0.2</v>
      </c>
      <c r="E22" s="572">
        <v>0.3</v>
      </c>
      <c r="F22" s="572">
        <v>1.3</v>
      </c>
      <c r="G22" s="572">
        <v>0</v>
      </c>
    </row>
    <row r="23" spans="1:7" x14ac:dyDescent="0.25">
      <c r="A23" s="772" t="s">
        <v>1431</v>
      </c>
      <c r="B23" s="770"/>
      <c r="C23" s="771">
        <v>1</v>
      </c>
      <c r="D23" s="771">
        <v>1.3</v>
      </c>
      <c r="E23" s="771">
        <v>1.4</v>
      </c>
      <c r="F23" s="771">
        <v>2.2999999999999998</v>
      </c>
      <c r="G23" s="771">
        <v>1</v>
      </c>
    </row>
    <row r="24" spans="1:7" x14ac:dyDescent="0.25">
      <c r="A24" s="772" t="s">
        <v>1432</v>
      </c>
      <c r="B24" s="770"/>
      <c r="C24" s="771">
        <v>-1</v>
      </c>
      <c r="D24" s="771">
        <v>-1.1000000000000001</v>
      </c>
      <c r="E24" s="771">
        <v>-1</v>
      </c>
      <c r="F24" s="771">
        <v>-1</v>
      </c>
      <c r="G24" s="771">
        <v>-1</v>
      </c>
    </row>
    <row r="25" spans="1:7" ht="14.25" thickBot="1" x14ac:dyDescent="0.3">
      <c r="A25" s="469" t="s">
        <v>1433</v>
      </c>
      <c r="B25" s="469"/>
      <c r="C25" s="570"/>
      <c r="D25" s="570">
        <v>0.2</v>
      </c>
      <c r="E25" s="570">
        <v>1.1000000000000001</v>
      </c>
      <c r="F25" s="570">
        <v>1.3</v>
      </c>
      <c r="G25" s="570">
        <v>1.3</v>
      </c>
    </row>
    <row r="26" spans="1:7" ht="14.25" thickBot="1" x14ac:dyDescent="0.3">
      <c r="A26" s="469" t="s">
        <v>1434</v>
      </c>
      <c r="B26" s="469"/>
      <c r="C26" s="570">
        <v>-3.3</v>
      </c>
      <c r="D26" s="570">
        <v>-8.5</v>
      </c>
      <c r="E26" s="570">
        <v>-6</v>
      </c>
      <c r="F26" s="570">
        <v>-6.1</v>
      </c>
      <c r="G26" s="570">
        <v>-3.7</v>
      </c>
    </row>
    <row r="27" spans="1:7" ht="15.75" thickBot="1" x14ac:dyDescent="0.3">
      <c r="A27" s="718" t="s">
        <v>1435</v>
      </c>
      <c r="B27" s="718"/>
      <c r="C27" s="573">
        <v>-2.2999999999999998</v>
      </c>
      <c r="D27" s="573">
        <v>-5.2</v>
      </c>
      <c r="E27" s="573">
        <v>2.5</v>
      </c>
      <c r="F27" s="573">
        <v>-0.1</v>
      </c>
      <c r="G27" s="573">
        <v>2.4</v>
      </c>
    </row>
    <row r="28" spans="1:7" x14ac:dyDescent="0.25">
      <c r="A28" s="574" t="s">
        <v>1436</v>
      </c>
      <c r="G28" s="574" t="s">
        <v>208</v>
      </c>
    </row>
  </sheetData>
  <pageMargins left="0.7" right="0.7" top="0.75" bottom="0.75" header="0.3" footer="0.3"/>
  <pageSetup paperSize="9" orientation="portrait" horizontalDpi="90" verticalDpi="9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zoomScale="85" zoomScaleNormal="85" workbookViewId="0"/>
  </sheetViews>
  <sheetFormatPr defaultColWidth="9.140625" defaultRowHeight="13.5" x14ac:dyDescent="0.25"/>
  <cols>
    <col min="1" max="1" width="9.140625" style="715"/>
    <col min="2" max="2" width="33.28515625" style="715" bestFit="1" customWidth="1"/>
    <col min="3" max="3" width="8" style="715" customWidth="1"/>
    <col min="4" max="4" width="38.28515625" style="715" bestFit="1" customWidth="1"/>
    <col min="5" max="16384" width="9.140625" style="15"/>
  </cols>
  <sheetData>
    <row r="1" spans="1:4" x14ac:dyDescent="0.25">
      <c r="A1" s="15"/>
      <c r="B1" s="715" t="s">
        <v>866</v>
      </c>
      <c r="D1" s="715" t="s">
        <v>867</v>
      </c>
    </row>
    <row r="2" spans="1:4" x14ac:dyDescent="0.25">
      <c r="B2" s="715" t="s">
        <v>868</v>
      </c>
      <c r="D2" s="715" t="s">
        <v>869</v>
      </c>
    </row>
    <row r="3" spans="1:4" x14ac:dyDescent="0.25">
      <c r="A3" s="715">
        <v>2008</v>
      </c>
      <c r="B3" s="453">
        <v>-3.2867220496359555</v>
      </c>
      <c r="C3" s="715">
        <v>2019</v>
      </c>
      <c r="D3" s="453">
        <v>-2.0174141147984557</v>
      </c>
    </row>
    <row r="4" spans="1:4" x14ac:dyDescent="0.25">
      <c r="A4" s="715">
        <v>2009</v>
      </c>
      <c r="B4" s="453">
        <v>-6.019725333472727</v>
      </c>
      <c r="C4" s="715">
        <v>2020</v>
      </c>
      <c r="D4" s="453">
        <v>-2.8765312654153354</v>
      </c>
    </row>
    <row r="5" spans="1:4" x14ac:dyDescent="0.25">
      <c r="A5" s="715">
        <v>2010</v>
      </c>
      <c r="B5" s="453">
        <v>-6.4905306727007082</v>
      </c>
      <c r="C5" s="715">
        <v>2021</v>
      </c>
      <c r="D5" s="453">
        <v>-5.4604224327850348</v>
      </c>
    </row>
    <row r="6" spans="1:4" x14ac:dyDescent="0.25">
      <c r="A6" s="715">
        <v>2011</v>
      </c>
      <c r="B6" s="453">
        <v>-4.6493281016907915</v>
      </c>
      <c r="C6" s="715">
        <v>2022</v>
      </c>
      <c r="D6" s="453">
        <v>-5.4601159379719659</v>
      </c>
    </row>
    <row r="7" spans="1:4" x14ac:dyDescent="0.25">
      <c r="A7" s="715">
        <v>2012</v>
      </c>
      <c r="B7" s="453">
        <v>-3.9262400649824447</v>
      </c>
      <c r="C7" s="715">
        <v>2023</v>
      </c>
      <c r="D7" s="453">
        <v>-4.4588017916707408</v>
      </c>
    </row>
    <row r="8" spans="1:4" x14ac:dyDescent="0.25">
      <c r="A8" s="715">
        <v>2013</v>
      </c>
      <c r="B8" s="453">
        <v>-1.9390687289293687</v>
      </c>
      <c r="C8" s="715">
        <v>2024</v>
      </c>
      <c r="D8" s="453">
        <v>-3.4553151033681386</v>
      </c>
    </row>
    <row r="9" spans="1:4" x14ac:dyDescent="0.25">
      <c r="A9" s="715">
        <v>2014</v>
      </c>
      <c r="B9" s="453">
        <v>-2.7721573084311095</v>
      </c>
      <c r="C9" s="715">
        <v>2025</v>
      </c>
      <c r="D9" s="453">
        <v>-2.4553151033681386</v>
      </c>
    </row>
    <row r="10" spans="1:4" x14ac:dyDescent="0.25">
      <c r="A10" s="715">
        <v>2015</v>
      </c>
      <c r="B10" s="453">
        <v>-2.6967179752436596</v>
      </c>
      <c r="C10" s="715">
        <v>2026</v>
      </c>
      <c r="D10" s="453">
        <v>-1.4553151033681386</v>
      </c>
    </row>
    <row r="11" spans="1:4" x14ac:dyDescent="0.25">
      <c r="A11" s="715">
        <v>2016</v>
      </c>
      <c r="B11" s="453">
        <v>-2.3983007698494316</v>
      </c>
      <c r="C11" s="715">
        <v>2027</v>
      </c>
      <c r="D11" s="453">
        <v>-0.45531510336813863</v>
      </c>
    </row>
    <row r="12" spans="1:4" x14ac:dyDescent="0.25">
      <c r="A12" s="715">
        <v>2017</v>
      </c>
      <c r="B12" s="453">
        <v>-1.1224023608779117</v>
      </c>
      <c r="C12" s="715">
        <v>2028</v>
      </c>
      <c r="D12" s="453">
        <v>0.5</v>
      </c>
    </row>
    <row r="14" spans="1:4" x14ac:dyDescent="0.25">
      <c r="B14" s="15"/>
    </row>
    <row r="15" spans="1:4" x14ac:dyDescent="0.25">
      <c r="B15" s="461" t="s">
        <v>1035</v>
      </c>
    </row>
    <row r="34" spans="2:4" x14ac:dyDescent="0.25">
      <c r="D34" s="564" t="s">
        <v>8</v>
      </c>
    </row>
    <row r="36" spans="2:4" x14ac:dyDescent="0.25">
      <c r="B36" s="461" t="s">
        <v>1036</v>
      </c>
    </row>
    <row r="55" spans="4:4" x14ac:dyDescent="0.25">
      <c r="D55" s="462"/>
    </row>
    <row r="56" spans="4:4" x14ac:dyDescent="0.25">
      <c r="D56" s="564" t="s">
        <v>208</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85" zoomScaleNormal="85" workbookViewId="0"/>
  </sheetViews>
  <sheetFormatPr defaultColWidth="9.140625" defaultRowHeight="13.5" x14ac:dyDescent="0.25"/>
  <cols>
    <col min="1" max="1" width="9.140625" style="715"/>
    <col min="2" max="2" width="33.28515625" style="715" bestFit="1" customWidth="1"/>
    <col min="3" max="3" width="8" style="715" customWidth="1"/>
    <col min="4" max="4" width="38.28515625" style="715" bestFit="1" customWidth="1"/>
    <col min="5" max="16384" width="9.140625" style="15"/>
  </cols>
  <sheetData>
    <row r="1" spans="1:15" x14ac:dyDescent="0.25">
      <c r="A1" s="15"/>
      <c r="H1" s="15" t="s">
        <v>870</v>
      </c>
    </row>
    <row r="2" spans="1:15" x14ac:dyDescent="0.25">
      <c r="B2" s="15"/>
      <c r="H2" s="15" t="s">
        <v>894</v>
      </c>
    </row>
    <row r="3" spans="1:15" x14ac:dyDescent="0.25">
      <c r="B3" s="461" t="s">
        <v>1316</v>
      </c>
      <c r="I3" s="15" t="s">
        <v>871</v>
      </c>
      <c r="J3" s="15" t="s">
        <v>891</v>
      </c>
      <c r="K3" s="15" t="s">
        <v>892</v>
      </c>
      <c r="L3" s="15" t="s">
        <v>893</v>
      </c>
    </row>
    <row r="4" spans="1:15" x14ac:dyDescent="0.25">
      <c r="I4" s="15" t="s">
        <v>871</v>
      </c>
      <c r="J4" s="15" t="s">
        <v>872</v>
      </c>
      <c r="K4" s="15" t="s">
        <v>873</v>
      </c>
      <c r="L4" s="15" t="s">
        <v>874</v>
      </c>
    </row>
    <row r="5" spans="1:15" x14ac:dyDescent="0.25">
      <c r="H5" s="15" t="s">
        <v>875</v>
      </c>
      <c r="I5" s="15" t="s">
        <v>895</v>
      </c>
      <c r="J5" s="15">
        <v>14</v>
      </c>
      <c r="K5" s="15">
        <v>1</v>
      </c>
      <c r="L5" s="169">
        <v>5.1851851851851851</v>
      </c>
      <c r="N5" s="15" t="s">
        <v>625</v>
      </c>
    </row>
    <row r="6" spans="1:15" x14ac:dyDescent="0.25">
      <c r="H6" s="15" t="s">
        <v>876</v>
      </c>
      <c r="I6" s="15" t="s">
        <v>897</v>
      </c>
      <c r="J6" s="15">
        <v>10</v>
      </c>
      <c r="K6" s="15">
        <v>2</v>
      </c>
      <c r="L6" s="169">
        <v>3.7037037037037033</v>
      </c>
      <c r="N6" s="15" t="s">
        <v>801</v>
      </c>
    </row>
    <row r="7" spans="1:15" x14ac:dyDescent="0.25">
      <c r="H7" s="15" t="s">
        <v>877</v>
      </c>
      <c r="I7" s="15" t="s">
        <v>898</v>
      </c>
      <c r="J7" s="15">
        <v>17</v>
      </c>
      <c r="K7" s="15">
        <v>3</v>
      </c>
      <c r="L7" s="169">
        <v>6.2962962962962958</v>
      </c>
      <c r="N7" s="15" t="s">
        <v>878</v>
      </c>
      <c r="O7" s="15">
        <v>14</v>
      </c>
    </row>
    <row r="8" spans="1:15" x14ac:dyDescent="0.25">
      <c r="H8" s="15" t="s">
        <v>879</v>
      </c>
      <c r="I8" s="15" t="s">
        <v>899</v>
      </c>
      <c r="J8" s="15">
        <v>13</v>
      </c>
      <c r="K8" s="15">
        <v>4</v>
      </c>
      <c r="L8" s="169">
        <v>4.8148148148148149</v>
      </c>
      <c r="N8" s="15" t="s">
        <v>880</v>
      </c>
      <c r="O8" s="169">
        <v>10.74074074074074</v>
      </c>
    </row>
    <row r="9" spans="1:15" x14ac:dyDescent="0.25">
      <c r="H9" s="15" t="s">
        <v>881</v>
      </c>
      <c r="I9" s="15" t="s">
        <v>900</v>
      </c>
      <c r="J9" s="15">
        <v>22</v>
      </c>
      <c r="K9" s="15">
        <v>5</v>
      </c>
      <c r="L9" s="169">
        <v>8.1481481481481488</v>
      </c>
    </row>
    <row r="10" spans="1:15" x14ac:dyDescent="0.25">
      <c r="H10" s="15" t="s">
        <v>882</v>
      </c>
      <c r="I10" s="15" t="s">
        <v>901</v>
      </c>
      <c r="J10" s="15">
        <v>29</v>
      </c>
      <c r="K10" s="15">
        <v>6</v>
      </c>
      <c r="L10" s="169">
        <v>10.74074074074074</v>
      </c>
    </row>
    <row r="11" spans="1:15" x14ac:dyDescent="0.25">
      <c r="H11" s="15" t="s">
        <v>883</v>
      </c>
      <c r="I11" s="15" t="s">
        <v>902</v>
      </c>
      <c r="J11" s="15">
        <v>17</v>
      </c>
      <c r="K11" s="15">
        <v>7</v>
      </c>
      <c r="L11" s="169">
        <v>6.2962962962962958</v>
      </c>
    </row>
    <row r="12" spans="1:15" x14ac:dyDescent="0.25">
      <c r="H12" s="15" t="s">
        <v>884</v>
      </c>
      <c r="I12" s="15" t="s">
        <v>903</v>
      </c>
      <c r="J12" s="15">
        <v>29</v>
      </c>
      <c r="K12" s="15">
        <v>8</v>
      </c>
      <c r="L12" s="169">
        <v>10.74074074074074</v>
      </c>
    </row>
    <row r="13" spans="1:15" x14ac:dyDescent="0.25">
      <c r="H13" s="15" t="s">
        <v>885</v>
      </c>
      <c r="I13" s="15" t="s">
        <v>904</v>
      </c>
      <c r="J13" s="15">
        <v>30</v>
      </c>
      <c r="K13" s="15">
        <v>9</v>
      </c>
      <c r="L13" s="169">
        <v>11.111111111111111</v>
      </c>
    </row>
    <row r="14" spans="1:15" x14ac:dyDescent="0.25">
      <c r="H14" s="15" t="s">
        <v>886</v>
      </c>
      <c r="I14" s="15" t="s">
        <v>905</v>
      </c>
      <c r="J14" s="15">
        <v>22</v>
      </c>
      <c r="K14" s="15">
        <v>10</v>
      </c>
      <c r="L14" s="169">
        <v>8.1481481481481488</v>
      </c>
    </row>
    <row r="15" spans="1:15" x14ac:dyDescent="0.25">
      <c r="H15" s="15" t="s">
        <v>887</v>
      </c>
      <c r="I15" s="15" t="s">
        <v>906</v>
      </c>
      <c r="J15" s="15">
        <v>20</v>
      </c>
      <c r="K15" s="15">
        <v>11</v>
      </c>
      <c r="L15" s="169">
        <v>7.4074074074074066</v>
      </c>
    </row>
    <row r="16" spans="1:15" x14ac:dyDescent="0.25">
      <c r="H16" s="15" t="s">
        <v>888</v>
      </c>
      <c r="I16" s="15" t="s">
        <v>907</v>
      </c>
      <c r="J16" s="15">
        <v>12</v>
      </c>
      <c r="K16" s="15">
        <v>12</v>
      </c>
      <c r="L16" s="169">
        <v>4.4444444444444446</v>
      </c>
    </row>
    <row r="17" spans="2:15" x14ac:dyDescent="0.25">
      <c r="H17" s="15" t="s">
        <v>889</v>
      </c>
      <c r="I17" s="15" t="s">
        <v>908</v>
      </c>
      <c r="J17" s="15">
        <v>6</v>
      </c>
      <c r="K17" s="15">
        <v>13</v>
      </c>
      <c r="L17" s="169">
        <v>2.2222222222222223</v>
      </c>
    </row>
    <row r="18" spans="2:15" x14ac:dyDescent="0.25">
      <c r="H18" s="15" t="s">
        <v>890</v>
      </c>
      <c r="I18" s="15" t="s">
        <v>896</v>
      </c>
      <c r="J18" s="15">
        <v>29</v>
      </c>
      <c r="K18" s="15">
        <v>14</v>
      </c>
      <c r="L18" s="169">
        <v>10.74074074074074</v>
      </c>
    </row>
    <row r="23" spans="2:15" x14ac:dyDescent="0.25">
      <c r="D23" s="575" t="s">
        <v>1437</v>
      </c>
    </row>
    <row r="24" spans="2:15" s="715" customFormat="1" x14ac:dyDescent="0.25">
      <c r="E24" s="15"/>
      <c r="F24" s="15"/>
      <c r="G24" s="15"/>
      <c r="H24" s="15"/>
      <c r="I24" s="15"/>
      <c r="J24" s="15"/>
      <c r="K24" s="15"/>
      <c r="L24" s="15"/>
      <c r="M24" s="15"/>
      <c r="N24" s="15"/>
      <c r="O24" s="15"/>
    </row>
    <row r="25" spans="2:15" x14ac:dyDescent="0.25">
      <c r="B25" s="461" t="s">
        <v>1317</v>
      </c>
    </row>
    <row r="45" spans="4:4" x14ac:dyDescent="0.25">
      <c r="D45" s="575" t="s">
        <v>1438</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14"/>
  <sheetViews>
    <sheetView showGridLines="0" zoomScale="85" zoomScaleNormal="85" workbookViewId="0"/>
  </sheetViews>
  <sheetFormatPr defaultColWidth="9.140625" defaultRowHeight="13.5" x14ac:dyDescent="0.25"/>
  <cols>
    <col min="1" max="2" width="9.140625" style="15"/>
    <col min="3" max="3" width="26.85546875" style="15" customWidth="1"/>
    <col min="4" max="4" width="18.42578125" style="15" customWidth="1"/>
    <col min="5" max="6" width="9.140625" style="15"/>
    <col min="7" max="7" width="11.140625" style="15" customWidth="1"/>
    <col min="8" max="16384" width="9.140625" style="15"/>
  </cols>
  <sheetData>
    <row r="3" spans="3:9" ht="12" customHeight="1" x14ac:dyDescent="0.25">
      <c r="C3" s="478"/>
      <c r="D3" s="478"/>
      <c r="E3" s="519" t="s">
        <v>110</v>
      </c>
      <c r="F3" s="519" t="s">
        <v>111</v>
      </c>
      <c r="G3" s="519" t="s">
        <v>112</v>
      </c>
      <c r="H3" s="519" t="s">
        <v>113</v>
      </c>
      <c r="I3" s="519" t="s">
        <v>114</v>
      </c>
    </row>
    <row r="4" spans="3:9" ht="12" customHeight="1" x14ac:dyDescent="0.25">
      <c r="C4" s="523"/>
      <c r="D4" s="523"/>
      <c r="E4" s="524" t="s">
        <v>215</v>
      </c>
      <c r="F4" s="524" t="s">
        <v>216</v>
      </c>
      <c r="G4" s="524" t="s">
        <v>217</v>
      </c>
      <c r="H4" s="524" t="s">
        <v>218</v>
      </c>
      <c r="I4" s="524" t="s">
        <v>219</v>
      </c>
    </row>
    <row r="5" spans="3:9" ht="12" customHeight="1" x14ac:dyDescent="0.25">
      <c r="C5" s="518" t="s">
        <v>1146</v>
      </c>
      <c r="D5" s="518" t="s">
        <v>1153</v>
      </c>
      <c r="E5" s="727">
        <v>-2.7</v>
      </c>
      <c r="F5" s="728">
        <f>E5</f>
        <v>-2.7</v>
      </c>
      <c r="G5" s="520"/>
      <c r="H5" s="520"/>
      <c r="I5" s="521">
        <f>E5</f>
        <v>-2.7</v>
      </c>
    </row>
    <row r="6" spans="3:9" x14ac:dyDescent="0.25">
      <c r="C6" s="776" t="s">
        <v>1147</v>
      </c>
      <c r="D6" s="776" t="s">
        <v>1154</v>
      </c>
      <c r="E6" s="727">
        <v>-0.6</v>
      </c>
      <c r="F6" s="729">
        <f>E6+F5</f>
        <v>-3.3000000000000003</v>
      </c>
      <c r="G6" s="521">
        <f>IF(AND(F5*E6&lt;0,ABS(E6)-ABS(F5)&gt;0),F5,0)</f>
        <v>0</v>
      </c>
      <c r="H6" s="521">
        <f>IF(G6&lt;&gt;0,0,IF(F5*E6&gt;=0,F5,F5+E6))</f>
        <v>-2.7</v>
      </c>
      <c r="I6" s="521">
        <f>E6</f>
        <v>-0.6</v>
      </c>
    </row>
    <row r="7" spans="3:9" x14ac:dyDescent="0.25">
      <c r="C7" s="776" t="s">
        <v>1148</v>
      </c>
      <c r="D7" s="776" t="s">
        <v>1155</v>
      </c>
      <c r="E7" s="727">
        <v>-0.66235084468912997</v>
      </c>
      <c r="F7" s="729">
        <f t="shared" ref="F7:F11" si="0">E7+F6</f>
        <v>-3.96235084468913</v>
      </c>
      <c r="G7" s="521">
        <f t="shared" ref="G7:G11" si="1">IF(AND(F6*E7&lt;0,ABS(E7)-ABS(F6)&gt;0),F6,0)</f>
        <v>0</v>
      </c>
      <c r="H7" s="521">
        <f t="shared" ref="H7:H11" si="2">IF(G7&lt;&gt;0,0,IF(F6*E7&gt;=0,F6,F6+E7))</f>
        <v>-3.3000000000000003</v>
      </c>
      <c r="I7" s="521">
        <f t="shared" ref="I7:I11" si="3">E7</f>
        <v>-0.66235084468912997</v>
      </c>
    </row>
    <row r="8" spans="3:9" x14ac:dyDescent="0.25">
      <c r="C8" s="776" t="s">
        <v>1150</v>
      </c>
      <c r="D8" s="776" t="s">
        <v>1156</v>
      </c>
      <c r="E8" s="727">
        <v>-0.37614930705647759</v>
      </c>
      <c r="F8" s="729">
        <f t="shared" si="0"/>
        <v>-4.3385001517456079</v>
      </c>
      <c r="G8" s="521">
        <f t="shared" si="1"/>
        <v>0</v>
      </c>
      <c r="H8" s="521">
        <f t="shared" si="2"/>
        <v>-3.96235084468913</v>
      </c>
      <c r="I8" s="521">
        <f t="shared" si="3"/>
        <v>-0.37614930705647759</v>
      </c>
    </row>
    <row r="9" spans="3:9" x14ac:dyDescent="0.25">
      <c r="C9" s="776" t="s">
        <v>1151</v>
      </c>
      <c r="D9" s="776" t="s">
        <v>1159</v>
      </c>
      <c r="E9" s="727">
        <v>-0.32452601283052324</v>
      </c>
      <c r="F9" s="729">
        <f t="shared" si="0"/>
        <v>-4.6630261645761308</v>
      </c>
      <c r="G9" s="521">
        <f t="shared" si="1"/>
        <v>0</v>
      </c>
      <c r="H9" s="521">
        <f t="shared" si="2"/>
        <v>-4.3385001517456079</v>
      </c>
      <c r="I9" s="521">
        <f t="shared" si="3"/>
        <v>-0.32452601283052324</v>
      </c>
    </row>
    <row r="10" spans="3:9" x14ac:dyDescent="0.25">
      <c r="C10" s="776" t="s">
        <v>1152</v>
      </c>
      <c r="D10" s="776" t="s">
        <v>1157</v>
      </c>
      <c r="E10" s="727">
        <v>-0.22970721060957189</v>
      </c>
      <c r="F10" s="729">
        <f t="shared" si="0"/>
        <v>-4.8927333751857027</v>
      </c>
      <c r="G10" s="521">
        <f t="shared" si="1"/>
        <v>0</v>
      </c>
      <c r="H10" s="521">
        <f t="shared" si="2"/>
        <v>-4.6630261645761308</v>
      </c>
      <c r="I10" s="521">
        <f t="shared" si="3"/>
        <v>-0.22970721060957189</v>
      </c>
    </row>
    <row r="11" spans="3:9" x14ac:dyDescent="0.25">
      <c r="C11" s="776" t="s">
        <v>358</v>
      </c>
      <c r="D11" s="776" t="s">
        <v>174</v>
      </c>
      <c r="E11" s="727">
        <v>-0.50482773534628578</v>
      </c>
      <c r="F11" s="729">
        <f t="shared" si="0"/>
        <v>-5.3975611105319885</v>
      </c>
      <c r="G11" s="521">
        <f t="shared" si="1"/>
        <v>0</v>
      </c>
      <c r="H11" s="521">
        <f t="shared" si="2"/>
        <v>-4.8927333751857027</v>
      </c>
      <c r="I11" s="521">
        <f t="shared" si="3"/>
        <v>-0.50482773534628578</v>
      </c>
    </row>
    <row r="12" spans="3:9" x14ac:dyDescent="0.25">
      <c r="C12" s="478" t="s">
        <v>1149</v>
      </c>
      <c r="D12" s="478" t="s">
        <v>1158</v>
      </c>
      <c r="E12" s="730">
        <v>-5.4604224685104565</v>
      </c>
      <c r="F12" s="731">
        <f>F11</f>
        <v>-5.3975611105319885</v>
      </c>
      <c r="G12" s="522"/>
      <c r="H12" s="522"/>
      <c r="I12" s="522">
        <f>F12</f>
        <v>-5.3975611105319885</v>
      </c>
    </row>
    <row r="14" spans="3:9" x14ac:dyDescent="0.25">
      <c r="C14" s="339" t="s">
        <v>1160</v>
      </c>
      <c r="F14" s="339" t="s">
        <v>1586</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6"/>
  <dimension ref="A3:R79"/>
  <sheetViews>
    <sheetView showGridLines="0" zoomScale="85" zoomScaleNormal="85" workbookViewId="0"/>
  </sheetViews>
  <sheetFormatPr defaultColWidth="9.140625" defaultRowHeight="13.5" x14ac:dyDescent="0.25"/>
  <cols>
    <col min="1" max="1" width="45" style="15" customWidth="1"/>
    <col min="2" max="2" width="8.85546875" style="15" customWidth="1"/>
    <col min="3" max="3" width="7.7109375" style="15" customWidth="1"/>
    <col min="4" max="13" width="6.28515625" style="15" customWidth="1"/>
    <col min="14" max="16384" width="9.140625" style="15"/>
  </cols>
  <sheetData>
    <row r="3" spans="1:14" x14ac:dyDescent="0.25">
      <c r="A3" s="36"/>
      <c r="B3" s="36"/>
      <c r="C3" s="36"/>
      <c r="D3" s="36"/>
      <c r="E3" s="36"/>
      <c r="F3" s="36"/>
      <c r="G3" s="36"/>
      <c r="K3" s="68"/>
      <c r="L3" s="68"/>
      <c r="M3" s="68"/>
      <c r="N3" s="68"/>
    </row>
    <row r="4" spans="1:14" ht="14.25" thickBot="1" x14ac:dyDescent="0.3">
      <c r="A4" s="1035" t="s">
        <v>1161</v>
      </c>
      <c r="B4" s="1036"/>
      <c r="C4" s="1036"/>
      <c r="D4" s="1035"/>
      <c r="E4" s="1036"/>
      <c r="F4" s="1036"/>
      <c r="G4" s="1036"/>
      <c r="H4" s="1035"/>
      <c r="I4" s="1035"/>
      <c r="J4" s="1035"/>
      <c r="K4" s="442"/>
      <c r="L4" s="442"/>
      <c r="M4" s="442"/>
      <c r="N4" s="68"/>
    </row>
    <row r="5" spans="1:14" ht="15.75" customHeight="1" x14ac:dyDescent="0.25">
      <c r="A5" s="5"/>
      <c r="B5" s="437" t="s">
        <v>11</v>
      </c>
      <c r="C5" s="437" t="s">
        <v>11</v>
      </c>
      <c r="D5" s="723" t="s">
        <v>41</v>
      </c>
      <c r="E5" s="1037" t="s">
        <v>819</v>
      </c>
      <c r="F5" s="1038"/>
      <c r="G5" s="1038"/>
      <c r="H5" s="1032" t="s">
        <v>42</v>
      </c>
      <c r="I5" s="1033"/>
      <c r="J5" s="1034"/>
      <c r="K5" s="1039" t="s">
        <v>820</v>
      </c>
      <c r="L5" s="1039"/>
      <c r="M5" s="1039"/>
      <c r="N5" s="68"/>
    </row>
    <row r="6" spans="1:14" ht="14.25" thickBot="1" x14ac:dyDescent="0.3">
      <c r="A6" s="5"/>
      <c r="B6" s="438">
        <v>2019</v>
      </c>
      <c r="C6" s="438">
        <v>2020</v>
      </c>
      <c r="D6" s="723">
        <v>2021</v>
      </c>
      <c r="E6" s="435">
        <v>2022</v>
      </c>
      <c r="F6" s="347">
        <v>2023</v>
      </c>
      <c r="G6" s="347">
        <v>2024</v>
      </c>
      <c r="H6" s="435">
        <v>2022</v>
      </c>
      <c r="I6" s="347">
        <v>2023</v>
      </c>
      <c r="J6" s="436">
        <v>2024</v>
      </c>
      <c r="K6" s="443">
        <v>2022</v>
      </c>
      <c r="L6" s="443">
        <v>2023</v>
      </c>
      <c r="M6" s="443">
        <v>2024</v>
      </c>
    </row>
    <row r="7" spans="1:14" x14ac:dyDescent="0.25">
      <c r="A7" s="699" t="s">
        <v>505</v>
      </c>
      <c r="B7" s="424">
        <f>SUM(B8:B11)</f>
        <v>41.354490813989521</v>
      </c>
      <c r="C7" s="424">
        <f>SUM(C8:C11)</f>
        <v>41.830728941765507</v>
      </c>
      <c r="D7" s="426">
        <f>SUM(D8:D11)</f>
        <v>41.644783083652449</v>
      </c>
      <c r="E7" s="431">
        <f t="shared" ref="E7:G7" si="0">SUM(E8:E11)</f>
        <v>40.529444512329583</v>
      </c>
      <c r="F7" s="426">
        <f t="shared" si="0"/>
        <v>41.251112031813122</v>
      </c>
      <c r="G7" s="426">
        <f t="shared" si="0"/>
        <v>39.717419542404514</v>
      </c>
      <c r="H7" s="60">
        <f>SUM(H8:H11)</f>
        <v>40.520155756959277</v>
      </c>
      <c r="I7" s="61">
        <f>SUM(I8:I11)</f>
        <v>41.289991687259523</v>
      </c>
      <c r="J7" s="62">
        <f>SUM(J8:J11)</f>
        <v>39.741442266764892</v>
      </c>
      <c r="K7" s="440">
        <f>E7-H7</f>
        <v>9.2887553703064896E-3</v>
      </c>
      <c r="L7" s="440">
        <f t="shared" ref="L7:M7" si="1">F7-I7</f>
        <v>-3.8879655446400818E-2</v>
      </c>
      <c r="M7" s="440">
        <f t="shared" si="1"/>
        <v>-2.4022724360378334E-2</v>
      </c>
    </row>
    <row r="8" spans="1:14" x14ac:dyDescent="0.25">
      <c r="A8" s="75" t="s">
        <v>240</v>
      </c>
      <c r="B8" s="316">
        <f>ESA2010_source!R9/ESA2010_source!R95*100</f>
        <v>19.237991742134575</v>
      </c>
      <c r="C8" s="316">
        <f>ESA2010_source!T9/ESA2010_source!T95*100</f>
        <v>18.970147753737248</v>
      </c>
      <c r="D8" s="427">
        <f>ESA2010_source!U9/ESA2010_source!U95*100</f>
        <v>18.538184900870714</v>
      </c>
      <c r="E8" s="432">
        <f>ESA2010_source!V9/ESA2010_source!V95*100</f>
        <v>18.394024766196264</v>
      </c>
      <c r="F8" s="427">
        <f>ESA2010_source!W9/ESA2010_source!W95*100</f>
        <v>18.460731854326482</v>
      </c>
      <c r="G8" s="427">
        <f>ESA2010_source!X9/ESA2010_source!X95*100</f>
        <v>18.184080248906714</v>
      </c>
      <c r="H8" s="138">
        <f>ESA2010_source!Z9/ESA2010_source!Z95*100</f>
        <v>18.391922516967355</v>
      </c>
      <c r="I8" s="139">
        <f>ESA2010_source!AA9/ESA2010_source!AA95*100</f>
        <v>18.458741718540601</v>
      </c>
      <c r="J8" s="140">
        <f>ESA2010_source!AB9/ESA2010_source!AB95*100</f>
        <v>18.18214491495986</v>
      </c>
      <c r="K8" s="139">
        <f t="shared" ref="K8:K29" si="2">E8-H8</f>
        <v>2.1022492289084482E-3</v>
      </c>
      <c r="L8" s="139">
        <f t="shared" ref="L8:L29" si="3">F8-I8</f>
        <v>1.990135785881364E-3</v>
      </c>
      <c r="M8" s="139">
        <f t="shared" ref="M8:M29" si="4">G8-J8</f>
        <v>1.9353339468537456E-3</v>
      </c>
    </row>
    <row r="9" spans="1:14" x14ac:dyDescent="0.25">
      <c r="A9" s="75" t="s">
        <v>274</v>
      </c>
      <c r="B9" s="316">
        <f>ESA2010_source!R29/ESA2010_source!R95*100</f>
        <v>15.250353174106305</v>
      </c>
      <c r="C9" s="316">
        <f>ESA2010_source!T29/ESA2010_source!T95*100</f>
        <v>15.885903136909219</v>
      </c>
      <c r="D9" s="427">
        <f>ESA2010_source!U29/ESA2010_source!U95*100</f>
        <v>16.060635132028352</v>
      </c>
      <c r="E9" s="432">
        <f>ESA2010_source!V29/ESA2010_source!V95*100</f>
        <v>15.39123032049331</v>
      </c>
      <c r="F9" s="427">
        <f>ESA2010_source!W29/ESA2010_source!W95*100</f>
        <v>15.315719174390338</v>
      </c>
      <c r="G9" s="427">
        <f>ESA2010_source!X29/ESA2010_source!X95*100</f>
        <v>15.402888855905989</v>
      </c>
      <c r="H9" s="138">
        <f>ESA2010_source!Z29/ESA2010_source!Z95*100</f>
        <v>15.39123032049331</v>
      </c>
      <c r="I9" s="139">
        <f>ESA2010_source!AA29/ESA2010_source!AA95*100</f>
        <v>15.315719174390338</v>
      </c>
      <c r="J9" s="140">
        <f>ESA2010_source!AB29/ESA2010_source!AB95*100</f>
        <v>15.402888855905989</v>
      </c>
      <c r="K9" s="139">
        <f t="shared" si="2"/>
        <v>0</v>
      </c>
      <c r="L9" s="139">
        <f t="shared" si="3"/>
        <v>0</v>
      </c>
      <c r="M9" s="139">
        <f t="shared" si="4"/>
        <v>0</v>
      </c>
    </row>
    <row r="10" spans="1:14" x14ac:dyDescent="0.25">
      <c r="A10" s="75" t="s">
        <v>283</v>
      </c>
      <c r="B10" s="316">
        <f>ESA2010_source!R34/ESA2010_source!R95*100</f>
        <v>5.1408180906109626</v>
      </c>
      <c r="C10" s="316">
        <f>ESA2010_source!T34/ESA2010_source!T95*100</f>
        <v>5.1859881510570967</v>
      </c>
      <c r="D10" s="427">
        <f>ESA2010_source!U34/ESA2010_source!U95*100</f>
        <v>5.1912625644625594</v>
      </c>
      <c r="E10" s="432">
        <f>ESA2010_source!V34/ESA2010_source!V95*100</f>
        <v>4.8845422696238208</v>
      </c>
      <c r="F10" s="427">
        <f>ESA2010_source!W34/ESA2010_source!W95*100</f>
        <v>4.7314838100304542</v>
      </c>
      <c r="G10" s="427">
        <f>ESA2010_source!X34/ESA2010_source!X95*100</f>
        <v>4.7112778810825517</v>
      </c>
      <c r="H10" s="138">
        <f>ESA2010_source!Z34/ESA2010_source!Z95*100</f>
        <v>4.8845422696238208</v>
      </c>
      <c r="I10" s="139">
        <f>ESA2010_source!AA34/ESA2010_source!AA95*100</f>
        <v>4.7314838100304542</v>
      </c>
      <c r="J10" s="140">
        <f>ESA2010_source!AB34/ESA2010_source!AB95*100</f>
        <v>4.7112778810825517</v>
      </c>
      <c r="K10" s="139">
        <f t="shared" si="2"/>
        <v>0</v>
      </c>
      <c r="L10" s="139">
        <f t="shared" si="3"/>
        <v>0</v>
      </c>
      <c r="M10" s="139">
        <f t="shared" si="4"/>
        <v>0</v>
      </c>
    </row>
    <row r="11" spans="1:14" x14ac:dyDescent="0.25">
      <c r="A11" s="75" t="s">
        <v>294</v>
      </c>
      <c r="B11" s="316">
        <f>ESA2010_source!R41/ESA2010_source!R95*100</f>
        <v>1.7253278071376781</v>
      </c>
      <c r="C11" s="316">
        <f>ESA2010_source!T41/ESA2010_source!T95*100</f>
        <v>1.7886899000619465</v>
      </c>
      <c r="D11" s="427">
        <f>ESA2010_source!U41/ESA2010_source!U95*100</f>
        <v>1.8547004862908185</v>
      </c>
      <c r="E11" s="432">
        <f>ESA2010_source!V41/ESA2010_source!V95*100</f>
        <v>1.8596471560161851</v>
      </c>
      <c r="F11" s="427">
        <f>ESA2010_source!W41/ESA2010_source!W95*100</f>
        <v>2.743177193065844</v>
      </c>
      <c r="G11" s="427">
        <f>ESA2010_source!X41/ESA2010_source!X95*100</f>
        <v>1.419172556509261</v>
      </c>
      <c r="H11" s="138">
        <f>ESA2010_source!Z41/ESA2010_source!Z95*100</f>
        <v>1.8524606498747955</v>
      </c>
      <c r="I11" s="139">
        <f>ESA2010_source!AA41/ESA2010_source!AA95*100</f>
        <v>2.7840469842981297</v>
      </c>
      <c r="J11" s="140">
        <f>ESA2010_source!AB41/ESA2010_source!AB95*100</f>
        <v>1.4451306148164886</v>
      </c>
      <c r="K11" s="139">
        <f t="shared" si="2"/>
        <v>7.1865061413896036E-3</v>
      </c>
      <c r="L11" s="139">
        <f t="shared" si="3"/>
        <v>-4.0869791232285735E-2</v>
      </c>
      <c r="M11" s="139">
        <f t="shared" si="4"/>
        <v>-2.5958058307227638E-2</v>
      </c>
    </row>
    <row r="12" spans="1:14" ht="14.25" thickBot="1" x14ac:dyDescent="0.3">
      <c r="A12" s="18" t="s">
        <v>593</v>
      </c>
      <c r="B12" s="317">
        <f>ESA2010_source!R42/ESA2010_source!R95*100</f>
        <v>1.0065031891432965</v>
      </c>
      <c r="C12" s="317">
        <f>ESA2010_source!T42/ESA2010_source!T95*100</f>
        <v>1.1281431866031788</v>
      </c>
      <c r="D12" s="428">
        <f>ESA2010_source!U42/ESA2010_source!U95*100</f>
        <v>1.3398218371861423</v>
      </c>
      <c r="E12" s="433">
        <f>ESA2010_source!V42/ESA2010_source!V95*100</f>
        <v>1.391704447254142</v>
      </c>
      <c r="F12" s="428">
        <f>ESA2010_source!W42/ESA2010_source!W95*100</f>
        <v>2.3441028366815644</v>
      </c>
      <c r="G12" s="428">
        <f>ESA2010_source!X42/ESA2010_source!X95*100</f>
        <v>1.0145988216377735</v>
      </c>
      <c r="H12" s="141">
        <f>ESA2010_source!Z42/ESA2010_source!Z95*100</f>
        <v>1.391704447254142</v>
      </c>
      <c r="I12" s="422">
        <f>ESA2010_source!AA42/ESA2010_source!AA95*100</f>
        <v>2.3441028366815644</v>
      </c>
      <c r="J12" s="143">
        <f>ESA2010_source!AB42/ESA2010_source!AB95*100</f>
        <v>1.0145988216377735</v>
      </c>
      <c r="K12" s="422">
        <f t="shared" si="2"/>
        <v>0</v>
      </c>
      <c r="L12" s="142">
        <f t="shared" si="3"/>
        <v>0</v>
      </c>
      <c r="M12" s="142">
        <f t="shared" si="4"/>
        <v>0</v>
      </c>
    </row>
    <row r="13" spans="1:14" x14ac:dyDescent="0.25">
      <c r="A13" s="717" t="s">
        <v>43</v>
      </c>
      <c r="B13" s="319">
        <f>B14+B23</f>
        <v>42.684786073540359</v>
      </c>
      <c r="C13" s="319">
        <f>C14+C23</f>
        <v>47.987115634564113</v>
      </c>
      <c r="D13" s="55">
        <f>D14+D23</f>
        <v>51.574246868116816</v>
      </c>
      <c r="E13" s="56">
        <f t="shared" ref="E13:G13" si="5">E14+E23</f>
        <v>45.649444492234544</v>
      </c>
      <c r="F13" s="55">
        <f t="shared" si="5"/>
        <v>45.85241846266895</v>
      </c>
      <c r="G13" s="441">
        <f t="shared" si="5"/>
        <v>44.206270987166882</v>
      </c>
      <c r="H13" s="56">
        <f>H14+H23</f>
        <v>45.578612040957083</v>
      </c>
      <c r="I13" s="55">
        <f>I14+I23</f>
        <v>45.949727270835247</v>
      </c>
      <c r="J13" s="441">
        <f>J14+J23</f>
        <v>44.556789565682067</v>
      </c>
      <c r="K13" s="55">
        <f t="shared" si="2"/>
        <v>7.0832451277460962E-2</v>
      </c>
      <c r="L13" s="57">
        <f t="shared" si="3"/>
        <v>-9.7308808166296501E-2</v>
      </c>
      <c r="M13" s="55">
        <f t="shared" si="4"/>
        <v>-0.3505185785151852</v>
      </c>
    </row>
    <row r="14" spans="1:14" x14ac:dyDescent="0.25">
      <c r="A14" s="717" t="s">
        <v>44</v>
      </c>
      <c r="B14" s="316">
        <f>ESA2010_source!R48/ESA2010_source!R95*100</f>
        <v>38.64193959811103</v>
      </c>
      <c r="C14" s="316">
        <f>ESA2010_source!T48/ESA2010_source!T95*100</f>
        <v>43.531100807864902</v>
      </c>
      <c r="D14" s="139">
        <f>ESA2010_source!U48/ESA2010_source!U95*100</f>
        <v>47.307138961552312</v>
      </c>
      <c r="E14" s="138">
        <f>ESA2010_source!V48/ESA2010_source!V95*100</f>
        <v>41.96308574015751</v>
      </c>
      <c r="F14" s="139">
        <f>ESA2010_source!W48/ESA2010_source!W95*100</f>
        <v>41.866197518982958</v>
      </c>
      <c r="G14" s="140">
        <f>ESA2010_source!X48/ESA2010_source!X95*100</f>
        <v>40.992517337248017</v>
      </c>
      <c r="H14" s="138">
        <f>ESA2010_source!Z48/ESA2010_source!Z$95*100</f>
        <v>41.686113347327215</v>
      </c>
      <c r="I14" s="139">
        <f>ESA2010_source!AA48/ESA2010_source!AA$95*100</f>
        <v>41.962777806327651</v>
      </c>
      <c r="J14" s="140">
        <f>ESA2010_source!AB48/ESA2010_source!AB$95*100</f>
        <v>41.200502226690546</v>
      </c>
      <c r="K14" s="139">
        <f t="shared" si="2"/>
        <v>0.27697239283029518</v>
      </c>
      <c r="L14" s="144">
        <f t="shared" si="3"/>
        <v>-9.6580287344693261E-2</v>
      </c>
      <c r="M14" s="139">
        <f t="shared" si="4"/>
        <v>-0.20798488944252824</v>
      </c>
    </row>
    <row r="15" spans="1:14" x14ac:dyDescent="0.25">
      <c r="A15" s="72" t="s">
        <v>45</v>
      </c>
      <c r="B15" s="316">
        <f>ESA2010_source!R49/ESA2010_source!R95*100</f>
        <v>10.237485622596759</v>
      </c>
      <c r="C15" s="316">
        <f>ESA2010_source!T49/ESA2010_source!T95*100</f>
        <v>11.485412256271447</v>
      </c>
      <c r="D15" s="139">
        <f>ESA2010_source!U49/ESA2010_source!U95*100</f>
        <v>11.26668177262494</v>
      </c>
      <c r="E15" s="138">
        <f>ESA2010_source!V49/ESA2010_source!V95*100</f>
        <v>10.334197342308702</v>
      </c>
      <c r="F15" s="139">
        <f>ESA2010_source!W49/ESA2010_source!W95*100</f>
        <v>10.020364777804954</v>
      </c>
      <c r="G15" s="140">
        <f>ESA2010_source!X49/ESA2010_source!X95*100</f>
        <v>9.9612999026213949</v>
      </c>
      <c r="H15" s="138">
        <f>ESA2010_source!Z49/ESA2010_source!Z$95*100</f>
        <v>10.583040589331565</v>
      </c>
      <c r="I15" s="139">
        <f>ESA2010_source!AA49/ESA2010_source!AA$95*100</f>
        <v>10.417755438655607</v>
      </c>
      <c r="J15" s="140">
        <f>ESA2010_source!AB49/ESA2010_source!AB$95*100</f>
        <v>10.53998033955469</v>
      </c>
      <c r="K15" s="139">
        <f t="shared" si="2"/>
        <v>-0.24884324702286342</v>
      </c>
      <c r="L15" s="144">
        <f t="shared" si="3"/>
        <v>-0.39739066085065389</v>
      </c>
      <c r="M15" s="139">
        <f t="shared" si="4"/>
        <v>-0.57868043693329518</v>
      </c>
    </row>
    <row r="16" spans="1:14" x14ac:dyDescent="0.25">
      <c r="A16" s="72" t="s">
        <v>46</v>
      </c>
      <c r="B16" s="316">
        <f>ESA2010_source!R52/ESA2010_source!R95*100</f>
        <v>5.6016375487152184</v>
      </c>
      <c r="C16" s="316">
        <f>ESA2010_source!T52/ESA2010_source!T95*100</f>
        <v>6.0524953911337924</v>
      </c>
      <c r="D16" s="139">
        <f>ESA2010_source!U52/ESA2010_source!U95*100</f>
        <v>7.8960662969312851</v>
      </c>
      <c r="E16" s="138">
        <f>ESA2010_source!V52/ESA2010_source!V95*100</f>
        <v>6.7355843089663319</v>
      </c>
      <c r="F16" s="139">
        <f>ESA2010_source!W52/ESA2010_source!W95*100</f>
        <v>7.2942171473922279</v>
      </c>
      <c r="G16" s="140">
        <f>ESA2010_source!X52/ESA2010_source!X95*100</f>
        <v>6.8515037473615061</v>
      </c>
      <c r="H16" s="138">
        <f>ESA2010_source!Z52/ESA2010_source!Z$95*100</f>
        <v>6.2935360376914771</v>
      </c>
      <c r="I16" s="139">
        <f>ESA2010_source!AA52/ESA2010_source!AA$95*100</f>
        <v>7.0483813108488489</v>
      </c>
      <c r="J16" s="140">
        <f>ESA2010_source!AB52/ESA2010_source!AB$95*100</f>
        <v>6.5840202845692017</v>
      </c>
      <c r="K16" s="139">
        <f t="shared" si="2"/>
        <v>0.4420482712748548</v>
      </c>
      <c r="L16" s="144">
        <f t="shared" si="3"/>
        <v>0.24583583654337904</v>
      </c>
      <c r="M16" s="139">
        <f t="shared" si="4"/>
        <v>0.26748346279230439</v>
      </c>
    </row>
    <row r="17" spans="1:18" x14ac:dyDescent="0.25">
      <c r="A17" s="72" t="s">
        <v>47</v>
      </c>
      <c r="B17" s="316">
        <f>ESA2010_source!R56/ESA2010_source!R95*100</f>
        <v>0.98875858935417549</v>
      </c>
      <c r="C17" s="316">
        <f>ESA2010_source!T56/ESA2010_source!T95*100</f>
        <v>1.3573549487537633</v>
      </c>
      <c r="D17" s="139">
        <f>ESA2010_source!U56/ESA2010_source!U95*100</f>
        <v>1.6589432423388031</v>
      </c>
      <c r="E17" s="138">
        <f>ESA2010_source!V56/ESA2010_source!V95*100</f>
        <v>1.2718163425608937</v>
      </c>
      <c r="F17" s="139">
        <f>ESA2010_source!W56/ESA2010_source!W95*100</f>
        <v>1.3728589543484528</v>
      </c>
      <c r="G17" s="140">
        <f>ESA2010_source!X56/ESA2010_source!X95*100</f>
        <v>1.156344245248933</v>
      </c>
      <c r="H17" s="138">
        <f>ESA2010_source!Z56/ESA2010_source!Z$95*100</f>
        <v>1.2620937084549759</v>
      </c>
      <c r="I17" s="139">
        <f>ESA2010_source!AA56/ESA2010_source!AA$95*100</f>
        <v>1.3702833792849529</v>
      </c>
      <c r="J17" s="140">
        <f>ESA2010_source!AB56/ESA2010_source!AB$95*100</f>
        <v>1.1603886042982148</v>
      </c>
      <c r="K17" s="139">
        <f t="shared" si="2"/>
        <v>9.7226341059177823E-3</v>
      </c>
      <c r="L17" s="144">
        <f t="shared" si="3"/>
        <v>2.5755750634999242E-3</v>
      </c>
      <c r="M17" s="139">
        <f>G17-J17</f>
        <v>-4.0443590492817982E-3</v>
      </c>
    </row>
    <row r="18" spans="1:18" x14ac:dyDescent="0.25">
      <c r="A18" s="72" t="s">
        <v>48</v>
      </c>
      <c r="B18" s="316">
        <f>ESA2010_source!R63/ESA2010_source!R95*100</f>
        <v>1.2391730748028102</v>
      </c>
      <c r="C18" s="316">
        <f>ESA2010_source!T63/ESA2010_source!T95*100</f>
        <v>1.2452401538816227</v>
      </c>
      <c r="D18" s="139">
        <f>ESA2010_source!U63/ESA2010_source!U95*100</f>
        <v>0.98098754140004651</v>
      </c>
      <c r="E18" s="138">
        <f>ESA2010_source!V63/ESA2010_source!V95*100</f>
        <v>0.93585740041579724</v>
      </c>
      <c r="F18" s="139">
        <f>ESA2010_source!W63/ESA2010_source!W95*100</f>
        <v>0.93648327074572746</v>
      </c>
      <c r="G18" s="140">
        <f>ESA2010_source!X63/ESA2010_source!X95*100</f>
        <v>1.0627073457734513</v>
      </c>
      <c r="H18" s="138">
        <f>ESA2010_source!Z63/ESA2010_source!Z$95*100</f>
        <v>0.93585740041579724</v>
      </c>
      <c r="I18" s="139">
        <f>ESA2010_source!AA63/ESA2010_source!AA$95*100</f>
        <v>0.93648327074572746</v>
      </c>
      <c r="J18" s="140">
        <f>ESA2010_source!AB63/ESA2010_source!AB$95*100</f>
        <v>1.0627073457734513</v>
      </c>
      <c r="K18" s="139">
        <f t="shared" si="2"/>
        <v>0</v>
      </c>
      <c r="L18" s="144">
        <f t="shared" si="3"/>
        <v>0</v>
      </c>
      <c r="M18" s="139">
        <f t="shared" si="4"/>
        <v>0</v>
      </c>
    </row>
    <row r="19" spans="1:18" x14ac:dyDescent="0.25">
      <c r="A19" s="72" t="s">
        <v>49</v>
      </c>
      <c r="B19" s="316">
        <f>ESA2010_source!R65/ESA2010_source!R95*100</f>
        <v>18.581778203007065</v>
      </c>
      <c r="C19" s="316">
        <f>ESA2010_source!T65/ESA2010_source!T95*100</f>
        <v>21.262976643742597</v>
      </c>
      <c r="D19" s="139">
        <f>ESA2010_source!U65/ESA2010_source!U95*100</f>
        <v>22.925003822961916</v>
      </c>
      <c r="E19" s="138">
        <f>ESA2010_source!V65/ESA2010_source!V95*100</f>
        <v>20.057320298460652</v>
      </c>
      <c r="F19" s="139">
        <f>ESA2010_source!W65/ESA2010_source!W95*100</f>
        <v>19.591209464141947</v>
      </c>
      <c r="G19" s="140">
        <f>ESA2010_source!X65/ESA2010_source!X95*100</f>
        <v>19.689203511891133</v>
      </c>
      <c r="H19" s="138">
        <f>ESA2010_source!Z65/ESA2010_source!Z$95*100</f>
        <v>20.007901017759142</v>
      </c>
      <c r="I19" s="139">
        <f>ESA2010_source!AA65/ESA2010_source!AA$95*100</f>
        <v>19.542500524948618</v>
      </c>
      <c r="J19" s="140">
        <f>ESA2010_source!AB65/ESA2010_source!AB$95*100</f>
        <v>19.641969267750746</v>
      </c>
      <c r="K19" s="139">
        <f t="shared" si="2"/>
        <v>4.941928070151036E-2</v>
      </c>
      <c r="L19" s="144">
        <f t="shared" si="3"/>
        <v>4.870893919332886E-2</v>
      </c>
      <c r="M19" s="139">
        <f t="shared" si="4"/>
        <v>4.723424414038746E-2</v>
      </c>
    </row>
    <row r="20" spans="1:18" ht="16.5" customHeight="1" x14ac:dyDescent="0.25">
      <c r="A20" s="72" t="s">
        <v>241</v>
      </c>
      <c r="B20" s="316">
        <f>ESA2010_source!R66/ESA2010_source!R95*100</f>
        <v>13.423053578218896</v>
      </c>
      <c r="C20" s="316">
        <f>ESA2010_source!T66/ESA2010_source!T95*100</f>
        <v>15.865902003270167</v>
      </c>
      <c r="D20" s="139">
        <f>ESA2010_source!U66/ESA2010_source!U95*100</f>
        <v>17.234775020106451</v>
      </c>
      <c r="E20" s="138">
        <f>ESA2010_source!V66/ESA2010_source!V95*100</f>
        <v>14.70827562775133</v>
      </c>
      <c r="F20" s="139">
        <f>ESA2010_source!W66/ESA2010_source!W95*100</f>
        <v>14.310352145838761</v>
      </c>
      <c r="G20" s="140">
        <f>ESA2010_source!X66/ESA2010_source!X95*100</f>
        <v>14.368915349204684</v>
      </c>
      <c r="H20" s="138">
        <f>ESA2010_source!Z66/ESA2010_source!Z$95*100</f>
        <v>14.70827562775133</v>
      </c>
      <c r="I20" s="139">
        <f>ESA2010_source!AA66/ESA2010_source!AA$95*100</f>
        <v>14.310352145838761</v>
      </c>
      <c r="J20" s="140">
        <f>ESA2010_source!AB66/ESA2010_source!AB$95*100</f>
        <v>14.368915349204684</v>
      </c>
      <c r="K20" s="139">
        <f t="shared" si="2"/>
        <v>0</v>
      </c>
      <c r="L20" s="144">
        <f t="shared" si="3"/>
        <v>0</v>
      </c>
      <c r="M20" s="139">
        <f t="shared" si="4"/>
        <v>0</v>
      </c>
    </row>
    <row r="21" spans="1:18" x14ac:dyDescent="0.25">
      <c r="A21" s="72" t="s">
        <v>50</v>
      </c>
      <c r="B21" s="316">
        <f>ESA2010_source!R81/ESA2010_source!R95*100</f>
        <v>5.1587246247881682</v>
      </c>
      <c r="C21" s="316">
        <f>ESA2010_source!T81/ESA2010_source!T95*100</f>
        <v>5.3970746404724341</v>
      </c>
      <c r="D21" s="139">
        <f>ESA2010_source!U81/ESA2010_source!U95*100</f>
        <v>5.6902288028554615</v>
      </c>
      <c r="E21" s="138">
        <f>ESA2010_source!V81/ESA2010_source!V95*100</f>
        <v>5.3490446707093238</v>
      </c>
      <c r="F21" s="139">
        <f>ESA2010_source!W81/ESA2010_source!W95*100</f>
        <v>5.2808573183031866</v>
      </c>
      <c r="G21" s="140">
        <f>ESA2010_source!X81/ESA2010_source!X95*100</f>
        <v>5.3202881626864489</v>
      </c>
      <c r="H21" s="138">
        <f>ESA2010_source!Z81/ESA2010_source!Z$95*100</f>
        <v>5.299625390007809</v>
      </c>
      <c r="I21" s="139">
        <f>ESA2010_source!AA81/ESA2010_source!AA$95*100</f>
        <v>5.232148379109856</v>
      </c>
      <c r="J21" s="140">
        <f>ESA2010_source!AB81/ESA2010_source!AB$95*100</f>
        <v>5.2730539185460632</v>
      </c>
      <c r="K21" s="139">
        <f t="shared" si="2"/>
        <v>4.9419280701514801E-2</v>
      </c>
      <c r="L21" s="144">
        <f t="shared" si="3"/>
        <v>4.8708939193330636E-2</v>
      </c>
      <c r="M21" s="139">
        <f t="shared" si="4"/>
        <v>4.7234244140385684E-2</v>
      </c>
    </row>
    <row r="22" spans="1:18" x14ac:dyDescent="0.25">
      <c r="A22" s="72" t="s">
        <v>51</v>
      </c>
      <c r="B22" s="316">
        <f>ESA2010_source!R82/ESA2010_source!R95*100</f>
        <v>1.8243304436532413</v>
      </c>
      <c r="C22" s="316">
        <f>ESA2010_source!T82/ESA2010_source!T95*100</f>
        <v>1.9503794507681242</v>
      </c>
      <c r="D22" s="139">
        <f>ESA2010_source!U82/ESA2010_source!U95*100</f>
        <v>2.4557011274414702</v>
      </c>
      <c r="E22" s="138">
        <f>ESA2010_source!V82/ESA2010_source!V95*100</f>
        <v>2.5025306211535892</v>
      </c>
      <c r="F22" s="139">
        <f>ESA2010_source!W82/ESA2010_source!W95*100</f>
        <v>2.5182525221289884</v>
      </c>
      <c r="G22" s="140">
        <f>ESA2010_source!X82/ESA2010_source!X95*100</f>
        <v>2.1378573946335182</v>
      </c>
      <c r="H22" s="325">
        <f>ESA2010_source!Z82/ESA2010_source!Z$95*100</f>
        <v>2.4779051673827124</v>
      </c>
      <c r="I22" s="139">
        <f>ESA2010_source!AA82/ESA2010_source!AA$95*100</f>
        <v>2.5145624994232394</v>
      </c>
      <c r="J22" s="140">
        <f>ESA2010_source!AB82/ESA2010_source!AB$95*100</f>
        <v>2.0778351950261618</v>
      </c>
      <c r="K22" s="434">
        <f t="shared" si="2"/>
        <v>2.4625453770876771E-2</v>
      </c>
      <c r="L22" s="139">
        <f t="shared" si="3"/>
        <v>3.6900227057490298E-3</v>
      </c>
      <c r="M22" s="139">
        <f t="shared" si="4"/>
        <v>6.0022199607356441E-2</v>
      </c>
    </row>
    <row r="23" spans="1:18" ht="14.25" thickBot="1" x14ac:dyDescent="0.3">
      <c r="A23" s="2" t="s">
        <v>52</v>
      </c>
      <c r="B23" s="317">
        <f>ESA2010_source!R86/ESA2010_source!R95*100</f>
        <v>4.0428464754293278</v>
      </c>
      <c r="C23" s="317">
        <f>ESA2010_source!T86/ESA2010_source!T95*100</f>
        <v>4.456014826699211</v>
      </c>
      <c r="D23" s="422">
        <f>ESA2010_source!U86/ESA2010_source!U95*100</f>
        <v>4.2671079065645046</v>
      </c>
      <c r="E23" s="141">
        <f>ESA2010_source!V86/ESA2010_source!V95*100</f>
        <v>3.6863587520770333</v>
      </c>
      <c r="F23" s="422">
        <f>ESA2010_source!W86/ESA2010_source!W95*100</f>
        <v>3.9862209436859892</v>
      </c>
      <c r="G23" s="143">
        <f>ESA2010_source!X86/ESA2010_source!X95*100</f>
        <v>3.213753649918865</v>
      </c>
      <c r="H23" s="141">
        <f>ESA2010_source!Z86/ESA2010_source!Z$95*100</f>
        <v>3.8924986936298671</v>
      </c>
      <c r="I23" s="422">
        <f>ESA2010_source!AA86/ESA2010_source!AA$95*100</f>
        <v>3.9869494645075978</v>
      </c>
      <c r="J23" s="143">
        <f>ESA2010_source!AB86/ESA2010_source!AB$95*100</f>
        <v>3.3562873389915189</v>
      </c>
      <c r="K23" s="422">
        <f t="shared" si="2"/>
        <v>-0.20613994155283377</v>
      </c>
      <c r="L23" s="142">
        <f t="shared" si="3"/>
        <v>-7.2852082160856924E-4</v>
      </c>
      <c r="M23" s="142">
        <f t="shared" si="4"/>
        <v>-0.14253368907265385</v>
      </c>
    </row>
    <row r="24" spans="1:18" x14ac:dyDescent="0.25">
      <c r="A24" s="72" t="s">
        <v>53</v>
      </c>
      <c r="B24" s="316">
        <f>ESA2010_source!R87/ESA2010_source!R95*100</f>
        <v>3.6539791535257002</v>
      </c>
      <c r="C24" s="316">
        <f>ESA2010_source!T87/ESA2010_source!T95*100</f>
        <v>3.6545096244945769</v>
      </c>
      <c r="D24" s="139">
        <f>ESA2010_source!U87/ESA2010_source!U95*100</f>
        <v>3.8984095933345486</v>
      </c>
      <c r="E24" s="138">
        <f>ESA2010_source!V87/ESA2010_source!V95*100</f>
        <v>3.5483822226076343</v>
      </c>
      <c r="F24" s="139">
        <f>ESA2010_source!W87/ESA2010_source!W95*100</f>
        <v>3.8090513003502404</v>
      </c>
      <c r="G24" s="140">
        <f>ESA2010_source!X87/ESA2010_source!X95*100</f>
        <v>3.1190530282924476</v>
      </c>
      <c r="H24" s="138">
        <f>ESA2010_source!Z87/ESA2010_source!Z$95*100</f>
        <v>3.7440714639530333</v>
      </c>
      <c r="I24" s="139">
        <f>ESA2010_source!AA87/ESA2010_source!AA$95*100</f>
        <v>3.7996948103541892</v>
      </c>
      <c r="J24" s="140">
        <f>ESA2010_source!AB87/ESA2010_source!AB$95*100</f>
        <v>3.2400901790400733</v>
      </c>
      <c r="K24" s="139">
        <f t="shared" si="2"/>
        <v>-0.195689241345399</v>
      </c>
      <c r="L24" s="144">
        <f t="shared" si="3"/>
        <v>9.3564899960512093E-3</v>
      </c>
      <c r="M24" s="139">
        <f t="shared" si="4"/>
        <v>-0.12103715074762578</v>
      </c>
    </row>
    <row r="25" spans="1:18" x14ac:dyDescent="0.25">
      <c r="A25" s="72" t="s">
        <v>54</v>
      </c>
      <c r="B25" s="316">
        <f>ESA2010_source!R88/ESA2010_source!R95*100</f>
        <v>3.5732857564419231</v>
      </c>
      <c r="C25" s="316">
        <f>ESA2010_source!T88/ESA2010_source!T95*100</f>
        <v>3.5042783019772963</v>
      </c>
      <c r="D25" s="139">
        <f>ESA2010_source!U88/ESA2010_source!U95*100</f>
        <v>3.8312902482835041</v>
      </c>
      <c r="E25" s="138">
        <f>ESA2010_source!V88/ESA2010_source!V95*100</f>
        <v>3.5457505466427661</v>
      </c>
      <c r="F25" s="139">
        <f>ESA2010_source!W88/ESA2010_source!W95*100</f>
        <v>3.7396791544425212</v>
      </c>
      <c r="G25" s="140">
        <f>ESA2010_source!X88/ESA2010_source!X95*100</f>
        <v>3.050783589677327</v>
      </c>
      <c r="H25" s="138">
        <f>ESA2010_source!Z88/ESA2010_source!Z$95*100</f>
        <v>3.7414757658196374</v>
      </c>
      <c r="I25" s="139">
        <f>ESA2010_source!AA88/ESA2010_source!AA$95*100</f>
        <v>3.7392072372202434</v>
      </c>
      <c r="J25" s="140">
        <f>ESA2010_source!AB88/ESA2010_source!AB$95*100</f>
        <v>3.1732204527427554</v>
      </c>
      <c r="K25" s="139">
        <f t="shared" si="2"/>
        <v>-0.19572521917687125</v>
      </c>
      <c r="L25" s="144">
        <f t="shared" si="3"/>
        <v>4.7191722227779564E-4</v>
      </c>
      <c r="M25" s="139">
        <f t="shared" si="4"/>
        <v>-0.12243686306542845</v>
      </c>
    </row>
    <row r="26" spans="1:18" ht="14.25" thickBot="1" x14ac:dyDescent="0.3">
      <c r="A26" s="4" t="s">
        <v>55</v>
      </c>
      <c r="B26" s="317">
        <f>ESA2010_source!R91/ESA2010_source!R95*100</f>
        <v>0.38886732190362783</v>
      </c>
      <c r="C26" s="317">
        <f>ESA2010_source!T91/ESA2010_source!T95*100</f>
        <v>0.80150520220463384</v>
      </c>
      <c r="D26" s="422">
        <f>ESA2010_source!U91/ESA2010_source!U95*100</f>
        <v>0.36869831322995561</v>
      </c>
      <c r="E26" s="141">
        <f>ESA2010_source!V91/ESA2010_source!V95*100</f>
        <v>0.13797652946939923</v>
      </c>
      <c r="F26" s="422">
        <f>ESA2010_source!W91/ESA2010_source!W95*100</f>
        <v>0.17716964333574817</v>
      </c>
      <c r="G26" s="143">
        <f>ESA2010_source!X91/ESA2010_source!X95*100</f>
        <v>9.4700621626417639E-2</v>
      </c>
      <c r="H26" s="141">
        <f>ESA2010_source!Z91/ESA2010_source!Z$95*100</f>
        <v>0.14842722967683411</v>
      </c>
      <c r="I26" s="422">
        <f>ESA2010_source!AA91/ESA2010_source!AA$95*100</f>
        <v>0.18725465415340733</v>
      </c>
      <c r="J26" s="143">
        <f>ESA2010_source!AB91/ESA2010_source!AB$95*100</f>
        <v>0.11619715995144617</v>
      </c>
      <c r="K26" s="422">
        <f t="shared" si="2"/>
        <v>-1.0450700207434882E-2</v>
      </c>
      <c r="L26" s="142">
        <f t="shared" si="3"/>
        <v>-1.0085010817659168E-2</v>
      </c>
      <c r="M26" s="142">
        <f t="shared" si="4"/>
        <v>-2.1496538325028527E-2</v>
      </c>
    </row>
    <row r="27" spans="1:18" ht="14.25" thickBot="1" x14ac:dyDescent="0.3">
      <c r="A27" s="717" t="s">
        <v>596</v>
      </c>
      <c r="B27" s="425"/>
      <c r="C27" s="425"/>
      <c r="D27" s="314"/>
      <c r="E27" s="423"/>
      <c r="F27" s="423">
        <f>ESA2010_source!W92/ESA2010_source!W95*100</f>
        <v>0.49130643085582182</v>
      </c>
      <c r="G27" s="423">
        <f>ESA2010_source!X92/ESA2010_source!X95*100</f>
        <v>0.64885144476237488</v>
      </c>
      <c r="H27" s="141"/>
      <c r="I27" s="448"/>
      <c r="J27" s="449"/>
      <c r="K27" s="422">
        <f t="shared" si="2"/>
        <v>0</v>
      </c>
      <c r="L27" s="439">
        <f t="shared" si="3"/>
        <v>0.49130643085582182</v>
      </c>
      <c r="M27" s="439">
        <f t="shared" si="4"/>
        <v>0.64885144476237488</v>
      </c>
    </row>
    <row r="28" spans="1:18" ht="14.25" thickBot="1" x14ac:dyDescent="0.3">
      <c r="A28" s="59" t="s">
        <v>594</v>
      </c>
      <c r="B28" s="314">
        <f>B7-B13</f>
        <v>-1.3302952595508373</v>
      </c>
      <c r="C28" s="314">
        <f>C7-C13</f>
        <v>-6.1563866927986055</v>
      </c>
      <c r="D28" s="147">
        <f>D7-D13</f>
        <v>-9.9294637844643674</v>
      </c>
      <c r="E28" s="423">
        <f t="shared" ref="E28" si="6">E7-E13</f>
        <v>-5.1199999799049607</v>
      </c>
      <c r="F28" s="423">
        <f>F7-F13+F27</f>
        <v>-4.1100000000000065</v>
      </c>
      <c r="G28" s="423">
        <f>G7-G13+G27</f>
        <v>-3.8399999999999928</v>
      </c>
      <c r="H28" s="145">
        <f>H7-H13+H27</f>
        <v>-5.0584562839978062</v>
      </c>
      <c r="I28" s="423">
        <f>I7-I13+I27</f>
        <v>-4.6597355835757241</v>
      </c>
      <c r="J28" s="147">
        <f>J7-J13+J27</f>
        <v>-4.8153472989171746</v>
      </c>
      <c r="K28" s="423">
        <f t="shared" si="2"/>
        <v>-6.1543695907154472E-2</v>
      </c>
      <c r="L28" s="146">
        <f t="shared" si="3"/>
        <v>0.54973558357571761</v>
      </c>
      <c r="M28" s="146">
        <f t="shared" si="4"/>
        <v>0.97534729891718186</v>
      </c>
    </row>
    <row r="29" spans="1:18" ht="14.25" thickBot="1" x14ac:dyDescent="0.3">
      <c r="A29" s="59" t="s">
        <v>595</v>
      </c>
      <c r="B29" s="315">
        <f>B28</f>
        <v>-1.3302952595508373</v>
      </c>
      <c r="C29" s="315">
        <f>C28</f>
        <v>-6.1563866927986055</v>
      </c>
      <c r="D29" s="320">
        <f>D28</f>
        <v>-9.9294637844643674</v>
      </c>
      <c r="E29" s="423">
        <f t="shared" ref="E29" si="7">E28</f>
        <v>-5.1199999799049607</v>
      </c>
      <c r="F29" s="423">
        <f>F7-F13</f>
        <v>-4.6013064308558285</v>
      </c>
      <c r="G29" s="423">
        <f>G7-G13</f>
        <v>-4.4888514447623677</v>
      </c>
      <c r="H29" s="145">
        <f>H7-H13</f>
        <v>-5.0584562839978062</v>
      </c>
      <c r="I29" s="423">
        <f>I7-I13</f>
        <v>-4.6597355835757241</v>
      </c>
      <c r="J29" s="147">
        <f>J7-J13</f>
        <v>-4.8153472989171746</v>
      </c>
      <c r="K29" s="423">
        <f t="shared" si="2"/>
        <v>-6.1543695907154472E-2</v>
      </c>
      <c r="L29" s="146">
        <f t="shared" si="3"/>
        <v>5.8429152719895683E-2</v>
      </c>
      <c r="M29" s="146">
        <f t="shared" si="4"/>
        <v>0.32649585415480686</v>
      </c>
    </row>
    <row r="30" spans="1:18" x14ac:dyDescent="0.25">
      <c r="A30" s="717" t="s">
        <v>832</v>
      </c>
      <c r="B30" s="424"/>
      <c r="C30" s="424"/>
      <c r="D30" s="62">
        <v>0.14570652759792746</v>
      </c>
      <c r="E30" s="55">
        <v>1.0945994376637891</v>
      </c>
      <c r="F30" s="61">
        <v>1.3517558325085992</v>
      </c>
      <c r="G30" s="55">
        <v>1.4852976522264665</v>
      </c>
      <c r="H30" s="56"/>
      <c r="I30" s="55"/>
      <c r="J30" s="62"/>
      <c r="K30" s="55"/>
      <c r="L30" s="61"/>
      <c r="M30" s="61"/>
      <c r="O30" s="55"/>
      <c r="P30" s="55"/>
      <c r="Q30" s="55"/>
      <c r="R30" s="55"/>
    </row>
    <row r="31" spans="1:18" x14ac:dyDescent="0.25">
      <c r="A31" s="84" t="s">
        <v>829</v>
      </c>
      <c r="B31" s="319"/>
      <c r="C31" s="319"/>
      <c r="D31" s="316">
        <v>8.281162359882209E-2</v>
      </c>
      <c r="E31" s="138">
        <v>0.89461525090615057</v>
      </c>
      <c r="F31" s="139">
        <v>1.1139638727980201</v>
      </c>
      <c r="G31" s="140">
        <v>1.2665053034553821</v>
      </c>
      <c r="H31" s="56"/>
      <c r="I31" s="55"/>
      <c r="J31" s="441"/>
      <c r="K31" s="56"/>
      <c r="L31" s="55"/>
      <c r="M31" s="55"/>
      <c r="O31" s="55"/>
      <c r="P31" s="55"/>
      <c r="Q31" s="55"/>
      <c r="R31" s="55"/>
    </row>
    <row r="32" spans="1:18" x14ac:dyDescent="0.25">
      <c r="A32" s="84" t="s">
        <v>830</v>
      </c>
      <c r="B32" s="319"/>
      <c r="C32" s="319"/>
      <c r="D32" s="140">
        <v>5.4508916799224663E-2</v>
      </c>
      <c r="E32" s="139">
        <v>0.13042446962454679</v>
      </c>
      <c r="F32" s="139">
        <v>0.13810225352422087</v>
      </c>
      <c r="G32" s="140">
        <v>0.13074176938759913</v>
      </c>
      <c r="H32" s="56"/>
      <c r="I32" s="55"/>
      <c r="J32" s="441"/>
      <c r="K32" s="56"/>
      <c r="L32" s="55"/>
      <c r="M32" s="55"/>
      <c r="O32" s="55"/>
      <c r="P32" s="55"/>
      <c r="Q32" s="55"/>
      <c r="R32" s="55"/>
    </row>
    <row r="33" spans="1:18" ht="14.25" thickBot="1" x14ac:dyDescent="0.3">
      <c r="A33" s="513" t="s">
        <v>831</v>
      </c>
      <c r="B33" s="314"/>
      <c r="C33" s="314"/>
      <c r="D33" s="317">
        <v>8.3859871998807171E-3</v>
      </c>
      <c r="E33" s="141">
        <v>6.9559717133091614E-2</v>
      </c>
      <c r="F33" s="422">
        <v>9.9689706186358112E-2</v>
      </c>
      <c r="G33" s="422">
        <v>8.8939979175237521E-2</v>
      </c>
      <c r="H33" s="145"/>
      <c r="I33" s="423"/>
      <c r="J33" s="147"/>
      <c r="K33" s="145"/>
      <c r="L33" s="146"/>
      <c r="M33" s="146"/>
      <c r="O33" s="55"/>
      <c r="P33" s="55"/>
      <c r="Q33" s="55"/>
      <c r="R33" s="55"/>
    </row>
    <row r="34" spans="1:18" x14ac:dyDescent="0.25">
      <c r="A34" s="717"/>
      <c r="B34" s="717"/>
      <c r="C34" s="55"/>
      <c r="D34" s="55"/>
      <c r="E34" s="55"/>
      <c r="F34" s="55"/>
      <c r="G34" s="55"/>
      <c r="H34" s="55"/>
      <c r="I34" s="55"/>
      <c r="J34" s="55"/>
      <c r="K34" s="55"/>
      <c r="L34" s="55"/>
      <c r="M34" s="55"/>
    </row>
    <row r="36" spans="1:18" ht="14.25" thickBot="1" x14ac:dyDescent="0.3">
      <c r="A36" s="712" t="s">
        <v>1162</v>
      </c>
      <c r="B36" s="713"/>
      <c r="C36" s="713"/>
      <c r="D36" s="712"/>
      <c r="E36" s="713"/>
      <c r="F36" s="713"/>
      <c r="G36" s="713"/>
      <c r="H36" s="712"/>
      <c r="I36" s="712"/>
      <c r="J36" s="712"/>
    </row>
    <row r="37" spans="1:18" x14ac:dyDescent="0.25">
      <c r="A37" s="5"/>
      <c r="B37" s="723" t="s">
        <v>1163</v>
      </c>
      <c r="C37" s="54" t="s">
        <v>1163</v>
      </c>
      <c r="D37" s="723" t="s">
        <v>504</v>
      </c>
      <c r="E37" s="1033" t="s">
        <v>1165</v>
      </c>
      <c r="F37" s="1033"/>
      <c r="G37" s="1033"/>
      <c r="H37" s="1033" t="s">
        <v>503</v>
      </c>
      <c r="I37" s="1033"/>
      <c r="J37" s="1033"/>
      <c r="K37" s="1033" t="s">
        <v>1164</v>
      </c>
      <c r="L37" s="1033"/>
      <c r="M37" s="1033"/>
      <c r="N37" s="68"/>
    </row>
    <row r="38" spans="1:18" ht="14.25" thickBot="1" x14ac:dyDescent="0.3">
      <c r="A38" s="5"/>
      <c r="B38" s="723">
        <v>2019</v>
      </c>
      <c r="C38" s="54">
        <f t="shared" ref="C38" si="8">C6</f>
        <v>2020</v>
      </c>
      <c r="D38" s="723">
        <v>2021</v>
      </c>
      <c r="E38" s="715"/>
      <c r="F38" s="715"/>
      <c r="G38" s="715"/>
      <c r="H38" s="715">
        <f t="shared" ref="H38:J38" si="9">H6</f>
        <v>2022</v>
      </c>
      <c r="I38" s="715">
        <f t="shared" si="9"/>
        <v>2023</v>
      </c>
      <c r="J38" s="715">
        <f t="shared" si="9"/>
        <v>2024</v>
      </c>
      <c r="K38" s="715">
        <f t="shared" ref="K38:M38" si="10">K6</f>
        <v>2022</v>
      </c>
      <c r="L38" s="715">
        <f t="shared" si="10"/>
        <v>2023</v>
      </c>
      <c r="M38" s="715">
        <f t="shared" si="10"/>
        <v>2024</v>
      </c>
      <c r="N38" s="68"/>
    </row>
    <row r="39" spans="1:18" x14ac:dyDescent="0.25">
      <c r="A39" s="470" t="s">
        <v>506</v>
      </c>
      <c r="B39" s="534">
        <f>B7</f>
        <v>41.354490813989521</v>
      </c>
      <c r="C39" s="424">
        <f t="shared" ref="C39:M39" si="11">C7</f>
        <v>41.830728941765507</v>
      </c>
      <c r="D39" s="530">
        <f t="shared" si="11"/>
        <v>41.644783083652449</v>
      </c>
      <c r="E39" s="60">
        <f t="shared" si="11"/>
        <v>40.529444512329583</v>
      </c>
      <c r="F39" s="61">
        <f t="shared" si="11"/>
        <v>41.251112031813122</v>
      </c>
      <c r="G39" s="61">
        <f t="shared" si="11"/>
        <v>39.717419542404514</v>
      </c>
      <c r="H39" s="60">
        <f t="shared" si="11"/>
        <v>40.520155756959277</v>
      </c>
      <c r="I39" s="61">
        <f t="shared" si="11"/>
        <v>41.289991687259523</v>
      </c>
      <c r="J39" s="62">
        <f t="shared" si="11"/>
        <v>39.741442266764892</v>
      </c>
      <c r="K39" s="61">
        <f t="shared" si="11"/>
        <v>9.2887553703064896E-3</v>
      </c>
      <c r="L39" s="61">
        <f t="shared" si="11"/>
        <v>-3.8879655446400818E-2</v>
      </c>
      <c r="M39" s="61">
        <f t="shared" si="11"/>
        <v>-2.4022724360378334E-2</v>
      </c>
      <c r="N39" s="68"/>
    </row>
    <row r="40" spans="1:18" x14ac:dyDescent="0.25">
      <c r="A40" s="471" t="s">
        <v>242</v>
      </c>
      <c r="B40" s="535">
        <f t="shared" ref="B40:M40" si="12">B8</f>
        <v>19.237991742134575</v>
      </c>
      <c r="C40" s="316">
        <f t="shared" si="12"/>
        <v>18.970147753737248</v>
      </c>
      <c r="D40" s="329">
        <f t="shared" si="12"/>
        <v>18.538184900870714</v>
      </c>
      <c r="E40" s="138">
        <f t="shared" si="12"/>
        <v>18.394024766196264</v>
      </c>
      <c r="F40" s="139">
        <f t="shared" si="12"/>
        <v>18.460731854326482</v>
      </c>
      <c r="G40" s="139">
        <f t="shared" si="12"/>
        <v>18.184080248906714</v>
      </c>
      <c r="H40" s="138">
        <f t="shared" si="12"/>
        <v>18.391922516967355</v>
      </c>
      <c r="I40" s="139">
        <f t="shared" si="12"/>
        <v>18.458741718540601</v>
      </c>
      <c r="J40" s="140">
        <f t="shared" si="12"/>
        <v>18.18214491495986</v>
      </c>
      <c r="K40" s="139">
        <f t="shared" si="12"/>
        <v>2.1022492289084482E-3</v>
      </c>
      <c r="L40" s="139">
        <f t="shared" si="12"/>
        <v>1.990135785881364E-3</v>
      </c>
      <c r="M40" s="139">
        <f t="shared" si="12"/>
        <v>1.9353339468537456E-3</v>
      </c>
      <c r="N40" s="68"/>
    </row>
    <row r="41" spans="1:18" x14ac:dyDescent="0.25">
      <c r="A41" s="471" t="s">
        <v>507</v>
      </c>
      <c r="B41" s="535">
        <f t="shared" ref="B41:M41" si="13">B9</f>
        <v>15.250353174106305</v>
      </c>
      <c r="C41" s="316">
        <f t="shared" si="13"/>
        <v>15.885903136909219</v>
      </c>
      <c r="D41" s="329">
        <f t="shared" si="13"/>
        <v>16.060635132028352</v>
      </c>
      <c r="E41" s="138">
        <f t="shared" si="13"/>
        <v>15.39123032049331</v>
      </c>
      <c r="F41" s="139">
        <f t="shared" si="13"/>
        <v>15.315719174390338</v>
      </c>
      <c r="G41" s="139">
        <f t="shared" si="13"/>
        <v>15.402888855905989</v>
      </c>
      <c r="H41" s="138">
        <f t="shared" si="13"/>
        <v>15.39123032049331</v>
      </c>
      <c r="I41" s="139">
        <f t="shared" si="13"/>
        <v>15.315719174390338</v>
      </c>
      <c r="J41" s="140">
        <f t="shared" si="13"/>
        <v>15.402888855905989</v>
      </c>
      <c r="K41" s="139">
        <f t="shared" si="13"/>
        <v>0</v>
      </c>
      <c r="L41" s="139">
        <f t="shared" si="13"/>
        <v>0</v>
      </c>
      <c r="M41" s="139">
        <f t="shared" si="13"/>
        <v>0</v>
      </c>
      <c r="N41" s="68"/>
    </row>
    <row r="42" spans="1:18" ht="16.5" customHeight="1" x14ac:dyDescent="0.25">
      <c r="A42" s="471" t="s">
        <v>243</v>
      </c>
      <c r="B42" s="535">
        <f t="shared" ref="B42:M42" si="14">B10</f>
        <v>5.1408180906109626</v>
      </c>
      <c r="C42" s="316">
        <f t="shared" si="14"/>
        <v>5.1859881510570967</v>
      </c>
      <c r="D42" s="329">
        <f t="shared" si="14"/>
        <v>5.1912625644625594</v>
      </c>
      <c r="E42" s="138">
        <f t="shared" si="14"/>
        <v>4.8845422696238208</v>
      </c>
      <c r="F42" s="139">
        <f t="shared" si="14"/>
        <v>4.7314838100304542</v>
      </c>
      <c r="G42" s="139">
        <f t="shared" si="14"/>
        <v>4.7112778810825517</v>
      </c>
      <c r="H42" s="138">
        <f t="shared" si="14"/>
        <v>4.8845422696238208</v>
      </c>
      <c r="I42" s="139">
        <f t="shared" si="14"/>
        <v>4.7314838100304542</v>
      </c>
      <c r="J42" s="140">
        <f t="shared" si="14"/>
        <v>4.7112778810825517</v>
      </c>
      <c r="K42" s="139">
        <f t="shared" si="14"/>
        <v>0</v>
      </c>
      <c r="L42" s="139">
        <f t="shared" si="14"/>
        <v>0</v>
      </c>
      <c r="M42" s="139">
        <f t="shared" si="14"/>
        <v>0</v>
      </c>
      <c r="N42" s="68"/>
    </row>
    <row r="43" spans="1:18" x14ac:dyDescent="0.25">
      <c r="A43" s="471" t="s">
        <v>244</v>
      </c>
      <c r="B43" s="535">
        <f t="shared" ref="B43:M43" si="15">B11</f>
        <v>1.7253278071376781</v>
      </c>
      <c r="C43" s="316">
        <f t="shared" si="15"/>
        <v>1.7886899000619465</v>
      </c>
      <c r="D43" s="329">
        <f t="shared" si="15"/>
        <v>1.8547004862908185</v>
      </c>
      <c r="E43" s="138">
        <f t="shared" si="15"/>
        <v>1.8596471560161851</v>
      </c>
      <c r="F43" s="139">
        <f t="shared" si="15"/>
        <v>2.743177193065844</v>
      </c>
      <c r="G43" s="139">
        <f t="shared" si="15"/>
        <v>1.419172556509261</v>
      </c>
      <c r="H43" s="138">
        <f t="shared" si="15"/>
        <v>1.8524606498747955</v>
      </c>
      <c r="I43" s="139">
        <f t="shared" si="15"/>
        <v>2.7840469842981297</v>
      </c>
      <c r="J43" s="140">
        <f t="shared" si="15"/>
        <v>1.4451306148164886</v>
      </c>
      <c r="K43" s="139">
        <f t="shared" si="15"/>
        <v>7.1865061413896036E-3</v>
      </c>
      <c r="L43" s="139">
        <f t="shared" si="15"/>
        <v>-4.0869791232285735E-2</v>
      </c>
      <c r="M43" s="139">
        <f t="shared" si="15"/>
        <v>-2.5958058307227638E-2</v>
      </c>
      <c r="N43" s="68"/>
    </row>
    <row r="44" spans="1:18" ht="14.25" thickBot="1" x14ac:dyDescent="0.3">
      <c r="A44" s="465" t="s">
        <v>733</v>
      </c>
      <c r="B44" s="318">
        <f t="shared" ref="B44:M44" si="16">B12</f>
        <v>1.0065031891432965</v>
      </c>
      <c r="C44" s="317">
        <f t="shared" si="16"/>
        <v>1.1281431866031788</v>
      </c>
      <c r="D44" s="531">
        <f t="shared" si="16"/>
        <v>1.3398218371861423</v>
      </c>
      <c r="E44" s="142">
        <f t="shared" si="16"/>
        <v>1.391704447254142</v>
      </c>
      <c r="F44" s="142">
        <f t="shared" si="16"/>
        <v>2.3441028366815644</v>
      </c>
      <c r="G44" s="422">
        <f t="shared" si="16"/>
        <v>1.0145988216377735</v>
      </c>
      <c r="H44" s="141">
        <f t="shared" si="16"/>
        <v>1.391704447254142</v>
      </c>
      <c r="I44" s="422">
        <f t="shared" si="16"/>
        <v>2.3441028366815644</v>
      </c>
      <c r="J44" s="143">
        <f t="shared" si="16"/>
        <v>1.0145988216377735</v>
      </c>
      <c r="K44" s="422">
        <f t="shared" si="16"/>
        <v>0</v>
      </c>
      <c r="L44" s="142">
        <f t="shared" si="16"/>
        <v>0</v>
      </c>
      <c r="M44" s="422">
        <f t="shared" si="16"/>
        <v>0</v>
      </c>
      <c r="N44" s="68"/>
    </row>
    <row r="45" spans="1:18" x14ac:dyDescent="0.25">
      <c r="A45" s="717" t="s">
        <v>220</v>
      </c>
      <c r="B45" s="319">
        <f t="shared" ref="B45:M45" si="17">B13</f>
        <v>42.684786073540359</v>
      </c>
      <c r="C45" s="319">
        <f t="shared" si="17"/>
        <v>47.987115634564113</v>
      </c>
      <c r="D45" s="441">
        <f t="shared" si="17"/>
        <v>51.574246868116816</v>
      </c>
      <c r="E45" s="56">
        <f t="shared" si="17"/>
        <v>45.649444492234544</v>
      </c>
      <c r="F45" s="57">
        <f t="shared" si="17"/>
        <v>45.85241846266895</v>
      </c>
      <c r="G45" s="55">
        <f t="shared" si="17"/>
        <v>44.206270987166882</v>
      </c>
      <c r="H45" s="56">
        <f t="shared" si="17"/>
        <v>45.578612040957083</v>
      </c>
      <c r="I45" s="55">
        <f t="shared" si="17"/>
        <v>45.949727270835247</v>
      </c>
      <c r="J45" s="441">
        <f t="shared" si="17"/>
        <v>44.556789565682067</v>
      </c>
      <c r="K45" s="55">
        <f t="shared" si="17"/>
        <v>7.0832451277460962E-2</v>
      </c>
      <c r="L45" s="57">
        <f t="shared" si="17"/>
        <v>-9.7308808166296501E-2</v>
      </c>
      <c r="M45" s="55">
        <f t="shared" si="17"/>
        <v>-0.3505185785151852</v>
      </c>
      <c r="N45" s="68"/>
    </row>
    <row r="46" spans="1:18" x14ac:dyDescent="0.25">
      <c r="A46" s="525" t="s">
        <v>175</v>
      </c>
      <c r="B46" s="319">
        <f t="shared" ref="B46:M46" si="18">B14</f>
        <v>38.64193959811103</v>
      </c>
      <c r="C46" s="316">
        <f t="shared" si="18"/>
        <v>43.531100807864902</v>
      </c>
      <c r="D46" s="532">
        <f t="shared" si="18"/>
        <v>47.307138961552312</v>
      </c>
      <c r="E46" s="138">
        <f t="shared" si="18"/>
        <v>41.96308574015751</v>
      </c>
      <c r="F46" s="144">
        <f t="shared" si="18"/>
        <v>41.866197518982958</v>
      </c>
      <c r="G46" s="139">
        <f t="shared" si="18"/>
        <v>40.992517337248017</v>
      </c>
      <c r="H46" s="138">
        <f t="shared" si="18"/>
        <v>41.686113347327215</v>
      </c>
      <c r="I46" s="139">
        <f t="shared" si="18"/>
        <v>41.962777806327651</v>
      </c>
      <c r="J46" s="140">
        <f t="shared" si="18"/>
        <v>41.200502226690546</v>
      </c>
      <c r="K46" s="139">
        <f t="shared" si="18"/>
        <v>0.27697239283029518</v>
      </c>
      <c r="L46" s="144">
        <f t="shared" si="18"/>
        <v>-9.6580287344693261E-2</v>
      </c>
      <c r="M46" s="139">
        <f t="shared" si="18"/>
        <v>-0.20798488944252824</v>
      </c>
      <c r="N46" s="68"/>
    </row>
    <row r="47" spans="1:18" x14ac:dyDescent="0.25">
      <c r="A47" s="526" t="s">
        <v>176</v>
      </c>
      <c r="B47" s="316">
        <f t="shared" ref="B47:M47" si="19">B15</f>
        <v>10.237485622596759</v>
      </c>
      <c r="C47" s="316">
        <f t="shared" si="19"/>
        <v>11.485412256271447</v>
      </c>
      <c r="D47" s="532">
        <f t="shared" si="19"/>
        <v>11.26668177262494</v>
      </c>
      <c r="E47" s="138">
        <f t="shared" si="19"/>
        <v>10.334197342308702</v>
      </c>
      <c r="F47" s="144">
        <f t="shared" si="19"/>
        <v>10.020364777804954</v>
      </c>
      <c r="G47" s="139">
        <f t="shared" si="19"/>
        <v>9.9612999026213949</v>
      </c>
      <c r="H47" s="138">
        <f t="shared" si="19"/>
        <v>10.583040589331565</v>
      </c>
      <c r="I47" s="139">
        <f t="shared" si="19"/>
        <v>10.417755438655607</v>
      </c>
      <c r="J47" s="140">
        <f t="shared" si="19"/>
        <v>10.53998033955469</v>
      </c>
      <c r="K47" s="139">
        <f t="shared" si="19"/>
        <v>-0.24884324702286342</v>
      </c>
      <c r="L47" s="144">
        <f t="shared" si="19"/>
        <v>-0.39739066085065389</v>
      </c>
      <c r="M47" s="139">
        <f t="shared" si="19"/>
        <v>-0.57868043693329518</v>
      </c>
      <c r="N47" s="68"/>
    </row>
    <row r="48" spans="1:18" x14ac:dyDescent="0.25">
      <c r="A48" s="526" t="s">
        <v>177</v>
      </c>
      <c r="B48" s="316">
        <f t="shared" ref="B48:M48" si="20">B16</f>
        <v>5.6016375487152184</v>
      </c>
      <c r="C48" s="316">
        <f t="shared" si="20"/>
        <v>6.0524953911337924</v>
      </c>
      <c r="D48" s="532">
        <f t="shared" si="20"/>
        <v>7.8960662969312851</v>
      </c>
      <c r="E48" s="138">
        <f t="shared" si="20"/>
        <v>6.7355843089663319</v>
      </c>
      <c r="F48" s="144">
        <f t="shared" si="20"/>
        <v>7.2942171473922279</v>
      </c>
      <c r="G48" s="139">
        <f t="shared" si="20"/>
        <v>6.8515037473615061</v>
      </c>
      <c r="H48" s="138">
        <f t="shared" si="20"/>
        <v>6.2935360376914771</v>
      </c>
      <c r="I48" s="139">
        <f t="shared" si="20"/>
        <v>7.0483813108488489</v>
      </c>
      <c r="J48" s="140">
        <f t="shared" si="20"/>
        <v>6.5840202845692017</v>
      </c>
      <c r="K48" s="139">
        <f t="shared" si="20"/>
        <v>0.4420482712748548</v>
      </c>
      <c r="L48" s="144">
        <f t="shared" si="20"/>
        <v>0.24583583654337904</v>
      </c>
      <c r="M48" s="139">
        <f t="shared" si="20"/>
        <v>0.26748346279230439</v>
      </c>
      <c r="N48" s="68"/>
    </row>
    <row r="49" spans="1:14" ht="15.75" customHeight="1" x14ac:dyDescent="0.25">
      <c r="A49" s="526" t="s">
        <v>178</v>
      </c>
      <c r="B49" s="316">
        <f t="shared" ref="B49:M49" si="21">B17</f>
        <v>0.98875858935417549</v>
      </c>
      <c r="C49" s="316">
        <f t="shared" si="21"/>
        <v>1.3573549487537633</v>
      </c>
      <c r="D49" s="532">
        <f t="shared" si="21"/>
        <v>1.6589432423388031</v>
      </c>
      <c r="E49" s="138">
        <f t="shared" si="21"/>
        <v>1.2718163425608937</v>
      </c>
      <c r="F49" s="144">
        <f t="shared" si="21"/>
        <v>1.3728589543484528</v>
      </c>
      <c r="G49" s="139">
        <f t="shared" si="21"/>
        <v>1.156344245248933</v>
      </c>
      <c r="H49" s="138">
        <f t="shared" si="21"/>
        <v>1.2620937084549759</v>
      </c>
      <c r="I49" s="139">
        <f t="shared" si="21"/>
        <v>1.3702833792849529</v>
      </c>
      <c r="J49" s="140">
        <f t="shared" si="21"/>
        <v>1.1603886042982148</v>
      </c>
      <c r="K49" s="139">
        <f t="shared" si="21"/>
        <v>9.7226341059177823E-3</v>
      </c>
      <c r="L49" s="144">
        <f t="shared" si="21"/>
        <v>2.5755750634999242E-3</v>
      </c>
      <c r="M49" s="139">
        <f t="shared" si="21"/>
        <v>-4.0443590492817982E-3</v>
      </c>
      <c r="N49" s="68"/>
    </row>
    <row r="50" spans="1:14" ht="15.75" customHeight="1" x14ac:dyDescent="0.25">
      <c r="A50" s="526" t="s">
        <v>179</v>
      </c>
      <c r="B50" s="316">
        <f t="shared" ref="B50:M50" si="22">B18</f>
        <v>1.2391730748028102</v>
      </c>
      <c r="C50" s="316">
        <f t="shared" si="22"/>
        <v>1.2452401538816227</v>
      </c>
      <c r="D50" s="532">
        <f t="shared" si="22"/>
        <v>0.98098754140004651</v>
      </c>
      <c r="E50" s="138">
        <f t="shared" si="22"/>
        <v>0.93585740041579724</v>
      </c>
      <c r="F50" s="144">
        <f t="shared" si="22"/>
        <v>0.93648327074572746</v>
      </c>
      <c r="G50" s="139">
        <f t="shared" si="22"/>
        <v>1.0627073457734513</v>
      </c>
      <c r="H50" s="138">
        <f t="shared" si="22"/>
        <v>0.93585740041579724</v>
      </c>
      <c r="I50" s="139">
        <f t="shared" si="22"/>
        <v>0.93648327074572746</v>
      </c>
      <c r="J50" s="140">
        <f t="shared" si="22"/>
        <v>1.0627073457734513</v>
      </c>
      <c r="K50" s="139">
        <f t="shared" si="22"/>
        <v>0</v>
      </c>
      <c r="L50" s="144">
        <f t="shared" si="22"/>
        <v>0</v>
      </c>
      <c r="M50" s="139">
        <f t="shared" si="22"/>
        <v>0</v>
      </c>
      <c r="N50" s="68"/>
    </row>
    <row r="51" spans="1:14" x14ac:dyDescent="0.25">
      <c r="A51" s="526" t="s">
        <v>180</v>
      </c>
      <c r="B51" s="316">
        <f t="shared" ref="B51:M51" si="23">B19</f>
        <v>18.581778203007065</v>
      </c>
      <c r="C51" s="316">
        <f t="shared" si="23"/>
        <v>21.262976643742597</v>
      </c>
      <c r="D51" s="532">
        <f t="shared" si="23"/>
        <v>22.925003822961916</v>
      </c>
      <c r="E51" s="138">
        <f t="shared" si="23"/>
        <v>20.057320298460652</v>
      </c>
      <c r="F51" s="144">
        <f t="shared" si="23"/>
        <v>19.591209464141947</v>
      </c>
      <c r="G51" s="139">
        <f t="shared" si="23"/>
        <v>19.689203511891133</v>
      </c>
      <c r="H51" s="138">
        <f t="shared" si="23"/>
        <v>20.007901017759142</v>
      </c>
      <c r="I51" s="139">
        <f t="shared" si="23"/>
        <v>19.542500524948618</v>
      </c>
      <c r="J51" s="140">
        <f t="shared" si="23"/>
        <v>19.641969267750746</v>
      </c>
      <c r="K51" s="139">
        <f t="shared" si="23"/>
        <v>4.941928070151036E-2</v>
      </c>
      <c r="L51" s="144">
        <f t="shared" si="23"/>
        <v>4.870893919332886E-2</v>
      </c>
      <c r="M51" s="139">
        <f t="shared" si="23"/>
        <v>4.723424414038746E-2</v>
      </c>
      <c r="N51" s="68"/>
    </row>
    <row r="52" spans="1:14" x14ac:dyDescent="0.25">
      <c r="A52" s="526" t="s">
        <v>181</v>
      </c>
      <c r="B52" s="316">
        <f t="shared" ref="B52:M52" si="24">B20</f>
        <v>13.423053578218896</v>
      </c>
      <c r="C52" s="316">
        <f t="shared" si="24"/>
        <v>15.865902003270167</v>
      </c>
      <c r="D52" s="532">
        <f t="shared" si="24"/>
        <v>17.234775020106451</v>
      </c>
      <c r="E52" s="138">
        <f t="shared" si="24"/>
        <v>14.70827562775133</v>
      </c>
      <c r="F52" s="144">
        <f t="shared" si="24"/>
        <v>14.310352145838761</v>
      </c>
      <c r="G52" s="139">
        <f t="shared" si="24"/>
        <v>14.368915349204684</v>
      </c>
      <c r="H52" s="138">
        <f t="shared" si="24"/>
        <v>14.70827562775133</v>
      </c>
      <c r="I52" s="139">
        <f t="shared" si="24"/>
        <v>14.310352145838761</v>
      </c>
      <c r="J52" s="140">
        <f t="shared" si="24"/>
        <v>14.368915349204684</v>
      </c>
      <c r="K52" s="139">
        <f t="shared" si="24"/>
        <v>0</v>
      </c>
      <c r="L52" s="144">
        <f t="shared" si="24"/>
        <v>0</v>
      </c>
      <c r="M52" s="139">
        <f t="shared" si="24"/>
        <v>0</v>
      </c>
      <c r="N52" s="68"/>
    </row>
    <row r="53" spans="1:14" x14ac:dyDescent="0.25">
      <c r="A53" s="526" t="s">
        <v>182</v>
      </c>
      <c r="B53" s="316">
        <f t="shared" ref="B53:M53" si="25">B21</f>
        <v>5.1587246247881682</v>
      </c>
      <c r="C53" s="316">
        <f t="shared" si="25"/>
        <v>5.3970746404724341</v>
      </c>
      <c r="D53" s="532">
        <f t="shared" si="25"/>
        <v>5.6902288028554615</v>
      </c>
      <c r="E53" s="138">
        <f t="shared" si="25"/>
        <v>5.3490446707093238</v>
      </c>
      <c r="F53" s="144">
        <f t="shared" si="25"/>
        <v>5.2808573183031866</v>
      </c>
      <c r="G53" s="139">
        <f t="shared" si="25"/>
        <v>5.3202881626864489</v>
      </c>
      <c r="H53" s="138">
        <f t="shared" si="25"/>
        <v>5.299625390007809</v>
      </c>
      <c r="I53" s="139">
        <f t="shared" si="25"/>
        <v>5.232148379109856</v>
      </c>
      <c r="J53" s="140">
        <f t="shared" si="25"/>
        <v>5.2730539185460632</v>
      </c>
      <c r="K53" s="139">
        <f t="shared" si="25"/>
        <v>4.9419280701514801E-2</v>
      </c>
      <c r="L53" s="144">
        <f t="shared" si="25"/>
        <v>4.8708939193330636E-2</v>
      </c>
      <c r="M53" s="139">
        <f t="shared" si="25"/>
        <v>4.7234244140385684E-2</v>
      </c>
      <c r="N53" s="68"/>
    </row>
    <row r="54" spans="1:14" ht="14.25" thickBot="1" x14ac:dyDescent="0.3">
      <c r="A54" s="527" t="s">
        <v>183</v>
      </c>
      <c r="B54" s="317">
        <f t="shared" ref="B54:M54" si="26">B22</f>
        <v>1.8243304436532413</v>
      </c>
      <c r="C54" s="317">
        <f t="shared" si="26"/>
        <v>1.9503794507681242</v>
      </c>
      <c r="D54" s="533">
        <f t="shared" si="26"/>
        <v>2.4557011274414702</v>
      </c>
      <c r="E54" s="141">
        <f t="shared" si="26"/>
        <v>2.5025306211535892</v>
      </c>
      <c r="F54" s="142">
        <f t="shared" si="26"/>
        <v>2.5182525221289884</v>
      </c>
      <c r="G54" s="422">
        <f t="shared" si="26"/>
        <v>2.1378573946335182</v>
      </c>
      <c r="H54" s="141">
        <f t="shared" si="26"/>
        <v>2.4779051673827124</v>
      </c>
      <c r="I54" s="422">
        <f t="shared" si="26"/>
        <v>2.5145624994232394</v>
      </c>
      <c r="J54" s="143">
        <f t="shared" si="26"/>
        <v>2.0778351950261618</v>
      </c>
      <c r="K54" s="422">
        <f t="shared" si="26"/>
        <v>2.4625453770876771E-2</v>
      </c>
      <c r="L54" s="142">
        <f t="shared" si="26"/>
        <v>3.6900227057490298E-3</v>
      </c>
      <c r="M54" s="422">
        <f t="shared" si="26"/>
        <v>6.0022199607356441E-2</v>
      </c>
      <c r="N54" s="68"/>
    </row>
    <row r="55" spans="1:14" x14ac:dyDescent="0.25">
      <c r="A55" s="525" t="s">
        <v>184</v>
      </c>
      <c r="B55" s="319">
        <f t="shared" ref="B55:M55" si="27">B23</f>
        <v>4.0428464754293278</v>
      </c>
      <c r="C55" s="316">
        <f t="shared" si="27"/>
        <v>4.456014826699211</v>
      </c>
      <c r="D55" s="532">
        <f t="shared" si="27"/>
        <v>4.2671079065645046</v>
      </c>
      <c r="E55" s="138">
        <f t="shared" si="27"/>
        <v>3.6863587520770333</v>
      </c>
      <c r="F55" s="144">
        <f t="shared" si="27"/>
        <v>3.9862209436859892</v>
      </c>
      <c r="G55" s="139">
        <f t="shared" si="27"/>
        <v>3.213753649918865</v>
      </c>
      <c r="H55" s="138">
        <f t="shared" si="27"/>
        <v>3.8924986936298671</v>
      </c>
      <c r="I55" s="139">
        <f t="shared" si="27"/>
        <v>3.9869494645075978</v>
      </c>
      <c r="J55" s="140">
        <f t="shared" si="27"/>
        <v>3.3562873389915189</v>
      </c>
      <c r="K55" s="139">
        <f t="shared" si="27"/>
        <v>-0.20613994155283377</v>
      </c>
      <c r="L55" s="144">
        <f t="shared" si="27"/>
        <v>-7.2852082160856924E-4</v>
      </c>
      <c r="M55" s="139">
        <f t="shared" si="27"/>
        <v>-0.14253368907265385</v>
      </c>
      <c r="N55" s="68"/>
    </row>
    <row r="56" spans="1:14" x14ac:dyDescent="0.25">
      <c r="A56" s="526" t="s">
        <v>185</v>
      </c>
      <c r="B56" s="316">
        <f t="shared" ref="B56:M56" si="28">B24</f>
        <v>3.6539791535257002</v>
      </c>
      <c r="C56" s="316">
        <f t="shared" si="28"/>
        <v>3.6545096244945769</v>
      </c>
      <c r="D56" s="532">
        <f t="shared" si="28"/>
        <v>3.8984095933345486</v>
      </c>
      <c r="E56" s="138">
        <f t="shared" si="28"/>
        <v>3.5483822226076343</v>
      </c>
      <c r="F56" s="144">
        <f t="shared" si="28"/>
        <v>3.8090513003502404</v>
      </c>
      <c r="G56" s="139">
        <f t="shared" si="28"/>
        <v>3.1190530282924476</v>
      </c>
      <c r="H56" s="138">
        <f t="shared" si="28"/>
        <v>3.7440714639530333</v>
      </c>
      <c r="I56" s="139">
        <f t="shared" si="28"/>
        <v>3.7996948103541892</v>
      </c>
      <c r="J56" s="140">
        <f t="shared" si="28"/>
        <v>3.2400901790400733</v>
      </c>
      <c r="K56" s="139">
        <f t="shared" si="28"/>
        <v>-0.195689241345399</v>
      </c>
      <c r="L56" s="144">
        <f t="shared" si="28"/>
        <v>9.3564899960512093E-3</v>
      </c>
      <c r="M56" s="139">
        <f t="shared" si="28"/>
        <v>-0.12103715074762578</v>
      </c>
      <c r="N56" s="68"/>
    </row>
    <row r="57" spans="1:14" x14ac:dyDescent="0.25">
      <c r="A57" s="526" t="s">
        <v>186</v>
      </c>
      <c r="B57" s="316">
        <f t="shared" ref="B57:M57" si="29">B25</f>
        <v>3.5732857564419231</v>
      </c>
      <c r="C57" s="316">
        <f t="shared" si="29"/>
        <v>3.5042783019772963</v>
      </c>
      <c r="D57" s="532">
        <f t="shared" si="29"/>
        <v>3.8312902482835041</v>
      </c>
      <c r="E57" s="138">
        <f t="shared" si="29"/>
        <v>3.5457505466427661</v>
      </c>
      <c r="F57" s="144">
        <f t="shared" si="29"/>
        <v>3.7396791544425212</v>
      </c>
      <c r="G57" s="139">
        <f t="shared" si="29"/>
        <v>3.050783589677327</v>
      </c>
      <c r="H57" s="138">
        <f t="shared" si="29"/>
        <v>3.7414757658196374</v>
      </c>
      <c r="I57" s="139">
        <f t="shared" si="29"/>
        <v>3.7392072372202434</v>
      </c>
      <c r="J57" s="140">
        <f t="shared" si="29"/>
        <v>3.1732204527427554</v>
      </c>
      <c r="K57" s="139">
        <f t="shared" si="29"/>
        <v>-0.19572521917687125</v>
      </c>
      <c r="L57" s="144">
        <f t="shared" si="29"/>
        <v>4.7191722227779564E-4</v>
      </c>
      <c r="M57" s="139">
        <f t="shared" si="29"/>
        <v>-0.12243686306542845</v>
      </c>
      <c r="N57" s="68"/>
    </row>
    <row r="58" spans="1:14" ht="14.25" thickBot="1" x14ac:dyDescent="0.3">
      <c r="A58" s="527" t="s">
        <v>187</v>
      </c>
      <c r="B58" s="317">
        <f t="shared" ref="B58:M58" si="30">B26</f>
        <v>0.38886732190362783</v>
      </c>
      <c r="C58" s="317">
        <f t="shared" si="30"/>
        <v>0.80150520220463384</v>
      </c>
      <c r="D58" s="533">
        <f t="shared" si="30"/>
        <v>0.36869831322995561</v>
      </c>
      <c r="E58" s="141">
        <f t="shared" si="30"/>
        <v>0.13797652946939923</v>
      </c>
      <c r="F58" s="142">
        <f t="shared" si="30"/>
        <v>0.17716964333574817</v>
      </c>
      <c r="G58" s="422">
        <f t="shared" si="30"/>
        <v>9.4700621626417639E-2</v>
      </c>
      <c r="H58" s="141">
        <f t="shared" si="30"/>
        <v>0.14842722967683411</v>
      </c>
      <c r="I58" s="422">
        <f t="shared" si="30"/>
        <v>0.18725465415340733</v>
      </c>
      <c r="J58" s="143">
        <f t="shared" si="30"/>
        <v>0.11619715995144617</v>
      </c>
      <c r="K58" s="422">
        <f t="shared" si="30"/>
        <v>-1.0450700207434882E-2</v>
      </c>
      <c r="L58" s="142">
        <f t="shared" si="30"/>
        <v>-1.0085010817659168E-2</v>
      </c>
      <c r="M58" s="422">
        <f t="shared" si="30"/>
        <v>-2.1496538325028527E-2</v>
      </c>
      <c r="N58" s="68"/>
    </row>
    <row r="59" spans="1:14" ht="14.25" thickBot="1" x14ac:dyDescent="0.3">
      <c r="A59" s="528" t="s">
        <v>730</v>
      </c>
      <c r="B59" s="314"/>
      <c r="C59" s="317"/>
      <c r="D59" s="429"/>
      <c r="E59" s="141"/>
      <c r="F59" s="142">
        <f t="shared" ref="F59:M59" si="31">F27</f>
        <v>0.49130643085582182</v>
      </c>
      <c r="G59" s="422">
        <f t="shared" si="31"/>
        <v>0.64885144476237488</v>
      </c>
      <c r="H59" s="141"/>
      <c r="I59" s="422"/>
      <c r="J59" s="143"/>
      <c r="K59" s="422"/>
      <c r="L59" s="142">
        <f t="shared" si="31"/>
        <v>0.49130643085582182</v>
      </c>
      <c r="M59" s="422">
        <f t="shared" si="31"/>
        <v>0.64885144476237488</v>
      </c>
      <c r="N59" s="68"/>
    </row>
    <row r="60" spans="1:14" ht="14.25" thickBot="1" x14ac:dyDescent="0.3">
      <c r="A60" s="529" t="s">
        <v>731</v>
      </c>
      <c r="B60" s="314">
        <f t="shared" ref="B60:M60" si="32">B28</f>
        <v>-1.3302952595508373</v>
      </c>
      <c r="C60" s="314">
        <f t="shared" si="32"/>
        <v>-6.1563866927986055</v>
      </c>
      <c r="D60" s="430">
        <f t="shared" si="32"/>
        <v>-9.9294637844643674</v>
      </c>
      <c r="E60" s="145">
        <f t="shared" si="32"/>
        <v>-5.1199999799049607</v>
      </c>
      <c r="F60" s="146">
        <f t="shared" si="32"/>
        <v>-4.1100000000000065</v>
      </c>
      <c r="G60" s="423">
        <f t="shared" si="32"/>
        <v>-3.8399999999999928</v>
      </c>
      <c r="H60" s="145">
        <f t="shared" si="32"/>
        <v>-5.0584562839978062</v>
      </c>
      <c r="I60" s="423">
        <f t="shared" si="32"/>
        <v>-4.6597355835757241</v>
      </c>
      <c r="J60" s="147">
        <f t="shared" si="32"/>
        <v>-4.8153472989171746</v>
      </c>
      <c r="K60" s="423">
        <f t="shared" si="32"/>
        <v>-6.1543695907154472E-2</v>
      </c>
      <c r="L60" s="146">
        <f t="shared" si="32"/>
        <v>0.54973558357571761</v>
      </c>
      <c r="M60" s="423">
        <f t="shared" si="32"/>
        <v>0.97534729891718186</v>
      </c>
      <c r="N60" s="68"/>
    </row>
    <row r="61" spans="1:14" ht="14.25" thickBot="1" x14ac:dyDescent="0.3">
      <c r="A61" s="529" t="s">
        <v>732</v>
      </c>
      <c r="B61" s="314">
        <f t="shared" ref="B61:M61" si="33">B29</f>
        <v>-1.3302952595508373</v>
      </c>
      <c r="C61" s="314">
        <f t="shared" si="33"/>
        <v>-6.1563866927986055</v>
      </c>
      <c r="D61" s="430">
        <f t="shared" si="33"/>
        <v>-9.9294637844643674</v>
      </c>
      <c r="E61" s="145">
        <f t="shared" si="33"/>
        <v>-5.1199999799049607</v>
      </c>
      <c r="F61" s="146">
        <f t="shared" si="33"/>
        <v>-4.6013064308558285</v>
      </c>
      <c r="G61" s="423">
        <f t="shared" si="33"/>
        <v>-4.4888514447623677</v>
      </c>
      <c r="H61" s="145">
        <f t="shared" si="33"/>
        <v>-5.0584562839978062</v>
      </c>
      <c r="I61" s="423">
        <f t="shared" si="33"/>
        <v>-4.6597355835757241</v>
      </c>
      <c r="J61" s="147">
        <f t="shared" si="33"/>
        <v>-4.8153472989171746</v>
      </c>
      <c r="K61" s="423">
        <f t="shared" si="33"/>
        <v>-6.1543695907154472E-2</v>
      </c>
      <c r="L61" s="146">
        <f t="shared" si="33"/>
        <v>5.8429152719895683E-2</v>
      </c>
      <c r="M61" s="423">
        <f t="shared" si="33"/>
        <v>0.32649585415480686</v>
      </c>
      <c r="N61" s="68"/>
    </row>
    <row r="62" spans="1:14" x14ac:dyDescent="0.25">
      <c r="A62" s="717" t="s">
        <v>1166</v>
      </c>
      <c r="B62" s="424"/>
      <c r="C62" s="424"/>
      <c r="D62" s="62">
        <f t="shared" ref="D62:G62" si="34">D30</f>
        <v>0.14570652759792746</v>
      </c>
      <c r="E62" s="55">
        <f t="shared" si="34"/>
        <v>1.0945994376637891</v>
      </c>
      <c r="F62" s="61">
        <f t="shared" si="34"/>
        <v>1.3517558325085992</v>
      </c>
      <c r="G62" s="55">
        <f t="shared" si="34"/>
        <v>1.4852976522264665</v>
      </c>
      <c r="H62" s="56"/>
      <c r="I62" s="55"/>
      <c r="J62" s="62"/>
      <c r="K62" s="55"/>
      <c r="L62" s="61"/>
      <c r="M62" s="61"/>
    </row>
    <row r="63" spans="1:14" x14ac:dyDescent="0.25">
      <c r="A63" s="84" t="s">
        <v>1167</v>
      </c>
      <c r="B63" s="319"/>
      <c r="C63" s="319"/>
      <c r="D63" s="316">
        <f t="shared" ref="D63:G63" si="35">D31</f>
        <v>8.281162359882209E-2</v>
      </c>
      <c r="E63" s="138">
        <f t="shared" si="35"/>
        <v>0.89461525090615057</v>
      </c>
      <c r="F63" s="139">
        <f t="shared" si="35"/>
        <v>1.1139638727980201</v>
      </c>
      <c r="G63" s="140">
        <f t="shared" si="35"/>
        <v>1.2665053034553821</v>
      </c>
      <c r="H63" s="56"/>
      <c r="I63" s="55"/>
      <c r="J63" s="441"/>
      <c r="K63" s="56"/>
      <c r="L63" s="55"/>
      <c r="M63" s="55"/>
    </row>
    <row r="64" spans="1:14" x14ac:dyDescent="0.25">
      <c r="A64" s="84" t="s">
        <v>1168</v>
      </c>
      <c r="B64" s="319"/>
      <c r="C64" s="319"/>
      <c r="D64" s="140">
        <f t="shared" ref="D64:G64" si="36">D32</f>
        <v>5.4508916799224663E-2</v>
      </c>
      <c r="E64" s="139">
        <f t="shared" si="36"/>
        <v>0.13042446962454679</v>
      </c>
      <c r="F64" s="139">
        <f t="shared" si="36"/>
        <v>0.13810225352422087</v>
      </c>
      <c r="G64" s="140">
        <f t="shared" si="36"/>
        <v>0.13074176938759913</v>
      </c>
      <c r="H64" s="56"/>
      <c r="I64" s="55"/>
      <c r="J64" s="441"/>
      <c r="K64" s="56"/>
      <c r="L64" s="55"/>
      <c r="M64" s="55"/>
    </row>
    <row r="65" spans="1:13" ht="14.25" thickBot="1" x14ac:dyDescent="0.3">
      <c r="A65" s="513" t="s">
        <v>1169</v>
      </c>
      <c r="B65" s="314"/>
      <c r="C65" s="314"/>
      <c r="D65" s="317">
        <f t="shared" ref="D65:G65" si="37">D33</f>
        <v>8.3859871998807171E-3</v>
      </c>
      <c r="E65" s="141">
        <f t="shared" si="37"/>
        <v>6.9559717133091614E-2</v>
      </c>
      <c r="F65" s="422">
        <f t="shared" si="37"/>
        <v>9.9689706186358112E-2</v>
      </c>
      <c r="G65" s="422">
        <f t="shared" si="37"/>
        <v>8.8939979175237521E-2</v>
      </c>
      <c r="H65" s="145"/>
      <c r="I65" s="423"/>
      <c r="J65" s="147"/>
      <c r="K65" s="145"/>
      <c r="L65" s="146"/>
      <c r="M65" s="146"/>
    </row>
    <row r="69" spans="1:13" ht="15.75" customHeight="1" x14ac:dyDescent="0.25"/>
    <row r="79" spans="1:13" ht="15.75" customHeight="1" x14ac:dyDescent="0.25"/>
  </sheetData>
  <mergeCells count="7">
    <mergeCell ref="H5:J5"/>
    <mergeCell ref="A4:J4"/>
    <mergeCell ref="H37:J37"/>
    <mergeCell ref="E5:G5"/>
    <mergeCell ref="K5:M5"/>
    <mergeCell ref="K37:M37"/>
    <mergeCell ref="E37:G37"/>
  </mergeCells>
  <pageMargins left="0.7" right="0.7" top="0.75" bottom="0.75" header="0.3" footer="0.3"/>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54"/>
  <sheetViews>
    <sheetView showGridLines="0" topLeftCell="A46" zoomScale="85" zoomScaleNormal="85" workbookViewId="0">
      <selection activeCell="A33" sqref="A33:C33"/>
    </sheetView>
  </sheetViews>
  <sheetFormatPr defaultColWidth="9.140625" defaultRowHeight="13.5" x14ac:dyDescent="0.25"/>
  <cols>
    <col min="1" max="1" width="65.42578125" style="15" customWidth="1"/>
    <col min="2" max="16384" width="9.140625" style="15"/>
  </cols>
  <sheetData>
    <row r="3" spans="1:8" ht="14.25" thickBot="1" x14ac:dyDescent="0.3">
      <c r="A3" s="473" t="s">
        <v>1587</v>
      </c>
      <c r="B3" s="68"/>
      <c r="C3" s="68"/>
      <c r="D3" s="68"/>
      <c r="E3" s="68"/>
      <c r="F3" s="68"/>
      <c r="G3" s="68"/>
      <c r="H3" s="68"/>
    </row>
    <row r="4" spans="1:8" s="68" customFormat="1" ht="14.25" thickBot="1" x14ac:dyDescent="0.3">
      <c r="A4" s="1040"/>
      <c r="B4" s="1041"/>
      <c r="C4" s="1041"/>
      <c r="D4" s="1045" t="s">
        <v>952</v>
      </c>
      <c r="E4" s="1045"/>
      <c r="F4" s="724">
        <v>2022</v>
      </c>
      <c r="G4" s="724">
        <v>2023</v>
      </c>
      <c r="H4" s="724">
        <v>2024</v>
      </c>
    </row>
    <row r="5" spans="1:8" x14ac:dyDescent="0.25">
      <c r="A5" s="1042" t="s">
        <v>947</v>
      </c>
      <c r="B5" s="1042"/>
      <c r="C5" s="1042"/>
      <c r="D5" s="1046" t="s">
        <v>237</v>
      </c>
      <c r="E5" s="1046"/>
      <c r="F5" s="777">
        <v>0.25</v>
      </c>
      <c r="G5" s="777">
        <v>0.4</v>
      </c>
      <c r="H5" s="777">
        <v>0.57999999999999996</v>
      </c>
    </row>
    <row r="6" spans="1:8" x14ac:dyDescent="0.25">
      <c r="A6" s="1043" t="s">
        <v>948</v>
      </c>
      <c r="B6" s="1043"/>
      <c r="C6" s="1043"/>
      <c r="D6" s="1047"/>
      <c r="E6" s="1047"/>
      <c r="F6" s="778">
        <v>-0.02</v>
      </c>
      <c r="G6" s="778">
        <v>-0.02</v>
      </c>
      <c r="H6" s="778">
        <v>-0.02</v>
      </c>
    </row>
    <row r="7" spans="1:8" x14ac:dyDescent="0.25">
      <c r="A7" s="1043" t="s">
        <v>949</v>
      </c>
      <c r="B7" s="1043"/>
      <c r="C7" s="1043"/>
      <c r="D7" s="1047"/>
      <c r="E7" s="1047"/>
      <c r="F7" s="778">
        <v>0.05</v>
      </c>
      <c r="G7" s="778">
        <v>0.15</v>
      </c>
      <c r="H7" s="778">
        <v>0.26</v>
      </c>
    </row>
    <row r="8" spans="1:8" ht="14.25" thickBot="1" x14ac:dyDescent="0.3">
      <c r="A8" s="1044" t="s">
        <v>950</v>
      </c>
      <c r="B8" s="1044"/>
      <c r="C8" s="1044"/>
      <c r="D8" s="1048"/>
      <c r="E8" s="1048"/>
      <c r="F8" s="778">
        <v>0.28999999999999998</v>
      </c>
      <c r="G8" s="778">
        <v>0.34</v>
      </c>
      <c r="H8" s="778">
        <v>0.41</v>
      </c>
    </row>
    <row r="9" spans="1:8" x14ac:dyDescent="0.25">
      <c r="A9" s="1007" t="s">
        <v>951</v>
      </c>
      <c r="B9" s="1007"/>
      <c r="C9" s="1007"/>
      <c r="D9" s="1012" t="s">
        <v>72</v>
      </c>
      <c r="E9" s="1012"/>
      <c r="F9" s="779">
        <v>-0.44</v>
      </c>
      <c r="G9" s="779">
        <v>-0.25</v>
      </c>
      <c r="H9" s="779">
        <v>-0.27</v>
      </c>
    </row>
    <row r="10" spans="1:8" x14ac:dyDescent="0.25">
      <c r="A10" s="1043" t="s">
        <v>953</v>
      </c>
      <c r="B10" s="1043"/>
      <c r="C10" s="1043"/>
      <c r="D10" s="1047"/>
      <c r="E10" s="1047"/>
      <c r="F10" s="778">
        <v>-0.2</v>
      </c>
      <c r="G10" s="780"/>
      <c r="H10" s="780"/>
    </row>
    <row r="11" spans="1:8" x14ac:dyDescent="0.25">
      <c r="A11" s="1043" t="s">
        <v>948</v>
      </c>
      <c r="B11" s="1043"/>
      <c r="C11" s="1043"/>
      <c r="D11" s="1047"/>
      <c r="E11" s="1047"/>
      <c r="F11" s="778">
        <v>-0.13</v>
      </c>
      <c r="G11" s="778">
        <v>-0.13</v>
      </c>
      <c r="H11" s="778">
        <v>-0.09</v>
      </c>
    </row>
    <row r="12" spans="1:8" x14ac:dyDescent="0.25">
      <c r="A12" s="1043" t="s">
        <v>954</v>
      </c>
      <c r="B12" s="1043"/>
      <c r="C12" s="1043"/>
      <c r="D12" s="1047"/>
      <c r="E12" s="1047"/>
      <c r="F12" s="778">
        <v>-0.1</v>
      </c>
      <c r="G12" s="778">
        <v>-0.1</v>
      </c>
      <c r="H12" s="778">
        <v>-0.09</v>
      </c>
    </row>
    <row r="13" spans="1:8" x14ac:dyDescent="0.25">
      <c r="A13" s="1043" t="s">
        <v>955</v>
      </c>
      <c r="B13" s="1043"/>
      <c r="C13" s="1043"/>
      <c r="D13" s="1047"/>
      <c r="E13" s="1047"/>
      <c r="F13" s="778">
        <v>-0.01</v>
      </c>
      <c r="G13" s="778">
        <v>-0.01</v>
      </c>
      <c r="H13" s="778">
        <v>-0.01</v>
      </c>
    </row>
    <row r="14" spans="1:8" x14ac:dyDescent="0.25">
      <c r="A14" s="1043" t="s">
        <v>956</v>
      </c>
      <c r="B14" s="1043"/>
      <c r="C14" s="1043"/>
      <c r="D14" s="1043"/>
      <c r="E14" s="1043"/>
      <c r="F14" s="778">
        <v>-0.05</v>
      </c>
      <c r="G14" s="778">
        <v>-0.05</v>
      </c>
      <c r="H14" s="778">
        <v>-0.04</v>
      </c>
    </row>
    <row r="15" spans="1:8" x14ac:dyDescent="0.25">
      <c r="A15" s="1043" t="s">
        <v>957</v>
      </c>
      <c r="B15" s="1043"/>
      <c r="C15" s="1043"/>
      <c r="D15" s="1047"/>
      <c r="E15" s="1047"/>
      <c r="F15" s="778">
        <v>-0.03</v>
      </c>
      <c r="G15" s="778">
        <v>-7.0000000000000007E-2</v>
      </c>
      <c r="H15" s="778">
        <v>-0.17</v>
      </c>
    </row>
    <row r="16" spans="1:8" ht="14.25" thickBot="1" x14ac:dyDescent="0.3">
      <c r="A16" s="1044" t="s">
        <v>958</v>
      </c>
      <c r="B16" s="1044"/>
      <c r="C16" s="1044"/>
      <c r="D16" s="1048"/>
      <c r="E16" s="1048"/>
      <c r="F16" s="778">
        <v>7.0000000000000007E-2</v>
      </c>
      <c r="G16" s="778">
        <v>0.1</v>
      </c>
      <c r="H16" s="778">
        <v>0.12</v>
      </c>
    </row>
    <row r="17" spans="1:8" ht="14.25" thickBot="1" x14ac:dyDescent="0.3">
      <c r="A17" s="1049" t="s">
        <v>316</v>
      </c>
      <c r="B17" s="1049"/>
      <c r="C17" s="1049"/>
      <c r="D17" s="1045" t="s">
        <v>959</v>
      </c>
      <c r="E17" s="1045"/>
      <c r="F17" s="781">
        <v>-0.01</v>
      </c>
      <c r="G17" s="781">
        <v>0</v>
      </c>
      <c r="H17" s="781">
        <v>0</v>
      </c>
    </row>
    <row r="18" spans="1:8" x14ac:dyDescent="0.25">
      <c r="A18" s="1007" t="s">
        <v>960</v>
      </c>
      <c r="B18" s="1007"/>
      <c r="C18" s="1007"/>
      <c r="D18" s="1012" t="s">
        <v>961</v>
      </c>
      <c r="E18" s="1012"/>
      <c r="F18" s="777">
        <v>-0.05</v>
      </c>
      <c r="G18" s="777">
        <v>-0.05</v>
      </c>
      <c r="H18" s="777">
        <v>-0.05</v>
      </c>
    </row>
    <row r="19" spans="1:8" ht="14.25" thickBot="1" x14ac:dyDescent="0.3">
      <c r="A19" s="1044" t="s">
        <v>962</v>
      </c>
      <c r="B19" s="1044"/>
      <c r="C19" s="1044"/>
      <c r="D19" s="1050" t="s">
        <v>406</v>
      </c>
      <c r="E19" s="1050"/>
      <c r="F19" s="782">
        <v>-0.05</v>
      </c>
      <c r="G19" s="782">
        <v>-0.05</v>
      </c>
      <c r="H19" s="782">
        <v>-0.05</v>
      </c>
    </row>
    <row r="20" spans="1:8" x14ac:dyDescent="0.25">
      <c r="A20" s="1007" t="s">
        <v>963</v>
      </c>
      <c r="B20" s="1007"/>
      <c r="C20" s="1007"/>
      <c r="D20" s="1012" t="s">
        <v>964</v>
      </c>
      <c r="E20" s="1012"/>
      <c r="F20" s="777">
        <v>-0.02</v>
      </c>
      <c r="G20" s="777">
        <v>0</v>
      </c>
      <c r="H20" s="777">
        <v>-0.06</v>
      </c>
    </row>
    <row r="21" spans="1:8" ht="14.25" thickBot="1" x14ac:dyDescent="0.3">
      <c r="A21" s="1044" t="s">
        <v>965</v>
      </c>
      <c r="B21" s="1044"/>
      <c r="C21" s="1044"/>
      <c r="D21" s="1048"/>
      <c r="E21" s="1048"/>
      <c r="F21" s="782">
        <v>-0.01</v>
      </c>
      <c r="G21" s="782">
        <v>-0.01</v>
      </c>
      <c r="H21" s="782">
        <v>-0.01</v>
      </c>
    </row>
    <row r="22" spans="1:8" x14ac:dyDescent="0.25">
      <c r="A22" s="1007" t="s">
        <v>966</v>
      </c>
      <c r="B22" s="1007"/>
      <c r="C22" s="1007"/>
      <c r="D22" s="1012" t="s">
        <v>967</v>
      </c>
      <c r="E22" s="1012"/>
      <c r="F22" s="777">
        <v>0.21</v>
      </c>
      <c r="G22" s="777">
        <v>0</v>
      </c>
      <c r="H22" s="777">
        <v>0.14000000000000001</v>
      </c>
    </row>
    <row r="23" spans="1:8" x14ac:dyDescent="0.25">
      <c r="A23" s="1043" t="s">
        <v>968</v>
      </c>
      <c r="B23" s="1043"/>
      <c r="C23" s="1043"/>
      <c r="D23" s="1051" t="s">
        <v>969</v>
      </c>
      <c r="E23" s="1051"/>
      <c r="F23" s="778">
        <v>0.2</v>
      </c>
      <c r="G23" s="778">
        <v>0</v>
      </c>
      <c r="H23" s="778">
        <v>0.12</v>
      </c>
    </row>
    <row r="24" spans="1:8" x14ac:dyDescent="0.25">
      <c r="A24" s="1043" t="s">
        <v>970</v>
      </c>
      <c r="B24" s="1043"/>
      <c r="C24" s="1043"/>
      <c r="D24" s="1047"/>
      <c r="E24" s="1047"/>
      <c r="F24" s="778">
        <v>0.11</v>
      </c>
      <c r="G24" s="778">
        <v>-0.28000000000000003</v>
      </c>
      <c r="H24" s="778">
        <v>-0.19</v>
      </c>
    </row>
    <row r="25" spans="1:8" ht="14.25" thickBot="1" x14ac:dyDescent="0.3">
      <c r="A25" s="1044" t="s">
        <v>971</v>
      </c>
      <c r="B25" s="1044"/>
      <c r="C25" s="1044"/>
      <c r="D25" s="1048"/>
      <c r="E25" s="1048"/>
      <c r="F25" s="778">
        <v>0.09</v>
      </c>
      <c r="G25" s="778">
        <v>0.27</v>
      </c>
      <c r="H25" s="778">
        <v>0.31</v>
      </c>
    </row>
    <row r="26" spans="1:8" ht="14.25" thickBot="1" x14ac:dyDescent="0.3">
      <c r="A26" s="1049" t="s">
        <v>972</v>
      </c>
      <c r="B26" s="1049"/>
      <c r="C26" s="1049"/>
      <c r="D26" s="1052"/>
      <c r="E26" s="1052"/>
      <c r="F26" s="781">
        <v>-7.0000000000000007E-2</v>
      </c>
      <c r="G26" s="781">
        <v>0.1</v>
      </c>
      <c r="H26" s="781">
        <v>0.35</v>
      </c>
    </row>
    <row r="27" spans="1:8" x14ac:dyDescent="0.25">
      <c r="A27" s="624" t="s">
        <v>973</v>
      </c>
      <c r="C27" s="1053"/>
      <c r="D27" s="1053"/>
      <c r="E27" s="1054"/>
      <c r="F27" s="1054"/>
      <c r="G27" s="1054"/>
      <c r="H27" s="1054"/>
    </row>
    <row r="30" spans="1:8" ht="14.25" thickBot="1" x14ac:dyDescent="0.3">
      <c r="A30" s="473" t="s">
        <v>1588</v>
      </c>
      <c r="B30" s="68"/>
      <c r="C30" s="68"/>
      <c r="D30" s="68"/>
      <c r="E30" s="68"/>
      <c r="F30" s="68"/>
      <c r="G30" s="68"/>
      <c r="H30" s="68"/>
    </row>
    <row r="31" spans="1:8" ht="14.25" thickBot="1" x14ac:dyDescent="0.3">
      <c r="A31" s="1040"/>
      <c r="B31" s="1041"/>
      <c r="C31" s="1041"/>
      <c r="D31" s="1045" t="s">
        <v>952</v>
      </c>
      <c r="E31" s="1045"/>
      <c r="F31" s="724">
        <v>2022</v>
      </c>
      <c r="G31" s="724">
        <v>2023</v>
      </c>
      <c r="H31" s="724">
        <v>2024</v>
      </c>
    </row>
    <row r="32" spans="1:8" x14ac:dyDescent="0.25">
      <c r="A32" s="1042" t="s">
        <v>1978</v>
      </c>
      <c r="B32" s="1042"/>
      <c r="C32" s="1042"/>
      <c r="D32" s="1046" t="s">
        <v>237</v>
      </c>
      <c r="E32" s="1046"/>
      <c r="F32" s="777">
        <v>0.25</v>
      </c>
      <c r="G32" s="777">
        <v>0.4</v>
      </c>
      <c r="H32" s="777">
        <v>0.57999999999999996</v>
      </c>
    </row>
    <row r="33" spans="1:8" x14ac:dyDescent="0.25">
      <c r="A33" s="1055" t="s">
        <v>981</v>
      </c>
      <c r="B33" s="1055"/>
      <c r="C33" s="1055"/>
      <c r="D33" s="1047"/>
      <c r="E33" s="1047"/>
      <c r="F33" s="778">
        <v>-0.02</v>
      </c>
      <c r="G33" s="778">
        <v>-0.02</v>
      </c>
      <c r="H33" s="778">
        <v>-0.02</v>
      </c>
    </row>
    <row r="34" spans="1:8" x14ac:dyDescent="0.25">
      <c r="A34" s="1055" t="s">
        <v>1979</v>
      </c>
      <c r="B34" s="1055"/>
      <c r="C34" s="1055"/>
      <c r="D34" s="1047"/>
      <c r="E34" s="1047"/>
      <c r="F34" s="778">
        <v>0.05</v>
      </c>
      <c r="G34" s="778">
        <v>0.15</v>
      </c>
      <c r="H34" s="778">
        <v>0.26</v>
      </c>
    </row>
    <row r="35" spans="1:8" ht="14.25" thickBot="1" x14ac:dyDescent="0.3">
      <c r="A35" s="1056" t="s">
        <v>1980</v>
      </c>
      <c r="B35" s="1056"/>
      <c r="C35" s="1056"/>
      <c r="D35" s="1048"/>
      <c r="E35" s="1048"/>
      <c r="F35" s="778">
        <v>0.28999999999999998</v>
      </c>
      <c r="G35" s="778">
        <v>0.34</v>
      </c>
      <c r="H35" s="778">
        <v>0.41</v>
      </c>
    </row>
    <row r="36" spans="1:8" x14ac:dyDescent="0.25">
      <c r="A36" s="1007" t="s">
        <v>974</v>
      </c>
      <c r="B36" s="1007"/>
      <c r="C36" s="1007"/>
      <c r="D36" s="1012" t="s">
        <v>72</v>
      </c>
      <c r="E36" s="1012"/>
      <c r="F36" s="779">
        <v>-0.44</v>
      </c>
      <c r="G36" s="779">
        <v>-0.25</v>
      </c>
      <c r="H36" s="779">
        <v>-0.27</v>
      </c>
    </row>
    <row r="37" spans="1:8" x14ac:dyDescent="0.25">
      <c r="A37" s="1055" t="s">
        <v>1981</v>
      </c>
      <c r="B37" s="1055"/>
      <c r="C37" s="1055"/>
      <c r="D37" s="1047"/>
      <c r="E37" s="1047"/>
      <c r="F37" s="778">
        <v>-0.2</v>
      </c>
      <c r="G37" s="780"/>
      <c r="H37" s="780"/>
    </row>
    <row r="38" spans="1:8" x14ac:dyDescent="0.25">
      <c r="A38" s="1055" t="s">
        <v>1982</v>
      </c>
      <c r="B38" s="1055"/>
      <c r="C38" s="1055"/>
      <c r="D38" s="1047"/>
      <c r="E38" s="1047"/>
      <c r="F38" s="778">
        <v>-0.13</v>
      </c>
      <c r="G38" s="778">
        <v>-0.13</v>
      </c>
      <c r="H38" s="778">
        <v>-0.09</v>
      </c>
    </row>
    <row r="39" spans="1:8" x14ac:dyDescent="0.25">
      <c r="A39" s="1055" t="s">
        <v>1983</v>
      </c>
      <c r="B39" s="1055"/>
      <c r="C39" s="1055"/>
      <c r="D39" s="1047"/>
      <c r="E39" s="1047"/>
      <c r="F39" s="778">
        <v>-0.1</v>
      </c>
      <c r="G39" s="778">
        <v>-0.1</v>
      </c>
      <c r="H39" s="778">
        <v>-0.09</v>
      </c>
    </row>
    <row r="40" spans="1:8" x14ac:dyDescent="0.25">
      <c r="A40" s="1055" t="s">
        <v>1984</v>
      </c>
      <c r="B40" s="1055"/>
      <c r="C40" s="1055"/>
      <c r="D40" s="1047"/>
      <c r="E40" s="1047"/>
      <c r="F40" s="778">
        <v>-0.01</v>
      </c>
      <c r="G40" s="778">
        <v>-0.01</v>
      </c>
      <c r="H40" s="778">
        <v>-0.01</v>
      </c>
    </row>
    <row r="41" spans="1:8" x14ac:dyDescent="0.25">
      <c r="A41" s="1055" t="s">
        <v>1985</v>
      </c>
      <c r="B41" s="1055"/>
      <c r="C41" s="1055"/>
      <c r="D41" s="1043"/>
      <c r="E41" s="1043"/>
      <c r="F41" s="778">
        <v>-0.05</v>
      </c>
      <c r="G41" s="778">
        <v>-0.05</v>
      </c>
      <c r="H41" s="778">
        <v>-0.04</v>
      </c>
    </row>
    <row r="42" spans="1:8" x14ac:dyDescent="0.25">
      <c r="A42" s="1055" t="s">
        <v>1986</v>
      </c>
      <c r="B42" s="1055"/>
      <c r="C42" s="1055"/>
      <c r="D42" s="1047"/>
      <c r="E42" s="1047"/>
      <c r="F42" s="778">
        <v>-0.03</v>
      </c>
      <c r="G42" s="778">
        <v>-7.0000000000000007E-2</v>
      </c>
      <c r="H42" s="778">
        <v>-0.17</v>
      </c>
    </row>
    <row r="43" spans="1:8" ht="14.25" thickBot="1" x14ac:dyDescent="0.3">
      <c r="A43" s="1056" t="s">
        <v>1987</v>
      </c>
      <c r="B43" s="1056"/>
      <c r="C43" s="1056"/>
      <c r="D43" s="1048"/>
      <c r="E43" s="1048"/>
      <c r="F43" s="778">
        <v>7.0000000000000007E-2</v>
      </c>
      <c r="G43" s="778">
        <v>0.1</v>
      </c>
      <c r="H43" s="778">
        <v>0.12</v>
      </c>
    </row>
    <row r="44" spans="1:8" ht="14.25" thickBot="1" x14ac:dyDescent="0.3">
      <c r="A44" s="1049" t="s">
        <v>980</v>
      </c>
      <c r="B44" s="1049"/>
      <c r="C44" s="1049"/>
      <c r="D44" s="1045" t="s">
        <v>959</v>
      </c>
      <c r="E44" s="1045"/>
      <c r="F44" s="781">
        <v>-0.01</v>
      </c>
      <c r="G44" s="781">
        <v>0</v>
      </c>
      <c r="H44" s="781">
        <v>0</v>
      </c>
    </row>
    <row r="45" spans="1:8" x14ac:dyDescent="0.25">
      <c r="A45" s="1007" t="s">
        <v>979</v>
      </c>
      <c r="B45" s="1007"/>
      <c r="C45" s="1007"/>
      <c r="D45" s="1012" t="s">
        <v>961</v>
      </c>
      <c r="E45" s="1012"/>
      <c r="F45" s="777">
        <v>-0.05</v>
      </c>
      <c r="G45" s="777">
        <v>-0.05</v>
      </c>
      <c r="H45" s="777">
        <v>-0.05</v>
      </c>
    </row>
    <row r="46" spans="1:8" ht="14.25" thickBot="1" x14ac:dyDescent="0.3">
      <c r="A46" s="1056" t="s">
        <v>982</v>
      </c>
      <c r="B46" s="1056"/>
      <c r="C46" s="1056"/>
      <c r="D46" s="1050" t="s">
        <v>406</v>
      </c>
      <c r="E46" s="1050"/>
      <c r="F46" s="782">
        <v>-0.05</v>
      </c>
      <c r="G46" s="782">
        <v>-0.05</v>
      </c>
      <c r="H46" s="782">
        <v>-0.05</v>
      </c>
    </row>
    <row r="47" spans="1:8" x14ac:dyDescent="0.25">
      <c r="A47" s="1007" t="s">
        <v>978</v>
      </c>
      <c r="B47" s="1007"/>
      <c r="C47" s="1007"/>
      <c r="D47" s="1012" t="s">
        <v>964</v>
      </c>
      <c r="E47" s="1012"/>
      <c r="F47" s="777">
        <v>-0.02</v>
      </c>
      <c r="G47" s="777">
        <v>0</v>
      </c>
      <c r="H47" s="777">
        <v>-0.06</v>
      </c>
    </row>
    <row r="48" spans="1:8" ht="14.25" thickBot="1" x14ac:dyDescent="0.3">
      <c r="A48" s="1056" t="s">
        <v>1988</v>
      </c>
      <c r="B48" s="1056"/>
      <c r="C48" s="1056"/>
      <c r="D48" s="1048"/>
      <c r="E48" s="1048"/>
      <c r="F48" s="782">
        <v>-0.01</v>
      </c>
      <c r="G48" s="782">
        <v>-0.01</v>
      </c>
      <c r="H48" s="782">
        <v>-0.01</v>
      </c>
    </row>
    <row r="49" spans="1:8" x14ac:dyDescent="0.25">
      <c r="A49" s="1007" t="s">
        <v>977</v>
      </c>
      <c r="B49" s="1007"/>
      <c r="C49" s="1007"/>
      <c r="D49" s="1012" t="s">
        <v>967</v>
      </c>
      <c r="E49" s="1012"/>
      <c r="F49" s="777">
        <v>0.21</v>
      </c>
      <c r="G49" s="777">
        <v>0</v>
      </c>
      <c r="H49" s="777">
        <v>0.14000000000000001</v>
      </c>
    </row>
    <row r="50" spans="1:8" x14ac:dyDescent="0.25">
      <c r="A50" s="1055" t="s">
        <v>975</v>
      </c>
      <c r="B50" s="1055"/>
      <c r="C50" s="1055"/>
      <c r="D50" s="1051" t="s">
        <v>969</v>
      </c>
      <c r="E50" s="1051"/>
      <c r="F50" s="778">
        <v>0.2</v>
      </c>
      <c r="G50" s="778">
        <v>0</v>
      </c>
      <c r="H50" s="778">
        <v>0.12</v>
      </c>
    </row>
    <row r="51" spans="1:8" x14ac:dyDescent="0.25">
      <c r="A51" s="1055" t="s">
        <v>1989</v>
      </c>
      <c r="B51" s="1055"/>
      <c r="C51" s="1055"/>
      <c r="D51" s="1047"/>
      <c r="E51" s="1047"/>
      <c r="F51" s="778">
        <v>0.11</v>
      </c>
      <c r="G51" s="778">
        <v>-0.28000000000000003</v>
      </c>
      <c r="H51" s="778">
        <v>-0.19</v>
      </c>
    </row>
    <row r="52" spans="1:8" ht="14.25" thickBot="1" x14ac:dyDescent="0.3">
      <c r="A52" s="1056" t="s">
        <v>1990</v>
      </c>
      <c r="B52" s="1056"/>
      <c r="C52" s="1056"/>
      <c r="D52" s="1048"/>
      <c r="E52" s="1048"/>
      <c r="F52" s="778">
        <v>0.09</v>
      </c>
      <c r="G52" s="778">
        <v>0.27</v>
      </c>
      <c r="H52" s="778">
        <v>0.31</v>
      </c>
    </row>
    <row r="53" spans="1:8" ht="14.25" thickBot="1" x14ac:dyDescent="0.3">
      <c r="A53" s="1049" t="s">
        <v>413</v>
      </c>
      <c r="B53" s="1049"/>
      <c r="C53" s="1049"/>
      <c r="D53" s="1052"/>
      <c r="E53" s="1052"/>
      <c r="F53" s="781">
        <v>-7.0000000000000007E-2</v>
      </c>
      <c r="G53" s="781">
        <v>0.1</v>
      </c>
      <c r="H53" s="781">
        <v>0.35</v>
      </c>
    </row>
    <row r="54" spans="1:8" x14ac:dyDescent="0.25">
      <c r="A54" s="624" t="s">
        <v>976</v>
      </c>
      <c r="C54" s="1053"/>
      <c r="D54" s="1053"/>
      <c r="E54" s="1054"/>
      <c r="F54" s="1054"/>
      <c r="G54" s="1054"/>
      <c r="H54" s="1054"/>
    </row>
  </sheetData>
  <mergeCells count="96">
    <mergeCell ref="A52:C52"/>
    <mergeCell ref="D52:E52"/>
    <mergeCell ref="A53:C53"/>
    <mergeCell ref="D53:E53"/>
    <mergeCell ref="C54:D54"/>
    <mergeCell ref="E54:H54"/>
    <mergeCell ref="A49:C49"/>
    <mergeCell ref="D49:E49"/>
    <mergeCell ref="A50:C50"/>
    <mergeCell ref="D50:E50"/>
    <mergeCell ref="A51:C51"/>
    <mergeCell ref="D51:E51"/>
    <mergeCell ref="A46:C46"/>
    <mergeCell ref="D46:E46"/>
    <mergeCell ref="A47:C47"/>
    <mergeCell ref="D47:E47"/>
    <mergeCell ref="A48:C48"/>
    <mergeCell ref="D48:E48"/>
    <mergeCell ref="A43:C43"/>
    <mergeCell ref="D43:E43"/>
    <mergeCell ref="A44:C44"/>
    <mergeCell ref="D44:E44"/>
    <mergeCell ref="A45:C45"/>
    <mergeCell ref="D45:E45"/>
    <mergeCell ref="A40:C40"/>
    <mergeCell ref="D40:E40"/>
    <mergeCell ref="A41:C41"/>
    <mergeCell ref="D41:E41"/>
    <mergeCell ref="A42:C42"/>
    <mergeCell ref="D42:E42"/>
    <mergeCell ref="A37:C37"/>
    <mergeCell ref="D37:E37"/>
    <mergeCell ref="A38:C38"/>
    <mergeCell ref="D38:E38"/>
    <mergeCell ref="A39:C39"/>
    <mergeCell ref="D39:E39"/>
    <mergeCell ref="A34:C34"/>
    <mergeCell ref="D34:E34"/>
    <mergeCell ref="A35:C35"/>
    <mergeCell ref="D35:E35"/>
    <mergeCell ref="A36:C36"/>
    <mergeCell ref="D36:E36"/>
    <mergeCell ref="A31:C31"/>
    <mergeCell ref="D31:E31"/>
    <mergeCell ref="A32:C32"/>
    <mergeCell ref="D32:E32"/>
    <mergeCell ref="A33:C33"/>
    <mergeCell ref="D33:E33"/>
    <mergeCell ref="A25:C25"/>
    <mergeCell ref="D25:E25"/>
    <mergeCell ref="A26:C26"/>
    <mergeCell ref="D26:E26"/>
    <mergeCell ref="C27:D27"/>
    <mergeCell ref="E27:H27"/>
    <mergeCell ref="A22:C22"/>
    <mergeCell ref="D22:E22"/>
    <mergeCell ref="A23:C23"/>
    <mergeCell ref="D23:E23"/>
    <mergeCell ref="A24:C24"/>
    <mergeCell ref="D24:E24"/>
    <mergeCell ref="A19:C19"/>
    <mergeCell ref="D19:E19"/>
    <mergeCell ref="A20:C20"/>
    <mergeCell ref="D20:E20"/>
    <mergeCell ref="A21:C21"/>
    <mergeCell ref="D21:E21"/>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D9:E9"/>
    <mergeCell ref="A4:C4"/>
    <mergeCell ref="A5:C5"/>
    <mergeCell ref="A6:C6"/>
    <mergeCell ref="A7:C7"/>
    <mergeCell ref="A8:C8"/>
    <mergeCell ref="A9:C9"/>
    <mergeCell ref="D4:E4"/>
    <mergeCell ref="D5:E5"/>
    <mergeCell ref="D6:E6"/>
    <mergeCell ref="D7:E7"/>
    <mergeCell ref="D8:E8"/>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39"/>
  <sheetViews>
    <sheetView showGridLines="0" zoomScale="85" zoomScaleNormal="85" workbookViewId="0"/>
  </sheetViews>
  <sheetFormatPr defaultColWidth="9.140625" defaultRowHeight="13.5" x14ac:dyDescent="0.25"/>
  <cols>
    <col min="1" max="1" width="26" style="15" customWidth="1"/>
    <col min="2" max="18" width="9.140625" style="15"/>
    <col min="19" max="19" width="17.85546875" style="15" bestFit="1" customWidth="1"/>
    <col min="20" max="16384" width="9.140625" style="15"/>
  </cols>
  <sheetData>
    <row r="3" spans="1:13" x14ac:dyDescent="0.25">
      <c r="A3" s="166" t="s">
        <v>1458</v>
      </c>
      <c r="B3" s="67"/>
      <c r="C3" s="67"/>
      <c r="D3" s="67"/>
      <c r="E3" s="67"/>
      <c r="F3" s="67"/>
      <c r="G3" s="67"/>
      <c r="H3" s="68"/>
      <c r="I3" s="68"/>
      <c r="J3" s="68"/>
      <c r="K3" s="68"/>
      <c r="L3" s="68"/>
      <c r="M3" s="68"/>
    </row>
    <row r="23" spans="1:19" x14ac:dyDescent="0.25">
      <c r="B23" s="36"/>
      <c r="C23" s="36"/>
      <c r="D23" s="36"/>
      <c r="E23" s="36"/>
      <c r="F23" s="36"/>
      <c r="G23" s="36"/>
      <c r="H23" s="36"/>
      <c r="I23" s="36"/>
      <c r="J23" s="36"/>
      <c r="K23" s="36"/>
      <c r="L23" s="36"/>
      <c r="M23" s="36"/>
    </row>
    <row r="24" spans="1:19" x14ac:dyDescent="0.25">
      <c r="A24" s="67"/>
      <c r="B24" s="66">
        <v>2008</v>
      </c>
      <c r="C24" s="66">
        <v>2009</v>
      </c>
      <c r="D24" s="66">
        <v>2010</v>
      </c>
      <c r="E24" s="66">
        <v>2011</v>
      </c>
      <c r="F24" s="66">
        <v>2012</v>
      </c>
      <c r="G24" s="66">
        <v>2013</v>
      </c>
      <c r="H24" s="66">
        <v>2014</v>
      </c>
      <c r="I24" s="66">
        <v>2015</v>
      </c>
      <c r="J24" s="66">
        <v>2016</v>
      </c>
      <c r="K24" s="66">
        <v>2017</v>
      </c>
      <c r="L24" s="66">
        <v>2018</v>
      </c>
      <c r="M24" s="66">
        <v>2019</v>
      </c>
      <c r="N24" s="66">
        <v>2020</v>
      </c>
      <c r="O24" s="66">
        <v>2021</v>
      </c>
      <c r="P24" s="66">
        <v>2022</v>
      </c>
      <c r="Q24" s="66">
        <v>2023</v>
      </c>
      <c r="R24" s="66">
        <v>2024</v>
      </c>
    </row>
    <row r="25" spans="1:19" x14ac:dyDescent="0.25">
      <c r="A25" s="15" t="s">
        <v>511</v>
      </c>
      <c r="B25" s="306">
        <v>28.598844266178187</v>
      </c>
      <c r="C25" s="306">
        <v>36.360888192511553</v>
      </c>
      <c r="D25" s="306">
        <v>41.015691430321638</v>
      </c>
      <c r="E25" s="306">
        <v>43.502305229419441</v>
      </c>
      <c r="F25" s="306">
        <v>51.845561326410049</v>
      </c>
      <c r="G25" s="306">
        <v>54.794008379682587</v>
      </c>
      <c r="H25" s="306">
        <v>53.561788094018638</v>
      </c>
      <c r="I25" s="306">
        <v>51.923690653091235</v>
      </c>
      <c r="J25" s="306">
        <v>52.412725889252222</v>
      </c>
      <c r="K25" s="306">
        <v>51.544586132873327</v>
      </c>
      <c r="L25" s="306">
        <v>49.587096909993448</v>
      </c>
      <c r="M25" s="306">
        <v>48.234140122060388</v>
      </c>
      <c r="N25" s="306">
        <v>60.568197499417053</v>
      </c>
      <c r="O25" s="306">
        <v>64.09062135974024</v>
      </c>
      <c r="P25" s="306">
        <v>65.465780892438616</v>
      </c>
      <c r="Q25" s="306">
        <v>64.624140232705955</v>
      </c>
      <c r="R25" s="306">
        <v>65.843624483969435</v>
      </c>
      <c r="S25" s="15" t="s">
        <v>170</v>
      </c>
    </row>
    <row r="26" spans="1:19" x14ac:dyDescent="0.25">
      <c r="A26" s="15" t="s">
        <v>1447</v>
      </c>
      <c r="B26" s="306">
        <v>22.598307807313471</v>
      </c>
      <c r="C26" s="306">
        <v>31.683494130065476</v>
      </c>
      <c r="D26" s="306">
        <v>37.068734443693771</v>
      </c>
      <c r="E26" s="306">
        <v>40.927685019601448</v>
      </c>
      <c r="F26" s="306">
        <v>45.136737716228204</v>
      </c>
      <c r="G26" s="306">
        <v>47.881345190081426</v>
      </c>
      <c r="H26" s="306">
        <v>49.543867162149482</v>
      </c>
      <c r="I26" s="306">
        <v>47.484021642515039</v>
      </c>
      <c r="J26" s="306">
        <v>47.052183451906302</v>
      </c>
      <c r="K26" s="306">
        <v>45.815407765782382</v>
      </c>
      <c r="L26" s="306">
        <v>43.524676571293845</v>
      </c>
      <c r="M26" s="306">
        <v>43.332748416380227</v>
      </c>
      <c r="N26" s="306">
        <v>50.380373880482054</v>
      </c>
      <c r="O26" s="306">
        <v>59.016540055317002</v>
      </c>
      <c r="P26" s="306">
        <v>59.537883058511042</v>
      </c>
      <c r="Q26" s="306">
        <v>60.079497228553201</v>
      </c>
      <c r="R26" s="306">
        <v>61.894755656222024</v>
      </c>
      <c r="S26" s="15" t="s">
        <v>172</v>
      </c>
    </row>
    <row r="27" spans="1:19" x14ac:dyDescent="0.25">
      <c r="A27" s="15" t="s">
        <v>508</v>
      </c>
      <c r="B27" s="306">
        <f>B25-B26</f>
        <v>6.0005364588647154</v>
      </c>
      <c r="C27" s="306">
        <f t="shared" ref="C27:L27" si="0">C25-C26</f>
        <v>4.6773940624460764</v>
      </c>
      <c r="D27" s="306">
        <f t="shared" si="0"/>
        <v>3.9469569866278675</v>
      </c>
      <c r="E27" s="306">
        <f t="shared" si="0"/>
        <v>2.5746202098179936</v>
      </c>
      <c r="F27" s="306">
        <f t="shared" si="0"/>
        <v>6.7088236101818453</v>
      </c>
      <c r="G27" s="306">
        <f t="shared" si="0"/>
        <v>6.9126631896011617</v>
      </c>
      <c r="H27" s="306">
        <f t="shared" si="0"/>
        <v>4.0179209318691562</v>
      </c>
      <c r="I27" s="306">
        <f t="shared" si="0"/>
        <v>4.4396690105761962</v>
      </c>
      <c r="J27" s="306">
        <f t="shared" si="0"/>
        <v>5.3605424373459201</v>
      </c>
      <c r="K27" s="306">
        <f t="shared" si="0"/>
        <v>5.7291783670909453</v>
      </c>
      <c r="L27" s="306">
        <f t="shared" si="0"/>
        <v>6.062420338699603</v>
      </c>
      <c r="M27" s="306">
        <f>M25-M26</f>
        <v>4.9013917056801617</v>
      </c>
      <c r="N27" s="306">
        <f t="shared" ref="N27:R27" si="1">N25-N26</f>
        <v>10.187823618934999</v>
      </c>
      <c r="O27" s="306">
        <f t="shared" si="1"/>
        <v>5.0740813044232382</v>
      </c>
      <c r="P27" s="306">
        <f t="shared" si="1"/>
        <v>5.9278978339275739</v>
      </c>
      <c r="Q27" s="306">
        <f t="shared" si="1"/>
        <v>4.5446430041527535</v>
      </c>
      <c r="R27" s="306">
        <f t="shared" si="1"/>
        <v>3.9488688277474111</v>
      </c>
      <c r="S27" s="15" t="s">
        <v>1455</v>
      </c>
    </row>
    <row r="28" spans="1:19" x14ac:dyDescent="0.25">
      <c r="A28" s="15" t="s">
        <v>1454</v>
      </c>
      <c r="B28" s="306">
        <v>60</v>
      </c>
      <c r="C28" s="306">
        <v>60</v>
      </c>
      <c r="D28" s="306">
        <v>60</v>
      </c>
      <c r="E28" s="306">
        <v>60</v>
      </c>
      <c r="F28" s="306">
        <v>60</v>
      </c>
      <c r="G28" s="306">
        <v>60</v>
      </c>
      <c r="H28" s="306">
        <v>60</v>
      </c>
      <c r="I28" s="306">
        <v>60</v>
      </c>
      <c r="J28" s="306">
        <v>60</v>
      </c>
      <c r="K28" s="306">
        <v>60</v>
      </c>
      <c r="L28" s="306">
        <v>60</v>
      </c>
      <c r="M28" s="306">
        <v>60</v>
      </c>
      <c r="N28" s="306">
        <v>60</v>
      </c>
      <c r="O28" s="306">
        <v>60</v>
      </c>
      <c r="P28" s="306">
        <v>60</v>
      </c>
      <c r="Q28" s="306">
        <v>60</v>
      </c>
      <c r="R28" s="306">
        <v>60</v>
      </c>
      <c r="S28" s="15" t="s">
        <v>1456</v>
      </c>
    </row>
    <row r="29" spans="1:19" x14ac:dyDescent="0.25">
      <c r="A29" s="15" t="s">
        <v>1452</v>
      </c>
      <c r="F29" s="306">
        <f>G29</f>
        <v>60</v>
      </c>
      <c r="G29" s="306">
        <f t="shared" ref="F29:I33" si="2">H29</f>
        <v>60</v>
      </c>
      <c r="H29" s="306">
        <f t="shared" si="2"/>
        <v>60</v>
      </c>
      <c r="I29" s="306">
        <f t="shared" si="2"/>
        <v>60</v>
      </c>
      <c r="J29" s="306">
        <f>K29</f>
        <v>60</v>
      </c>
      <c r="K29" s="306">
        <f>L29+1</f>
        <v>60</v>
      </c>
      <c r="L29" s="306">
        <f>M29+1</f>
        <v>59</v>
      </c>
      <c r="M29" s="306">
        <v>58</v>
      </c>
      <c r="N29" s="306">
        <f>M29-1</f>
        <v>57</v>
      </c>
      <c r="O29" s="306">
        <f t="shared" ref="O29:R29" si="3">N29-1</f>
        <v>56</v>
      </c>
      <c r="P29" s="306">
        <f t="shared" si="3"/>
        <v>55</v>
      </c>
      <c r="Q29" s="306">
        <f t="shared" si="3"/>
        <v>54</v>
      </c>
      <c r="R29" s="306">
        <f t="shared" si="3"/>
        <v>53</v>
      </c>
      <c r="S29" s="15" t="s">
        <v>1457</v>
      </c>
    </row>
    <row r="30" spans="1:19" x14ac:dyDescent="0.25">
      <c r="A30" s="15" t="s">
        <v>1452</v>
      </c>
      <c r="F30" s="306">
        <f t="shared" si="2"/>
        <v>57</v>
      </c>
      <c r="G30" s="306">
        <f t="shared" si="2"/>
        <v>57</v>
      </c>
      <c r="H30" s="306">
        <f t="shared" si="2"/>
        <v>57</v>
      </c>
      <c r="I30" s="306">
        <f t="shared" si="2"/>
        <v>57</v>
      </c>
      <c r="J30" s="306">
        <f t="shared" ref="J30:J33" si="4">K30</f>
        <v>57</v>
      </c>
      <c r="K30" s="306">
        <f t="shared" ref="K30:L33" si="5">L30+1</f>
        <v>57</v>
      </c>
      <c r="L30" s="306">
        <f t="shared" si="5"/>
        <v>56</v>
      </c>
      <c r="M30" s="306">
        <v>55</v>
      </c>
      <c r="N30" s="306">
        <f t="shared" ref="N30:R33" si="6">M30-1</f>
        <v>54</v>
      </c>
      <c r="O30" s="306">
        <f t="shared" si="6"/>
        <v>53</v>
      </c>
      <c r="P30" s="306">
        <f t="shared" si="6"/>
        <v>52</v>
      </c>
      <c r="Q30" s="306">
        <f t="shared" si="6"/>
        <v>51</v>
      </c>
      <c r="R30" s="306">
        <f t="shared" si="6"/>
        <v>50</v>
      </c>
      <c r="S30" s="15" t="s">
        <v>1457</v>
      </c>
    </row>
    <row r="31" spans="1:19" x14ac:dyDescent="0.25">
      <c r="A31" s="15" t="s">
        <v>1452</v>
      </c>
      <c r="F31" s="306">
        <f t="shared" si="2"/>
        <v>55</v>
      </c>
      <c r="G31" s="306">
        <f t="shared" si="2"/>
        <v>55</v>
      </c>
      <c r="H31" s="306">
        <f t="shared" si="2"/>
        <v>55</v>
      </c>
      <c r="I31" s="306">
        <f t="shared" si="2"/>
        <v>55</v>
      </c>
      <c r="J31" s="306">
        <f t="shared" si="4"/>
        <v>55</v>
      </c>
      <c r="K31" s="306">
        <f t="shared" si="5"/>
        <v>55</v>
      </c>
      <c r="L31" s="306">
        <f t="shared" si="5"/>
        <v>54</v>
      </c>
      <c r="M31" s="306">
        <v>53</v>
      </c>
      <c r="N31" s="306">
        <f t="shared" si="6"/>
        <v>52</v>
      </c>
      <c r="O31" s="306">
        <f t="shared" si="6"/>
        <v>51</v>
      </c>
      <c r="P31" s="306">
        <f t="shared" si="6"/>
        <v>50</v>
      </c>
      <c r="Q31" s="306">
        <f t="shared" si="6"/>
        <v>49</v>
      </c>
      <c r="R31" s="306">
        <f t="shared" si="6"/>
        <v>48</v>
      </c>
      <c r="S31" s="15" t="s">
        <v>1457</v>
      </c>
    </row>
    <row r="32" spans="1:19" x14ac:dyDescent="0.25">
      <c r="A32" s="15" t="s">
        <v>1452</v>
      </c>
      <c r="F32" s="306">
        <f t="shared" si="2"/>
        <v>53</v>
      </c>
      <c r="G32" s="306">
        <f t="shared" si="2"/>
        <v>53</v>
      </c>
      <c r="H32" s="306">
        <f t="shared" si="2"/>
        <v>53</v>
      </c>
      <c r="I32" s="306">
        <f t="shared" si="2"/>
        <v>53</v>
      </c>
      <c r="J32" s="306">
        <f t="shared" si="4"/>
        <v>53</v>
      </c>
      <c r="K32" s="306">
        <f t="shared" si="5"/>
        <v>53</v>
      </c>
      <c r="L32" s="306">
        <f t="shared" si="5"/>
        <v>52</v>
      </c>
      <c r="M32" s="306">
        <v>51</v>
      </c>
      <c r="N32" s="306">
        <f t="shared" si="6"/>
        <v>50</v>
      </c>
      <c r="O32" s="306">
        <f t="shared" si="6"/>
        <v>49</v>
      </c>
      <c r="P32" s="306">
        <f t="shared" si="6"/>
        <v>48</v>
      </c>
      <c r="Q32" s="306">
        <f t="shared" si="6"/>
        <v>47</v>
      </c>
      <c r="R32" s="306">
        <f t="shared" si="6"/>
        <v>46</v>
      </c>
      <c r="S32" s="15" t="s">
        <v>1457</v>
      </c>
    </row>
    <row r="33" spans="1:19" x14ac:dyDescent="0.25">
      <c r="A33" s="15" t="s">
        <v>1452</v>
      </c>
      <c r="F33" s="306">
        <f t="shared" si="2"/>
        <v>50</v>
      </c>
      <c r="G33" s="306">
        <f t="shared" si="2"/>
        <v>50</v>
      </c>
      <c r="H33" s="306">
        <f t="shared" si="2"/>
        <v>50</v>
      </c>
      <c r="I33" s="306">
        <f t="shared" si="2"/>
        <v>50</v>
      </c>
      <c r="J33" s="306">
        <f t="shared" si="4"/>
        <v>50</v>
      </c>
      <c r="K33" s="306">
        <f t="shared" si="5"/>
        <v>50</v>
      </c>
      <c r="L33" s="306">
        <f t="shared" si="5"/>
        <v>49</v>
      </c>
      <c r="M33" s="306">
        <v>48</v>
      </c>
      <c r="N33" s="306">
        <f t="shared" si="6"/>
        <v>47</v>
      </c>
      <c r="O33" s="306">
        <f t="shared" si="6"/>
        <v>46</v>
      </c>
      <c r="P33" s="306">
        <f t="shared" si="6"/>
        <v>45</v>
      </c>
      <c r="Q33" s="306">
        <f t="shared" si="6"/>
        <v>44</v>
      </c>
      <c r="R33" s="306">
        <f t="shared" si="6"/>
        <v>43</v>
      </c>
      <c r="S33" s="15" t="s">
        <v>1457</v>
      </c>
    </row>
    <row r="39" spans="1:19" x14ac:dyDescent="0.25">
      <c r="A39" s="166" t="s">
        <v>1459</v>
      </c>
      <c r="B39" s="67"/>
      <c r="C39" s="67"/>
      <c r="D39" s="67"/>
      <c r="E39" s="67"/>
      <c r="F39" s="67"/>
      <c r="G39" s="67"/>
      <c r="H39" s="68"/>
      <c r="I39" s="68"/>
      <c r="J39" s="68"/>
      <c r="K39" s="68"/>
      <c r="L39" s="68"/>
      <c r="M39" s="68"/>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5"/>
  <dimension ref="A3:Q56"/>
  <sheetViews>
    <sheetView showGridLines="0" topLeftCell="A19" zoomScale="85" zoomScaleNormal="85" workbookViewId="0"/>
  </sheetViews>
  <sheetFormatPr defaultColWidth="9.140625" defaultRowHeight="13.5" x14ac:dyDescent="0.25"/>
  <cols>
    <col min="1" max="1" width="41.85546875" style="15" bestFit="1" customWidth="1"/>
    <col min="2" max="8" width="9.140625" style="15"/>
    <col min="9" max="9" width="13.28515625" style="15" customWidth="1"/>
    <col min="10" max="10" width="9.140625" style="15"/>
    <col min="11" max="11" width="24" style="15" customWidth="1"/>
    <col min="12" max="16" width="9.140625" style="15"/>
    <col min="17" max="17" width="20.5703125" style="15" bestFit="1" customWidth="1"/>
    <col min="18" max="16384" width="9.140625" style="15"/>
  </cols>
  <sheetData>
    <row r="3" spans="1:15" ht="14.25" thickBot="1" x14ac:dyDescent="0.3">
      <c r="A3" s="104" t="s">
        <v>1462</v>
      </c>
      <c r="B3" s="18"/>
      <c r="C3" s="18"/>
      <c r="D3" s="18"/>
      <c r="K3" s="104" t="s">
        <v>1465</v>
      </c>
      <c r="L3" s="18"/>
      <c r="M3" s="18"/>
      <c r="N3" s="18"/>
      <c r="O3" s="104"/>
    </row>
    <row r="19" spans="1:17" x14ac:dyDescent="0.25">
      <c r="Q19" s="68"/>
    </row>
    <row r="20" spans="1:17" ht="15.75" customHeight="1" thickBot="1" x14ac:dyDescent="0.3">
      <c r="A20" s="994"/>
      <c r="B20" s="994"/>
      <c r="C20" s="994"/>
      <c r="D20" s="994"/>
      <c r="E20" s="994"/>
      <c r="F20" s="994"/>
      <c r="G20" s="994"/>
      <c r="K20" s="1058"/>
      <c r="L20" s="1058"/>
      <c r="M20" s="1058"/>
      <c r="N20" s="1058"/>
      <c r="O20" s="1058"/>
      <c r="P20" s="1058"/>
      <c r="Q20" s="198"/>
    </row>
    <row r="21" spans="1:17" ht="14.25" thickBot="1" x14ac:dyDescent="0.3">
      <c r="A21" s="783"/>
      <c r="B21" s="784" t="s">
        <v>1460</v>
      </c>
      <c r="C21" s="784">
        <v>2020</v>
      </c>
      <c r="D21" s="784">
        <v>2021</v>
      </c>
      <c r="E21" s="784">
        <v>2022</v>
      </c>
      <c r="F21" s="784">
        <v>2023</v>
      </c>
      <c r="G21" s="784">
        <v>2024</v>
      </c>
      <c r="K21" s="10"/>
      <c r="L21" s="7" t="s">
        <v>809</v>
      </c>
      <c r="M21" s="7" t="s">
        <v>1466</v>
      </c>
      <c r="N21" s="7" t="s">
        <v>1467</v>
      </c>
      <c r="O21" s="7" t="s">
        <v>1468</v>
      </c>
      <c r="P21" s="7" t="s">
        <v>1469</v>
      </c>
      <c r="Q21" s="585"/>
    </row>
    <row r="22" spans="1:17" x14ac:dyDescent="0.25">
      <c r="A22" s="783" t="s">
        <v>1409</v>
      </c>
      <c r="B22" s="785">
        <v>-0.51591731490709436</v>
      </c>
      <c r="C22" s="785">
        <v>12.334057377356665</v>
      </c>
      <c r="D22" s="785">
        <v>3.5224238603231868</v>
      </c>
      <c r="E22" s="785">
        <v>1.3751595326983761</v>
      </c>
      <c r="F22" s="785">
        <v>-0.84164065973266133</v>
      </c>
      <c r="G22" s="785">
        <v>1.2194842512634807</v>
      </c>
      <c r="H22" s="15" t="s">
        <v>203</v>
      </c>
      <c r="K22" s="588" t="s">
        <v>1470</v>
      </c>
      <c r="L22" s="591">
        <v>60.568197499417053</v>
      </c>
      <c r="M22" s="591">
        <v>64.09062135974024</v>
      </c>
      <c r="N22" s="591">
        <v>65.465780892438616</v>
      </c>
      <c r="O22" s="591">
        <v>64.624140232705955</v>
      </c>
      <c r="P22" s="591">
        <v>65.843624483969435</v>
      </c>
      <c r="Q22" s="587" t="s">
        <v>1473</v>
      </c>
    </row>
    <row r="23" spans="1:17" x14ac:dyDescent="0.25">
      <c r="A23" s="783" t="s">
        <v>77</v>
      </c>
      <c r="B23" s="785">
        <v>0.45775466458480063</v>
      </c>
      <c r="C23" s="785">
        <v>4.9111465389169782</v>
      </c>
      <c r="D23" s="785">
        <v>8.9484762108684244</v>
      </c>
      <c r="E23" s="785">
        <v>4.1841425886023069</v>
      </c>
      <c r="F23" s="785">
        <v>3.1735166329569653</v>
      </c>
      <c r="G23" s="785">
        <v>2.7772922746103381</v>
      </c>
      <c r="H23" s="15" t="s">
        <v>204</v>
      </c>
      <c r="K23" s="588" t="s">
        <v>1471</v>
      </c>
      <c r="L23" s="591">
        <v>60.568197499417039</v>
      </c>
      <c r="M23" s="591">
        <v>66.009474265910967</v>
      </c>
      <c r="N23" s="591">
        <v>67.854604244271144</v>
      </c>
      <c r="O23" s="591">
        <v>67.998579854512371</v>
      </c>
      <c r="P23" s="591">
        <v>70.638198629856262</v>
      </c>
      <c r="Q23" s="587" t="s">
        <v>1474</v>
      </c>
    </row>
    <row r="24" spans="1:17" x14ac:dyDescent="0.25">
      <c r="A24" s="783" t="s">
        <v>324</v>
      </c>
      <c r="B24" s="785">
        <v>1.620804412071821</v>
      </c>
      <c r="C24" s="785">
        <v>1.2452401538816227</v>
      </c>
      <c r="D24" s="785">
        <v>0.98098753787053283</v>
      </c>
      <c r="E24" s="785">
        <v>0.93585740245411053</v>
      </c>
      <c r="F24" s="785">
        <v>0.93648327479653204</v>
      </c>
      <c r="G24" s="785">
        <v>1.0627073497133803</v>
      </c>
      <c r="H24" s="15" t="s">
        <v>205</v>
      </c>
      <c r="K24" s="588" t="s">
        <v>1472</v>
      </c>
      <c r="L24" s="591">
        <v>60.568197499417053</v>
      </c>
      <c r="M24" s="591">
        <v>64.09062135974024</v>
      </c>
      <c r="N24" s="591">
        <v>65.465780892438616</v>
      </c>
      <c r="O24" s="591">
        <v>65.115446775711462</v>
      </c>
      <c r="P24" s="591">
        <v>66.97025388635285</v>
      </c>
      <c r="Q24" s="587" t="s">
        <v>1475</v>
      </c>
    </row>
    <row r="25" spans="1:17" x14ac:dyDescent="0.25">
      <c r="A25" s="783" t="s">
        <v>1412</v>
      </c>
      <c r="B25" s="785">
        <v>-0.73573213697891804</v>
      </c>
      <c r="C25" s="785">
        <v>-0.47496929800739007</v>
      </c>
      <c r="D25" s="785">
        <v>0.97356824345211557</v>
      </c>
      <c r="E25" s="785">
        <v>2.5905404324777725E-2</v>
      </c>
      <c r="F25" s="785">
        <v>-0.3932166312616916</v>
      </c>
      <c r="G25" s="785">
        <v>-0.36945864867334632</v>
      </c>
      <c r="H25" s="15" t="s">
        <v>207</v>
      </c>
      <c r="K25" s="589"/>
      <c r="L25" s="590"/>
      <c r="M25" s="590"/>
      <c r="N25" s="590"/>
      <c r="O25" s="590"/>
      <c r="P25" s="590"/>
      <c r="Q25" s="13"/>
    </row>
    <row r="26" spans="1:17" x14ac:dyDescent="0.25">
      <c r="A26" s="783" t="s">
        <v>1461</v>
      </c>
      <c r="B26" s="785">
        <v>-1.7827370383362542</v>
      </c>
      <c r="C26" s="785">
        <v>1.4614226908730557</v>
      </c>
      <c r="D26" s="785">
        <v>-2.7252671219951816</v>
      </c>
      <c r="E26" s="785">
        <v>-5.0221696655607184</v>
      </c>
      <c r="F26" s="785">
        <v>-3.4913052722246132</v>
      </c>
      <c r="G26" s="785">
        <v>-1.7795377747871841</v>
      </c>
      <c r="H26" s="15" t="s">
        <v>206</v>
      </c>
      <c r="K26" s="11"/>
      <c r="L26" s="13"/>
      <c r="M26" s="13"/>
      <c r="N26" s="13"/>
      <c r="O26" s="13"/>
      <c r="P26" s="13"/>
      <c r="Q26" s="13"/>
    </row>
    <row r="27" spans="1:17" ht="13.5" customHeight="1" x14ac:dyDescent="0.25">
      <c r="A27" s="783" t="s">
        <v>1415</v>
      </c>
      <c r="B27" s="785">
        <v>-7.6007216248543605E-2</v>
      </c>
      <c r="C27" s="785">
        <v>5.1912172916923982</v>
      </c>
      <c r="D27" s="785">
        <v>-4.6553410098727044</v>
      </c>
      <c r="E27" s="785">
        <v>1.2514238028778994</v>
      </c>
      <c r="F27" s="785">
        <v>-1.067118663999854</v>
      </c>
      <c r="G27" s="785">
        <v>-0.4715189495997073</v>
      </c>
      <c r="H27" s="15" t="s">
        <v>1464</v>
      </c>
      <c r="P27" s="1057"/>
      <c r="Q27" s="1057"/>
    </row>
    <row r="30" spans="1:17" ht="14.25" thickBot="1" x14ac:dyDescent="0.3">
      <c r="K30" s="104" t="s">
        <v>1476</v>
      </c>
    </row>
    <row r="31" spans="1:17" x14ac:dyDescent="0.25">
      <c r="A31" s="36"/>
      <c r="B31" s="169"/>
      <c r="C31" s="169"/>
      <c r="D31" s="169"/>
      <c r="E31" s="169"/>
      <c r="F31" s="169"/>
      <c r="G31" s="169"/>
    </row>
    <row r="32" spans="1:17" x14ac:dyDescent="0.25">
      <c r="A32" s="166" t="s">
        <v>1463</v>
      </c>
      <c r="B32" s="67"/>
      <c r="C32" s="67"/>
      <c r="D32" s="67"/>
    </row>
    <row r="47" spans="2:6" x14ac:dyDescent="0.25">
      <c r="B47" s="36"/>
      <c r="C47" s="36"/>
      <c r="D47" s="36"/>
      <c r="E47" s="36"/>
      <c r="F47" s="36"/>
    </row>
    <row r="48" spans="2:6" x14ac:dyDescent="0.25">
      <c r="B48" s="36"/>
      <c r="C48" s="36"/>
      <c r="D48" s="36"/>
      <c r="E48" s="36"/>
      <c r="F48" s="36"/>
    </row>
    <row r="49" spans="2:12" x14ac:dyDescent="0.25">
      <c r="B49" s="36"/>
      <c r="C49" s="36"/>
      <c r="D49" s="36"/>
      <c r="E49" s="36"/>
      <c r="F49" s="36"/>
    </row>
    <row r="50" spans="2:12" x14ac:dyDescent="0.25">
      <c r="B50" s="36"/>
      <c r="C50" s="36"/>
      <c r="D50" s="36"/>
      <c r="E50" s="36"/>
      <c r="F50" s="36"/>
      <c r="G50" s="36"/>
      <c r="H50" s="36"/>
      <c r="I50" s="36"/>
      <c r="J50" s="36"/>
      <c r="K50" s="36"/>
      <c r="L50" s="36"/>
    </row>
    <row r="51" spans="2:12" x14ac:dyDescent="0.25">
      <c r="B51" s="169"/>
      <c r="C51" s="169"/>
      <c r="D51" s="169"/>
      <c r="E51" s="169"/>
      <c r="F51" s="169"/>
      <c r="G51" s="169"/>
      <c r="H51" s="169"/>
      <c r="I51" s="169"/>
      <c r="J51" s="169"/>
      <c r="K51" s="169"/>
      <c r="L51" s="169"/>
    </row>
    <row r="52" spans="2:12" x14ac:dyDescent="0.25">
      <c r="B52" s="169"/>
      <c r="C52" s="169"/>
      <c r="D52" s="169"/>
      <c r="E52" s="169"/>
      <c r="F52" s="169"/>
      <c r="G52" s="169"/>
      <c r="H52" s="169"/>
      <c r="I52" s="169"/>
      <c r="J52" s="169"/>
      <c r="K52" s="169"/>
      <c r="L52" s="169"/>
    </row>
    <row r="53" spans="2:12" x14ac:dyDescent="0.25">
      <c r="B53" s="169"/>
      <c r="C53" s="169"/>
      <c r="D53" s="169"/>
      <c r="E53" s="169"/>
      <c r="F53" s="169"/>
      <c r="G53" s="169"/>
      <c r="H53" s="169"/>
      <c r="I53" s="169"/>
      <c r="J53" s="169"/>
      <c r="K53" s="169"/>
      <c r="L53" s="169"/>
    </row>
    <row r="54" spans="2:12" x14ac:dyDescent="0.25">
      <c r="B54" s="169"/>
      <c r="C54" s="169"/>
      <c r="D54" s="169"/>
      <c r="E54" s="169"/>
      <c r="F54" s="169"/>
      <c r="G54" s="169"/>
      <c r="H54" s="169"/>
      <c r="I54" s="169"/>
      <c r="J54" s="169"/>
      <c r="K54" s="169"/>
      <c r="L54" s="169"/>
    </row>
    <row r="55" spans="2:12" x14ac:dyDescent="0.25">
      <c r="B55" s="169"/>
      <c r="C55" s="169"/>
      <c r="D55" s="169"/>
      <c r="E55" s="169"/>
      <c r="F55" s="169"/>
      <c r="G55" s="169"/>
      <c r="H55" s="169"/>
      <c r="I55" s="169"/>
      <c r="J55" s="169"/>
      <c r="K55" s="169"/>
      <c r="L55" s="169"/>
    </row>
    <row r="56" spans="2:12" x14ac:dyDescent="0.25">
      <c r="H56" s="169"/>
      <c r="I56" s="169"/>
    </row>
  </sheetData>
  <mergeCells count="3">
    <mergeCell ref="A20:G20"/>
    <mergeCell ref="P27:Q27"/>
    <mergeCell ref="K20:P20"/>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topLeftCell="A22" zoomScale="85" zoomScaleNormal="85" workbookViewId="0"/>
  </sheetViews>
  <sheetFormatPr defaultColWidth="9.140625" defaultRowHeight="13.5" x14ac:dyDescent="0.25"/>
  <cols>
    <col min="1" max="1" width="9.140625" style="715"/>
    <col min="2" max="2" width="33.28515625" style="715" bestFit="1" customWidth="1"/>
    <col min="3" max="3" width="8" style="715" customWidth="1"/>
    <col min="4" max="4" width="38.28515625" style="715" bestFit="1" customWidth="1"/>
    <col min="5" max="16384" width="9.140625" style="15"/>
  </cols>
  <sheetData>
    <row r="1" spans="1:16" x14ac:dyDescent="0.25">
      <c r="A1" s="15"/>
    </row>
    <row r="2" spans="1:16" x14ac:dyDescent="0.25">
      <c r="B2" s="15"/>
    </row>
    <row r="3" spans="1:16" x14ac:dyDescent="0.25">
      <c r="B3" s="461" t="s">
        <v>1320</v>
      </c>
    </row>
    <row r="4" spans="1:16" x14ac:dyDescent="0.25">
      <c r="F4" s="560"/>
      <c r="G4" s="561"/>
      <c r="H4" s="562" t="s">
        <v>1321</v>
      </c>
      <c r="I4" s="562" t="s">
        <v>1322</v>
      </c>
    </row>
    <row r="5" spans="1:16" x14ac:dyDescent="0.25">
      <c r="F5" s="561" t="s">
        <v>771</v>
      </c>
      <c r="G5" s="560" t="s">
        <v>837</v>
      </c>
      <c r="H5" s="562">
        <v>2.9000000000000001E-2</v>
      </c>
      <c r="I5" s="562">
        <v>8.1000000000000003E-2</v>
      </c>
      <c r="M5" s="169"/>
    </row>
    <row r="6" spans="1:16" x14ac:dyDescent="0.25">
      <c r="F6" s="561" t="s">
        <v>1323</v>
      </c>
      <c r="G6" s="560" t="s">
        <v>1323</v>
      </c>
      <c r="H6" s="563">
        <v>0.01</v>
      </c>
      <c r="I6" s="562">
        <v>4.3999999999999997E-2</v>
      </c>
      <c r="M6" s="169"/>
    </row>
    <row r="7" spans="1:16" x14ac:dyDescent="0.25">
      <c r="M7" s="169"/>
    </row>
    <row r="8" spans="1:16" x14ac:dyDescent="0.25">
      <c r="M8" s="169"/>
      <c r="P8" s="169"/>
    </row>
    <row r="9" spans="1:16" x14ac:dyDescent="0.25">
      <c r="M9" s="169"/>
    </row>
    <row r="10" spans="1:16" x14ac:dyDescent="0.25">
      <c r="M10" s="169"/>
    </row>
    <row r="11" spans="1:16" x14ac:dyDescent="0.25">
      <c r="M11" s="169"/>
    </row>
    <row r="12" spans="1:16" x14ac:dyDescent="0.25">
      <c r="M12" s="169"/>
    </row>
    <row r="13" spans="1:16" x14ac:dyDescent="0.25">
      <c r="M13" s="169"/>
    </row>
    <row r="14" spans="1:16" x14ac:dyDescent="0.25">
      <c r="M14" s="169"/>
    </row>
    <row r="15" spans="1:16" x14ac:dyDescent="0.25">
      <c r="M15" s="169"/>
    </row>
    <row r="16" spans="1:16" x14ac:dyDescent="0.25">
      <c r="M16" s="169"/>
    </row>
    <row r="17" spans="2:16" x14ac:dyDescent="0.25">
      <c r="M17" s="169"/>
    </row>
    <row r="18" spans="2:16" x14ac:dyDescent="0.25">
      <c r="M18" s="169"/>
    </row>
    <row r="21" spans="2:16" x14ac:dyDescent="0.25">
      <c r="D21" s="564" t="s">
        <v>1439</v>
      </c>
    </row>
    <row r="23" spans="2:16" x14ac:dyDescent="0.25">
      <c r="D23" s="15"/>
    </row>
    <row r="24" spans="2:16" s="715" customFormat="1" x14ac:dyDescent="0.25">
      <c r="B24" s="461" t="s">
        <v>1324</v>
      </c>
      <c r="E24" s="15"/>
      <c r="F24" s="15"/>
      <c r="G24" s="15"/>
      <c r="H24" s="15"/>
      <c r="I24" s="15"/>
      <c r="J24" s="15"/>
      <c r="K24" s="15"/>
      <c r="L24" s="15"/>
      <c r="M24" s="15"/>
      <c r="N24" s="15"/>
      <c r="O24" s="15"/>
      <c r="P24" s="15"/>
    </row>
    <row r="42" spans="4:4" x14ac:dyDescent="0.25">
      <c r="D42" s="564" t="s">
        <v>1440</v>
      </c>
    </row>
    <row r="45" spans="4:4" x14ac:dyDescent="0.25">
      <c r="D45" s="1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2"/>
  <dimension ref="A3:P58"/>
  <sheetViews>
    <sheetView showGridLines="0" tabSelected="1" topLeftCell="A7" zoomScale="85" zoomScaleNormal="85" workbookViewId="0">
      <selection activeCell="B49" sqref="B49:G49"/>
    </sheetView>
  </sheetViews>
  <sheetFormatPr defaultColWidth="9.140625" defaultRowHeight="13.5" x14ac:dyDescent="0.25"/>
  <cols>
    <col min="1" max="1" width="34.7109375" style="15" customWidth="1"/>
    <col min="2" max="7" width="7.5703125" style="15" customWidth="1"/>
    <col min="8" max="8" width="2" style="15" customWidth="1"/>
    <col min="9" max="9" width="2.5703125" style="15" customWidth="1"/>
    <col min="10" max="10" width="28.7109375" style="15" customWidth="1"/>
    <col min="11" max="16" width="8.28515625" style="15" customWidth="1"/>
    <col min="17" max="16384" width="9.140625" style="15"/>
  </cols>
  <sheetData>
    <row r="3" spans="1:16" x14ac:dyDescent="0.25">
      <c r="A3" s="36"/>
    </row>
    <row r="4" spans="1:16" ht="14.25" thickBot="1" x14ac:dyDescent="0.3">
      <c r="A4" s="104" t="s">
        <v>684</v>
      </c>
      <c r="B4" s="18"/>
      <c r="C4" s="18"/>
      <c r="D4" s="18"/>
      <c r="E4" s="18"/>
      <c r="H4" s="68"/>
      <c r="I4" s="68"/>
      <c r="J4" s="104" t="s">
        <v>685</v>
      </c>
      <c r="K4" s="18"/>
      <c r="L4" s="18"/>
      <c r="M4" s="18"/>
      <c r="N4" s="18"/>
      <c r="O4" s="18"/>
      <c r="P4" s="18"/>
    </row>
    <row r="19" spans="1:16" ht="14.25" thickBot="1" x14ac:dyDescent="0.3">
      <c r="A19" s="993" t="s">
        <v>396</v>
      </c>
      <c r="B19" s="993"/>
      <c r="C19" s="993"/>
      <c r="D19" s="993"/>
      <c r="E19" s="993"/>
      <c r="F19" s="993"/>
      <c r="G19" s="993"/>
      <c r="J19" s="994" t="s">
        <v>395</v>
      </c>
      <c r="K19" s="994"/>
      <c r="L19" s="994"/>
      <c r="M19" s="994"/>
      <c r="N19" s="994"/>
      <c r="O19" s="994"/>
      <c r="P19" s="994"/>
    </row>
    <row r="20" spans="1:16" ht="14.25" thickBot="1" x14ac:dyDescent="0.3">
      <c r="A20" s="725"/>
      <c r="B20" s="180">
        <v>2019</v>
      </c>
      <c r="C20" s="180">
        <v>2020</v>
      </c>
      <c r="D20" s="180">
        <v>2021</v>
      </c>
      <c r="E20" s="180">
        <v>2022</v>
      </c>
      <c r="F20" s="180">
        <v>2023</v>
      </c>
      <c r="G20" s="180">
        <v>2024</v>
      </c>
      <c r="J20" s="578"/>
      <c r="K20" s="157">
        <f t="shared" ref="K20:P20" si="0">B20</f>
        <v>2019</v>
      </c>
      <c r="L20" s="157">
        <f t="shared" si="0"/>
        <v>2020</v>
      </c>
      <c r="M20" s="157">
        <f t="shared" si="0"/>
        <v>2021</v>
      </c>
      <c r="N20" s="157">
        <f t="shared" si="0"/>
        <v>2022</v>
      </c>
      <c r="O20" s="157">
        <f t="shared" si="0"/>
        <v>2023</v>
      </c>
      <c r="P20" s="157">
        <f t="shared" si="0"/>
        <v>2024</v>
      </c>
    </row>
    <row r="21" spans="1:16" x14ac:dyDescent="0.25">
      <c r="A21" s="191" t="s">
        <v>74</v>
      </c>
      <c r="B21" s="53">
        <f>'Tab 8 '!B5</f>
        <v>-1.3302952595508355</v>
      </c>
      <c r="C21" s="53">
        <f>'Tab 8 '!C5</f>
        <v>-6.1563866927986011</v>
      </c>
      <c r="D21" s="53">
        <f>'Tab 8 '!D5</f>
        <v>-9.9294637844643798</v>
      </c>
      <c r="E21" s="53">
        <f>'Tab 8 '!E5</f>
        <v>-5.1199999799049625</v>
      </c>
      <c r="F21" s="53">
        <f>'Tab 8 '!F5</f>
        <v>-4.1100000000000003</v>
      </c>
      <c r="G21" s="53">
        <f>'Tab 8 '!G5</f>
        <v>-3.84</v>
      </c>
      <c r="J21" s="11" t="s">
        <v>511</v>
      </c>
      <c r="K21" s="13">
        <f>'Graf 19'!M25</f>
        <v>48.234140122060388</v>
      </c>
      <c r="L21" s="13">
        <f>'Graf 19'!N25</f>
        <v>60.568197499417053</v>
      </c>
      <c r="M21" s="13">
        <f>'Graf 19'!O25</f>
        <v>64.09062135974024</v>
      </c>
      <c r="N21" s="13">
        <f>'Graf 19'!P25</f>
        <v>65.465780892438616</v>
      </c>
      <c r="O21" s="13">
        <f>'Graf 19'!Q25</f>
        <v>64.624140232705955</v>
      </c>
      <c r="P21" s="13">
        <f>'Graf 19'!R25</f>
        <v>65.843624483969435</v>
      </c>
    </row>
    <row r="22" spans="1:16" ht="14.25" thickBot="1" x14ac:dyDescent="0.3">
      <c r="A22" s="1" t="s">
        <v>75</v>
      </c>
      <c r="B22" s="58">
        <f>'Tab 8 '!B8</f>
        <v>-2.0174141147984557</v>
      </c>
      <c r="C22" s="58">
        <f>'Tab 8 '!C8</f>
        <v>-4.4789645721070137</v>
      </c>
      <c r="D22" s="58">
        <f>'Tab 8 '!D8</f>
        <v>-5.4604224685104565</v>
      </c>
      <c r="E22" s="58">
        <f>'Tab 8 '!E8</f>
        <v>-5.4601159379719659</v>
      </c>
      <c r="F22" s="58">
        <f>'Tab 8 '!F8</f>
        <v>-4.4588017916707408</v>
      </c>
      <c r="G22" s="58">
        <f>'Tab 8 '!G8</f>
        <v>-3.4553151033681386</v>
      </c>
      <c r="H22" s="192"/>
      <c r="J22" s="15" t="s">
        <v>508</v>
      </c>
      <c r="K22" s="169">
        <f t="shared" ref="K22:P22" si="1">K21-K23</f>
        <v>4.9013917056801617</v>
      </c>
      <c r="L22" s="169">
        <f t="shared" si="1"/>
        <v>10.187823618934999</v>
      </c>
      <c r="M22" s="169">
        <f t="shared" si="1"/>
        <v>5.0740813044232382</v>
      </c>
      <c r="N22" s="169">
        <f t="shared" si="1"/>
        <v>5.9278978339275739</v>
      </c>
      <c r="O22" s="169">
        <f t="shared" si="1"/>
        <v>4.5446430041527535</v>
      </c>
      <c r="P22" s="169">
        <f t="shared" si="1"/>
        <v>3.9488688277474111</v>
      </c>
    </row>
    <row r="23" spans="1:16" ht="14.25" thickBot="1" x14ac:dyDescent="0.3">
      <c r="A23" s="705" t="s">
        <v>539</v>
      </c>
      <c r="B23" s="192">
        <f>'Tab 8 '!B9</f>
        <v>-0.34834180563913564</v>
      </c>
      <c r="C23" s="192">
        <f>'Tab 8 '!C9</f>
        <v>-0.71386473556356167</v>
      </c>
      <c r="D23" s="192">
        <f>'Tab 8 '!D9</f>
        <v>-2.7291436181484392</v>
      </c>
      <c r="E23" s="192">
        <f>'Tab 8 '!E9</f>
        <v>3.0653053849061251E-4</v>
      </c>
      <c r="F23" s="192">
        <f>'Tab 8 '!F9</f>
        <v>1.0013141463012252</v>
      </c>
      <c r="G23" s="192">
        <f>'Tab 8 '!G9</f>
        <v>1.0034866883026021</v>
      </c>
      <c r="J23" s="12" t="s">
        <v>1447</v>
      </c>
      <c r="K23" s="14">
        <f>'Graf 19'!M26</f>
        <v>43.332748416380227</v>
      </c>
      <c r="L23" s="14">
        <f>'Graf 19'!N26</f>
        <v>50.380373880482054</v>
      </c>
      <c r="M23" s="14">
        <f>'Graf 19'!O26</f>
        <v>59.016540055317002</v>
      </c>
      <c r="N23" s="14">
        <f>'Graf 19'!P26</f>
        <v>59.537883058511042</v>
      </c>
      <c r="O23" s="14">
        <f>'Graf 19'!Q26</f>
        <v>60.079497228553201</v>
      </c>
      <c r="P23" s="14">
        <f>'Graf 19'!R26</f>
        <v>61.894755656222024</v>
      </c>
    </row>
    <row r="24" spans="1:16" ht="14.25" thickBot="1" x14ac:dyDescent="0.3">
      <c r="A24" s="4"/>
      <c r="B24" s="58"/>
      <c r="C24" s="58"/>
      <c r="D24" s="193"/>
      <c r="E24" s="58"/>
      <c r="F24" s="58"/>
      <c r="G24" s="58"/>
      <c r="J24" s="165" t="s">
        <v>1452</v>
      </c>
      <c r="K24" s="583">
        <v>58</v>
      </c>
      <c r="L24" s="583">
        <v>57</v>
      </c>
      <c r="M24" s="583">
        <f>L24-1</f>
        <v>56</v>
      </c>
      <c r="N24" s="583">
        <f t="shared" ref="N24:P24" si="2">M24-1</f>
        <v>55</v>
      </c>
      <c r="O24" s="583">
        <f t="shared" si="2"/>
        <v>54</v>
      </c>
      <c r="P24" s="583">
        <f t="shared" si="2"/>
        <v>53</v>
      </c>
    </row>
    <row r="25" spans="1:16" x14ac:dyDescent="0.25">
      <c r="A25" s="72"/>
      <c r="B25" s="194"/>
      <c r="C25" s="194"/>
      <c r="D25" s="195"/>
      <c r="E25" s="194"/>
      <c r="F25" s="194"/>
      <c r="G25" s="194"/>
      <c r="J25" s="15" t="s">
        <v>678</v>
      </c>
      <c r="K25" s="306">
        <v>55</v>
      </c>
      <c r="L25" s="306">
        <v>54</v>
      </c>
      <c r="M25" s="583">
        <f t="shared" ref="M25:P28" si="3">L25-1</f>
        <v>53</v>
      </c>
      <c r="N25" s="583">
        <f t="shared" si="3"/>
        <v>52</v>
      </c>
      <c r="O25" s="583">
        <f t="shared" si="3"/>
        <v>51</v>
      </c>
      <c r="P25" s="583">
        <f t="shared" si="3"/>
        <v>50</v>
      </c>
    </row>
    <row r="26" spans="1:16" x14ac:dyDescent="0.25">
      <c r="A26" s="78"/>
      <c r="B26" s="196"/>
      <c r="C26" s="196"/>
      <c r="D26" s="197"/>
      <c r="E26" s="196"/>
      <c r="F26" s="196"/>
      <c r="G26" s="196"/>
      <c r="J26" s="15" t="s">
        <v>679</v>
      </c>
      <c r="K26" s="306">
        <v>53</v>
      </c>
      <c r="L26" s="306">
        <v>52</v>
      </c>
      <c r="M26" s="583">
        <f t="shared" si="3"/>
        <v>51</v>
      </c>
      <c r="N26" s="583">
        <f t="shared" si="3"/>
        <v>50</v>
      </c>
      <c r="O26" s="583">
        <f t="shared" si="3"/>
        <v>49</v>
      </c>
      <c r="P26" s="583">
        <f t="shared" si="3"/>
        <v>48</v>
      </c>
    </row>
    <row r="27" spans="1:16" x14ac:dyDescent="0.25">
      <c r="A27" s="717"/>
      <c r="B27" s="16"/>
      <c r="C27" s="16"/>
      <c r="D27" s="23"/>
      <c r="E27" s="16"/>
      <c r="F27" s="995" t="s">
        <v>214</v>
      </c>
      <c r="G27" s="995"/>
      <c r="J27" s="15" t="s">
        <v>680</v>
      </c>
      <c r="K27" s="306">
        <v>51</v>
      </c>
      <c r="L27" s="306">
        <v>50</v>
      </c>
      <c r="M27" s="583">
        <f t="shared" si="3"/>
        <v>49</v>
      </c>
      <c r="N27" s="583">
        <f t="shared" si="3"/>
        <v>48</v>
      </c>
      <c r="O27" s="583">
        <f t="shared" si="3"/>
        <v>47</v>
      </c>
      <c r="P27" s="583">
        <f t="shared" si="3"/>
        <v>46</v>
      </c>
    </row>
    <row r="28" spans="1:16" x14ac:dyDescent="0.25">
      <c r="A28" s="717"/>
      <c r="B28" s="16"/>
      <c r="C28" s="16"/>
      <c r="D28" s="23"/>
      <c r="E28" s="16"/>
      <c r="F28" s="16"/>
      <c r="G28" s="16"/>
      <c r="J28" s="163" t="s">
        <v>540</v>
      </c>
      <c r="K28" s="584">
        <v>48</v>
      </c>
      <c r="L28" s="584">
        <v>47</v>
      </c>
      <c r="M28" s="584">
        <f t="shared" si="3"/>
        <v>46</v>
      </c>
      <c r="N28" s="584">
        <f t="shared" si="3"/>
        <v>45</v>
      </c>
      <c r="O28" s="584">
        <f t="shared" si="3"/>
        <v>44</v>
      </c>
      <c r="P28" s="584">
        <f t="shared" si="3"/>
        <v>43</v>
      </c>
    </row>
    <row r="29" spans="1:16" x14ac:dyDescent="0.25">
      <c r="J29" s="297"/>
      <c r="K29" s="20"/>
      <c r="L29" s="20"/>
      <c r="M29" s="20"/>
      <c r="N29" s="20"/>
      <c r="O29" s="576" t="s">
        <v>214</v>
      </c>
      <c r="P29" s="576"/>
    </row>
    <row r="31" spans="1:16" ht="14.25" thickBot="1" x14ac:dyDescent="0.3">
      <c r="A31" s="104" t="s">
        <v>686</v>
      </c>
      <c r="B31" s="18"/>
      <c r="C31" s="18"/>
      <c r="D31" s="18"/>
      <c r="E31" s="18"/>
      <c r="F31" s="16"/>
      <c r="G31" s="16"/>
      <c r="J31" s="104" t="s">
        <v>687</v>
      </c>
      <c r="K31" s="18"/>
      <c r="L31" s="18"/>
      <c r="M31" s="18"/>
      <c r="N31" s="18"/>
      <c r="O31" s="18"/>
      <c r="P31" s="18"/>
    </row>
    <row r="32" spans="1:16" x14ac:dyDescent="0.25">
      <c r="A32" s="717"/>
      <c r="B32" s="16"/>
      <c r="C32" s="16"/>
      <c r="D32" s="23"/>
      <c r="E32" s="16"/>
      <c r="F32" s="16"/>
      <c r="G32" s="16"/>
      <c r="J32" s="297"/>
      <c r="K32" s="20"/>
      <c r="L32" s="20"/>
      <c r="M32" s="20"/>
      <c r="N32" s="20"/>
      <c r="O32" s="20"/>
      <c r="P32" s="20"/>
    </row>
    <row r="33" spans="1:16" x14ac:dyDescent="0.25">
      <c r="A33" s="717"/>
      <c r="B33" s="16"/>
      <c r="C33" s="16"/>
      <c r="D33" s="23"/>
      <c r="E33" s="16"/>
      <c r="F33" s="16"/>
      <c r="G33" s="16"/>
      <c r="J33" s="297"/>
      <c r="K33" s="20"/>
      <c r="L33" s="20"/>
      <c r="M33" s="20"/>
      <c r="N33" s="20"/>
      <c r="O33" s="20"/>
      <c r="P33" s="20"/>
    </row>
    <row r="34" spans="1:16" x14ac:dyDescent="0.25">
      <c r="A34" s="717"/>
      <c r="B34" s="16"/>
      <c r="C34" s="16"/>
      <c r="D34" s="23"/>
      <c r="E34" s="16"/>
      <c r="F34" s="16"/>
      <c r="G34" s="16"/>
      <c r="J34" s="297"/>
      <c r="K34" s="20"/>
      <c r="L34" s="20"/>
      <c r="M34" s="20"/>
      <c r="N34" s="20"/>
      <c r="O34" s="20"/>
      <c r="P34" s="20"/>
    </row>
    <row r="35" spans="1:16" x14ac:dyDescent="0.25">
      <c r="A35" s="717"/>
      <c r="B35" s="16"/>
      <c r="C35" s="16"/>
      <c r="D35" s="23"/>
      <c r="E35" s="16"/>
      <c r="F35" s="16"/>
      <c r="G35" s="16"/>
      <c r="J35" s="297"/>
      <c r="K35" s="20"/>
      <c r="L35" s="20"/>
      <c r="M35" s="20"/>
      <c r="N35" s="20"/>
      <c r="O35" s="20"/>
      <c r="P35" s="20"/>
    </row>
    <row r="36" spans="1:16" x14ac:dyDescent="0.25">
      <c r="A36" s="717"/>
      <c r="B36" s="16"/>
      <c r="C36" s="16"/>
      <c r="D36" s="23"/>
      <c r="E36" s="16"/>
      <c r="F36" s="16"/>
      <c r="G36" s="16"/>
      <c r="J36" s="297"/>
      <c r="K36" s="20"/>
      <c r="L36" s="20"/>
      <c r="M36" s="20"/>
      <c r="N36" s="20"/>
      <c r="O36" s="20"/>
      <c r="P36" s="20"/>
    </row>
    <row r="37" spans="1:16" x14ac:dyDescent="0.25">
      <c r="A37" s="717"/>
      <c r="B37" s="16"/>
      <c r="C37" s="16"/>
      <c r="D37" s="23"/>
      <c r="E37" s="16"/>
      <c r="F37" s="16"/>
      <c r="G37" s="16"/>
      <c r="J37" s="297"/>
      <c r="K37" s="20"/>
      <c r="L37" s="20"/>
      <c r="M37" s="20"/>
      <c r="N37" s="20"/>
      <c r="O37" s="20"/>
      <c r="P37" s="20"/>
    </row>
    <row r="38" spans="1:16" x14ac:dyDescent="0.25">
      <c r="A38" s="717"/>
      <c r="B38" s="16"/>
      <c r="C38" s="16"/>
      <c r="D38" s="23"/>
      <c r="E38" s="16"/>
      <c r="F38" s="16"/>
      <c r="G38" s="16"/>
      <c r="J38" s="297"/>
      <c r="K38" s="20"/>
      <c r="L38" s="20"/>
      <c r="M38" s="20"/>
      <c r="N38" s="20"/>
      <c r="O38" s="20"/>
      <c r="P38" s="20"/>
    </row>
    <row r="39" spans="1:16" x14ac:dyDescent="0.25">
      <c r="A39" s="717"/>
      <c r="B39" s="16"/>
      <c r="C39" s="16"/>
      <c r="D39" s="23"/>
      <c r="E39" s="16"/>
      <c r="F39" s="16"/>
      <c r="G39" s="16"/>
      <c r="J39" s="297"/>
      <c r="K39" s="20"/>
      <c r="L39" s="20"/>
      <c r="M39" s="20"/>
      <c r="N39" s="20"/>
      <c r="O39" s="20"/>
      <c r="P39" s="20"/>
    </row>
    <row r="40" spans="1:16" x14ac:dyDescent="0.25">
      <c r="A40" s="717"/>
      <c r="B40" s="16"/>
      <c r="C40" s="16"/>
      <c r="D40" s="23"/>
      <c r="E40" s="16"/>
      <c r="F40" s="16"/>
      <c r="G40" s="16"/>
      <c r="J40" s="297"/>
      <c r="K40" s="20"/>
      <c r="L40" s="20"/>
      <c r="M40" s="20"/>
      <c r="N40" s="20"/>
      <c r="O40" s="20"/>
      <c r="P40" s="20"/>
    </row>
    <row r="41" spans="1:16" x14ac:dyDescent="0.25">
      <c r="A41" s="717"/>
      <c r="B41" s="16"/>
      <c r="C41" s="16"/>
      <c r="D41" s="23"/>
      <c r="E41" s="16"/>
      <c r="F41" s="16"/>
      <c r="G41" s="16"/>
      <c r="J41" s="297"/>
      <c r="K41" s="20"/>
      <c r="L41" s="20"/>
      <c r="M41" s="20"/>
      <c r="N41" s="20"/>
      <c r="O41" s="20"/>
      <c r="P41" s="20"/>
    </row>
    <row r="42" spans="1:16" x14ac:dyDescent="0.25">
      <c r="A42" s="717"/>
      <c r="B42" s="16"/>
      <c r="C42" s="16"/>
      <c r="D42" s="23"/>
      <c r="E42" s="16"/>
      <c r="F42" s="16"/>
      <c r="G42" s="16"/>
      <c r="J42" s="297"/>
      <c r="K42" s="20"/>
      <c r="L42" s="20"/>
      <c r="M42" s="20"/>
      <c r="N42" s="20"/>
      <c r="O42" s="20"/>
      <c r="P42" s="20"/>
    </row>
    <row r="43" spans="1:16" x14ac:dyDescent="0.25">
      <c r="A43" s="717"/>
      <c r="B43" s="16"/>
      <c r="C43" s="16"/>
      <c r="D43" s="23"/>
      <c r="E43" s="16"/>
      <c r="F43" s="16"/>
      <c r="G43" s="16"/>
      <c r="J43" s="297"/>
      <c r="K43" s="20"/>
      <c r="L43" s="20"/>
      <c r="M43" s="20"/>
      <c r="N43" s="20"/>
      <c r="O43" s="20"/>
      <c r="P43" s="20"/>
    </row>
    <row r="44" spans="1:16" x14ac:dyDescent="0.25">
      <c r="A44" s="717"/>
      <c r="B44" s="16"/>
      <c r="C44" s="16"/>
      <c r="D44" s="16"/>
      <c r="E44" s="16"/>
      <c r="F44" s="16"/>
      <c r="G44" s="16"/>
      <c r="J44" s="297"/>
      <c r="K44" s="20"/>
      <c r="L44" s="20"/>
      <c r="M44" s="20"/>
      <c r="N44" s="20"/>
      <c r="O44" s="20"/>
      <c r="P44" s="20"/>
    </row>
    <row r="45" spans="1:16" ht="14.25" customHeight="1" x14ac:dyDescent="0.25">
      <c r="A45" s="717"/>
      <c r="B45" s="16"/>
      <c r="C45" s="16"/>
      <c r="D45" s="16"/>
      <c r="E45" s="16"/>
      <c r="F45" s="16"/>
      <c r="G45" s="16"/>
      <c r="J45" s="297"/>
      <c r="K45" s="20"/>
      <c r="L45" s="20"/>
      <c r="M45" s="20"/>
      <c r="N45" s="20"/>
      <c r="O45" s="20"/>
      <c r="P45" s="20"/>
    </row>
    <row r="46" spans="1:16" ht="15.75" customHeight="1" x14ac:dyDescent="0.25">
      <c r="A46" s="717"/>
      <c r="B46" s="16"/>
      <c r="C46" s="16"/>
      <c r="D46" s="16"/>
      <c r="E46" s="16"/>
      <c r="F46" s="16"/>
      <c r="G46" s="16"/>
      <c r="J46" s="297"/>
      <c r="K46" s="20"/>
      <c r="L46" s="20"/>
      <c r="M46" s="20"/>
      <c r="N46" s="20"/>
      <c r="O46" s="20"/>
      <c r="P46" s="20"/>
    </row>
    <row r="47" spans="1:16" ht="27.75" thickBot="1" x14ac:dyDescent="0.3">
      <c r="A47" s="691" t="s">
        <v>169</v>
      </c>
      <c r="B47" s="691"/>
      <c r="C47" s="691"/>
      <c r="D47" s="691"/>
      <c r="E47" s="691"/>
      <c r="F47" s="691"/>
      <c r="G47" s="691"/>
      <c r="J47" s="692" t="s">
        <v>228</v>
      </c>
      <c r="K47" s="692"/>
      <c r="L47" s="692"/>
      <c r="M47" s="692"/>
      <c r="N47" s="692"/>
      <c r="O47" s="692"/>
      <c r="P47" s="692"/>
    </row>
    <row r="48" spans="1:16" ht="14.25" thickBot="1" x14ac:dyDescent="0.3">
      <c r="A48" s="725"/>
      <c r="B48" s="155">
        <f t="shared" ref="B48:G51" si="4">B20</f>
        <v>2019</v>
      </c>
      <c r="C48" s="155">
        <f t="shared" si="4"/>
        <v>2020</v>
      </c>
      <c r="D48" s="155">
        <f t="shared" si="4"/>
        <v>2021</v>
      </c>
      <c r="E48" s="155">
        <f t="shared" si="4"/>
        <v>2022</v>
      </c>
      <c r="F48" s="155">
        <f t="shared" si="4"/>
        <v>2023</v>
      </c>
      <c r="G48" s="155">
        <f t="shared" si="4"/>
        <v>2024</v>
      </c>
      <c r="J48" s="10"/>
      <c r="K48" s="7">
        <f t="shared" ref="K48:P49" si="5">K20</f>
        <v>2019</v>
      </c>
      <c r="L48" s="7">
        <f t="shared" si="5"/>
        <v>2020</v>
      </c>
      <c r="M48" s="7">
        <f t="shared" si="5"/>
        <v>2021</v>
      </c>
      <c r="N48" s="7">
        <f t="shared" si="5"/>
        <v>2022</v>
      </c>
      <c r="O48" s="7">
        <f t="shared" si="5"/>
        <v>2023</v>
      </c>
      <c r="P48" s="7">
        <f t="shared" si="5"/>
        <v>2024</v>
      </c>
    </row>
    <row r="49" spans="1:16" x14ac:dyDescent="0.25">
      <c r="A49" s="191" t="s">
        <v>553</v>
      </c>
      <c r="B49" s="52">
        <f t="shared" si="4"/>
        <v>-1.3302952595508355</v>
      </c>
      <c r="C49" s="52">
        <f t="shared" si="4"/>
        <v>-6.1563866927986011</v>
      </c>
      <c r="D49" s="52">
        <f t="shared" si="4"/>
        <v>-9.9294637844643798</v>
      </c>
      <c r="E49" s="52">
        <f t="shared" si="4"/>
        <v>-5.1199999799049625</v>
      </c>
      <c r="F49" s="52">
        <f t="shared" si="4"/>
        <v>-4.1100000000000003</v>
      </c>
      <c r="G49" s="52">
        <f t="shared" si="4"/>
        <v>-3.84</v>
      </c>
      <c r="H49" s="68"/>
      <c r="I49" s="68"/>
      <c r="J49" s="11" t="s">
        <v>170</v>
      </c>
      <c r="K49" s="13">
        <f t="shared" si="5"/>
        <v>48.234140122060388</v>
      </c>
      <c r="L49" s="13">
        <f t="shared" si="5"/>
        <v>60.568197499417053</v>
      </c>
      <c r="M49" s="13">
        <f t="shared" si="5"/>
        <v>64.09062135974024</v>
      </c>
      <c r="N49" s="13">
        <f t="shared" si="5"/>
        <v>65.465780892438616</v>
      </c>
      <c r="O49" s="13">
        <f t="shared" si="5"/>
        <v>64.624140232705955</v>
      </c>
      <c r="P49" s="13">
        <f t="shared" si="5"/>
        <v>65.843624483969435</v>
      </c>
    </row>
    <row r="50" spans="1:16" ht="14.25" thickBot="1" x14ac:dyDescent="0.3">
      <c r="A50" s="1" t="s">
        <v>171</v>
      </c>
      <c r="B50" s="58">
        <f t="shared" si="4"/>
        <v>-2.0174141147984557</v>
      </c>
      <c r="C50" s="58">
        <f t="shared" si="4"/>
        <v>-4.4789645721070137</v>
      </c>
      <c r="D50" s="58">
        <f t="shared" si="4"/>
        <v>-5.4604224685104565</v>
      </c>
      <c r="E50" s="58">
        <f t="shared" si="4"/>
        <v>-5.4601159379719659</v>
      </c>
      <c r="F50" s="58">
        <f t="shared" si="4"/>
        <v>-4.4588017916707408</v>
      </c>
      <c r="G50" s="58">
        <f t="shared" si="4"/>
        <v>-3.4553151033681386</v>
      </c>
      <c r="H50" s="68"/>
      <c r="I50" s="68"/>
      <c r="J50" s="11" t="s">
        <v>1451</v>
      </c>
      <c r="K50" s="13">
        <f>K49-K51</f>
        <v>4.9013917056801617</v>
      </c>
      <c r="L50" s="13">
        <f t="shared" ref="L50:P50" si="6">L49-L51</f>
        <v>10.187823618934999</v>
      </c>
      <c r="M50" s="13">
        <f t="shared" si="6"/>
        <v>5.0740813044232382</v>
      </c>
      <c r="N50" s="13">
        <f t="shared" si="6"/>
        <v>5.9278978339275739</v>
      </c>
      <c r="O50" s="13">
        <f t="shared" si="6"/>
        <v>4.5446430041527535</v>
      </c>
      <c r="P50" s="13">
        <f t="shared" si="6"/>
        <v>3.9488688277474111</v>
      </c>
    </row>
    <row r="51" spans="1:16" ht="14.25" thickBot="1" x14ac:dyDescent="0.3">
      <c r="A51" s="705" t="s">
        <v>552</v>
      </c>
      <c r="B51" s="192">
        <f t="shared" si="4"/>
        <v>-0.34834180563913564</v>
      </c>
      <c r="C51" s="192">
        <f t="shared" si="4"/>
        <v>-0.71386473556356167</v>
      </c>
      <c r="D51" s="192">
        <f t="shared" si="4"/>
        <v>-2.7291436181484392</v>
      </c>
      <c r="E51" s="192">
        <f t="shared" si="4"/>
        <v>3.0653053849061251E-4</v>
      </c>
      <c r="F51" s="192">
        <f t="shared" si="4"/>
        <v>1.0013141463012252</v>
      </c>
      <c r="G51" s="192">
        <f t="shared" si="4"/>
        <v>1.0034866883026021</v>
      </c>
      <c r="H51" s="68"/>
      <c r="I51" s="68"/>
      <c r="J51" s="163" t="s">
        <v>172</v>
      </c>
      <c r="K51" s="164">
        <f t="shared" ref="K51:P51" si="7">K23</f>
        <v>43.332748416380227</v>
      </c>
      <c r="L51" s="164">
        <f t="shared" si="7"/>
        <v>50.380373880482054</v>
      </c>
      <c r="M51" s="164">
        <f t="shared" si="7"/>
        <v>59.016540055317002</v>
      </c>
      <c r="N51" s="164">
        <f t="shared" si="7"/>
        <v>59.537883058511042</v>
      </c>
      <c r="O51" s="164">
        <f t="shared" si="7"/>
        <v>60.079497228553201</v>
      </c>
      <c r="P51" s="164">
        <f t="shared" si="7"/>
        <v>61.894755656222024</v>
      </c>
    </row>
    <row r="52" spans="1:16" x14ac:dyDescent="0.25">
      <c r="A52" s="78"/>
      <c r="B52" s="196"/>
      <c r="C52" s="196"/>
      <c r="D52" s="197"/>
      <c r="E52" s="196"/>
      <c r="F52" s="196"/>
      <c r="G52" s="196"/>
      <c r="H52" s="68"/>
      <c r="I52" s="68"/>
    </row>
    <row r="53" spans="1:16" x14ac:dyDescent="0.25">
      <c r="A53" s="72"/>
      <c r="B53" s="194"/>
      <c r="C53" s="194"/>
      <c r="D53" s="195"/>
      <c r="E53" s="194"/>
      <c r="F53" s="693" t="s">
        <v>213</v>
      </c>
      <c r="G53" s="693"/>
      <c r="H53" s="68"/>
      <c r="I53" s="68"/>
      <c r="J53" s="15" t="s">
        <v>1453</v>
      </c>
      <c r="K53" s="583">
        <f>K24</f>
        <v>58</v>
      </c>
      <c r="L53" s="583">
        <f t="shared" ref="L53:P53" si="8">L24</f>
        <v>57</v>
      </c>
      <c r="M53" s="583">
        <f>M24</f>
        <v>56</v>
      </c>
      <c r="N53" s="583">
        <f t="shared" si="8"/>
        <v>55</v>
      </c>
      <c r="O53" s="583">
        <f t="shared" si="8"/>
        <v>54</v>
      </c>
      <c r="P53" s="583">
        <f t="shared" si="8"/>
        <v>53</v>
      </c>
    </row>
    <row r="54" spans="1:16" x14ac:dyDescent="0.25">
      <c r="H54" s="68"/>
      <c r="I54" s="68"/>
      <c r="J54" s="15" t="s">
        <v>1448</v>
      </c>
      <c r="K54" s="583">
        <f>K25</f>
        <v>55</v>
      </c>
      <c r="L54" s="583">
        <f t="shared" ref="K54:P57" si="9">L25</f>
        <v>54</v>
      </c>
      <c r="M54" s="583">
        <f t="shared" si="9"/>
        <v>53</v>
      </c>
      <c r="N54" s="583">
        <f t="shared" si="9"/>
        <v>52</v>
      </c>
      <c r="O54" s="583">
        <f t="shared" si="9"/>
        <v>51</v>
      </c>
      <c r="P54" s="583">
        <f t="shared" si="9"/>
        <v>50</v>
      </c>
    </row>
    <row r="55" spans="1:16" x14ac:dyDescent="0.25">
      <c r="H55" s="68"/>
      <c r="I55" s="68"/>
      <c r="J55" s="15" t="s">
        <v>1449</v>
      </c>
      <c r="K55" s="583">
        <f t="shared" si="9"/>
        <v>53</v>
      </c>
      <c r="L55" s="583">
        <f t="shared" si="9"/>
        <v>52</v>
      </c>
      <c r="M55" s="583">
        <f>M26</f>
        <v>51</v>
      </c>
      <c r="N55" s="583">
        <f>N26</f>
        <v>50</v>
      </c>
      <c r="O55" s="583">
        <f>O26</f>
        <v>49</v>
      </c>
      <c r="P55" s="583">
        <f>P26</f>
        <v>48</v>
      </c>
    </row>
    <row r="56" spans="1:16" x14ac:dyDescent="0.25">
      <c r="J56" s="15" t="s">
        <v>1450</v>
      </c>
      <c r="K56" s="583">
        <f t="shared" si="9"/>
        <v>51</v>
      </c>
      <c r="L56" s="583">
        <f t="shared" si="9"/>
        <v>50</v>
      </c>
      <c r="M56" s="583">
        <f t="shared" si="9"/>
        <v>49</v>
      </c>
      <c r="N56" s="583">
        <f t="shared" si="9"/>
        <v>48</v>
      </c>
      <c r="O56" s="583">
        <f t="shared" si="9"/>
        <v>47</v>
      </c>
      <c r="P56" s="583">
        <f t="shared" si="9"/>
        <v>46</v>
      </c>
    </row>
    <row r="57" spans="1:16" x14ac:dyDescent="0.25">
      <c r="J57" s="67" t="s">
        <v>542</v>
      </c>
      <c r="K57" s="584">
        <f t="shared" si="9"/>
        <v>48</v>
      </c>
      <c r="L57" s="584">
        <f t="shared" si="9"/>
        <v>47</v>
      </c>
      <c r="M57" s="584">
        <f t="shared" si="9"/>
        <v>46</v>
      </c>
      <c r="N57" s="584">
        <f t="shared" si="9"/>
        <v>45</v>
      </c>
      <c r="O57" s="584">
        <f t="shared" si="9"/>
        <v>44</v>
      </c>
      <c r="P57" s="584">
        <f t="shared" si="9"/>
        <v>43</v>
      </c>
    </row>
    <row r="58" spans="1:16" x14ac:dyDescent="0.25">
      <c r="O58" s="576" t="s">
        <v>213</v>
      </c>
      <c r="P58" s="576"/>
    </row>
  </sheetData>
  <mergeCells count="4">
    <mergeCell ref="A19:D19"/>
    <mergeCell ref="E19:G19"/>
    <mergeCell ref="J19:P19"/>
    <mergeCell ref="F27:G27"/>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5"/>
  <sheetViews>
    <sheetView showGridLines="0" zoomScale="85" zoomScaleNormal="85" workbookViewId="0"/>
  </sheetViews>
  <sheetFormatPr defaultColWidth="9.140625" defaultRowHeight="13.5" x14ac:dyDescent="0.25"/>
  <cols>
    <col min="1" max="1" width="9.140625" style="715"/>
    <col min="2" max="2" width="33.28515625" style="715" bestFit="1" customWidth="1"/>
    <col min="3" max="3" width="8" style="715" customWidth="1"/>
    <col min="4" max="4" width="38.28515625" style="715" bestFit="1" customWidth="1"/>
    <col min="5" max="16384" width="9.140625" style="15"/>
  </cols>
  <sheetData>
    <row r="1" spans="1:63" x14ac:dyDescent="0.25">
      <c r="A1" s="15"/>
    </row>
    <row r="2" spans="1:63" x14ac:dyDescent="0.25">
      <c r="B2" s="15"/>
    </row>
    <row r="3" spans="1:63" x14ac:dyDescent="0.25">
      <c r="B3" s="461" t="s">
        <v>1325</v>
      </c>
    </row>
    <row r="4" spans="1:63" x14ac:dyDescent="0.25">
      <c r="G4" s="715" t="s">
        <v>1326</v>
      </c>
      <c r="H4" s="715" t="s">
        <v>1327</v>
      </c>
      <c r="I4" s="715" t="s">
        <v>1328</v>
      </c>
      <c r="J4" s="715" t="s">
        <v>1329</v>
      </c>
      <c r="K4" s="715" t="s">
        <v>1330</v>
      </c>
      <c r="L4" s="715" t="s">
        <v>1331</v>
      </c>
      <c r="M4" s="715" t="s">
        <v>1332</v>
      </c>
      <c r="N4" s="715" t="s">
        <v>1333</v>
      </c>
      <c r="O4" s="715" t="s">
        <v>1334</v>
      </c>
      <c r="P4" s="715" t="s">
        <v>1335</v>
      </c>
      <c r="Q4" s="715" t="s">
        <v>1336</v>
      </c>
      <c r="R4" s="715" t="s">
        <v>1337</v>
      </c>
      <c r="S4" s="715" t="s">
        <v>1338</v>
      </c>
      <c r="T4" s="715" t="s">
        <v>1339</v>
      </c>
      <c r="U4" s="715" t="s">
        <v>1340</v>
      </c>
      <c r="V4" s="715" t="s">
        <v>1341</v>
      </c>
      <c r="W4" s="715" t="s">
        <v>1342</v>
      </c>
      <c r="X4" s="715" t="s">
        <v>1343</v>
      </c>
      <c r="Y4" s="715" t="s">
        <v>1344</v>
      </c>
      <c r="Z4" s="715" t="s">
        <v>1345</v>
      </c>
      <c r="AA4" s="715" t="s">
        <v>1346</v>
      </c>
      <c r="AB4" s="715" t="s">
        <v>1347</v>
      </c>
      <c r="AC4" s="715" t="s">
        <v>1348</v>
      </c>
      <c r="AD4" s="715" t="s">
        <v>1349</v>
      </c>
      <c r="AE4" s="715" t="s">
        <v>1350</v>
      </c>
      <c r="AF4" s="715" t="s">
        <v>1351</v>
      </c>
      <c r="AG4" s="715" t="s">
        <v>1352</v>
      </c>
      <c r="AH4" s="715" t="s">
        <v>1353</v>
      </c>
      <c r="AI4" s="715" t="s">
        <v>1354</v>
      </c>
      <c r="AJ4" s="715" t="s">
        <v>1355</v>
      </c>
      <c r="AK4" s="715" t="s">
        <v>1356</v>
      </c>
      <c r="AL4" s="715" t="s">
        <v>1357</v>
      </c>
      <c r="AM4" s="715" t="s">
        <v>1358</v>
      </c>
      <c r="AN4" s="715" t="s">
        <v>1359</v>
      </c>
      <c r="AO4" s="715" t="s">
        <v>1360</v>
      </c>
      <c r="AP4" s="715" t="s">
        <v>1361</v>
      </c>
      <c r="AQ4" s="715" t="s">
        <v>1362</v>
      </c>
      <c r="AR4" s="715" t="s">
        <v>1363</v>
      </c>
      <c r="AS4" s="715" t="s">
        <v>1364</v>
      </c>
      <c r="AT4" s="715" t="s">
        <v>1365</v>
      </c>
      <c r="AU4" s="715" t="s">
        <v>1366</v>
      </c>
      <c r="AV4" s="715" t="s">
        <v>1367</v>
      </c>
      <c r="AW4" s="715" t="s">
        <v>1368</v>
      </c>
      <c r="AX4" s="715" t="s">
        <v>1369</v>
      </c>
      <c r="AY4" s="715" t="s">
        <v>1370</v>
      </c>
      <c r="AZ4" s="715" t="s">
        <v>1371</v>
      </c>
      <c r="BA4" s="715" t="s">
        <v>1372</v>
      </c>
      <c r="BB4" s="715" t="s">
        <v>1373</v>
      </c>
      <c r="BC4" s="715" t="s">
        <v>1374</v>
      </c>
      <c r="BD4" s="715" t="s">
        <v>1375</v>
      </c>
      <c r="BE4" s="715" t="s">
        <v>1376</v>
      </c>
      <c r="BF4" s="715" t="s">
        <v>1377</v>
      </c>
      <c r="BG4" s="715" t="s">
        <v>1378</v>
      </c>
      <c r="BH4" s="715" t="s">
        <v>1379</v>
      </c>
      <c r="BI4" s="715" t="s">
        <v>1380</v>
      </c>
      <c r="BJ4" s="715" t="s">
        <v>1381</v>
      </c>
      <c r="BK4" s="715" t="s">
        <v>1382</v>
      </c>
    </row>
    <row r="5" spans="1:63" x14ac:dyDescent="0.25">
      <c r="E5" s="15" t="s">
        <v>1323</v>
      </c>
      <c r="F5" s="15" t="s">
        <v>1323</v>
      </c>
      <c r="G5" s="453">
        <v>16.616859098342843</v>
      </c>
      <c r="H5" s="453">
        <v>19.377155745835736</v>
      </c>
      <c r="I5" s="453">
        <v>17.634051421581248</v>
      </c>
      <c r="J5" s="453">
        <v>12.982286460179196</v>
      </c>
      <c r="K5" s="453">
        <v>16.555622609598132</v>
      </c>
      <c r="L5" s="453">
        <v>30.772942834473923</v>
      </c>
      <c r="M5" s="453">
        <v>23.167287503039546</v>
      </c>
      <c r="N5" s="453">
        <v>14.997682703722731</v>
      </c>
      <c r="O5" s="453">
        <v>1.1873284443829988</v>
      </c>
      <c r="P5" s="453">
        <v>-20.90875695430617</v>
      </c>
      <c r="Q5" s="453">
        <v>-19.687137871184703</v>
      </c>
      <c r="R5" s="453">
        <v>-9.7913307947808619</v>
      </c>
      <c r="S5" s="453">
        <v>1.1299449759009832</v>
      </c>
      <c r="T5" s="453">
        <v>11.67679029812696</v>
      </c>
      <c r="U5" s="453">
        <v>16.769584447017166</v>
      </c>
      <c r="V5" s="453">
        <v>10.631671541260275</v>
      </c>
      <c r="W5" s="453">
        <v>8.594767286043492</v>
      </c>
      <c r="X5" s="453">
        <v>8.8247603963735202</v>
      </c>
      <c r="Y5" s="453">
        <v>6.0211622725657179</v>
      </c>
      <c r="Z5" s="453">
        <v>4.2219520664803696</v>
      </c>
      <c r="AA5" s="453">
        <v>5.2235769172876303</v>
      </c>
      <c r="AB5" s="453">
        <v>3.9200692271297157</v>
      </c>
      <c r="AC5" s="453">
        <v>3.9524179353732478</v>
      </c>
      <c r="AD5" s="453">
        <v>4.2052514142339987</v>
      </c>
      <c r="AE5" s="453">
        <v>-0.78977246574713433</v>
      </c>
      <c r="AF5" s="453">
        <v>-1.3683474251684942</v>
      </c>
      <c r="AG5" s="453">
        <v>-0.29531313723228436</v>
      </c>
      <c r="AH5" s="453">
        <v>1.8881876268590929</v>
      </c>
      <c r="AI5" s="453">
        <v>5.8756666142828635</v>
      </c>
      <c r="AJ5" s="453">
        <v>4.0869934238327232</v>
      </c>
      <c r="AK5" s="453">
        <v>4.9611154227348351</v>
      </c>
      <c r="AL5" s="453">
        <v>2.0348812493609643</v>
      </c>
      <c r="AM5" s="453">
        <v>1.9692128776377018</v>
      </c>
      <c r="AN5" s="453">
        <v>5.4754943887064229</v>
      </c>
      <c r="AO5" s="453">
        <v>4.9382765689249055</v>
      </c>
      <c r="AP5" s="453">
        <v>7.6567337337273216</v>
      </c>
      <c r="AQ5" s="453">
        <v>7.7949784735296674</v>
      </c>
      <c r="AR5" s="453">
        <v>5.7035925183691063</v>
      </c>
      <c r="AS5" s="453">
        <v>5.0756476460331186</v>
      </c>
      <c r="AT5" s="453">
        <v>4.0687630178486529</v>
      </c>
      <c r="AU5" s="453">
        <v>3.9087607324077567</v>
      </c>
      <c r="AV5" s="453">
        <v>4.0710325048727896</v>
      </c>
      <c r="AW5" s="453">
        <v>2.1113400320702596</v>
      </c>
      <c r="AX5" s="453">
        <v>3.9415344303811963</v>
      </c>
      <c r="AY5" s="453">
        <v>4.2946262161211592</v>
      </c>
      <c r="AZ5" s="453">
        <v>1.5212953408409362</v>
      </c>
      <c r="BA5" s="453">
        <v>5.2630935946147304</v>
      </c>
      <c r="BB5" s="453">
        <v>4.8623463545704055</v>
      </c>
      <c r="BC5" s="453">
        <v>4.7189953583652198</v>
      </c>
      <c r="BD5" s="453">
        <v>6.2691096431398847</v>
      </c>
      <c r="BE5" s="453">
        <v>3.1548273223741319</v>
      </c>
      <c r="BF5" s="453">
        <v>-2.5954973121219069</v>
      </c>
      <c r="BG5" s="453">
        <v>-4.2192814030979093</v>
      </c>
      <c r="BH5" s="453">
        <v>-7.5683468142227071</v>
      </c>
      <c r="BI5" s="453">
        <v>-28.476653713336162</v>
      </c>
      <c r="BJ5" s="453">
        <v>-1.7964373025239269</v>
      </c>
      <c r="BK5" s="453">
        <v>1.3785186610165567</v>
      </c>
    </row>
    <row r="6" spans="1:63" x14ac:dyDescent="0.25">
      <c r="E6" s="15" t="s">
        <v>1383</v>
      </c>
      <c r="F6" s="15" t="s">
        <v>1383</v>
      </c>
      <c r="G6" s="453">
        <v>2.157357399545603</v>
      </c>
      <c r="H6" s="453">
        <v>2.0985466081071422</v>
      </c>
      <c r="I6" s="453">
        <v>2.734286542554841</v>
      </c>
      <c r="J6" s="453">
        <v>2.627232272785335</v>
      </c>
      <c r="K6" s="453">
        <v>2.713387837546037</v>
      </c>
      <c r="L6" s="453">
        <v>1.4401249289294356</v>
      </c>
      <c r="M6" s="453">
        <v>-1.2673933787129812</v>
      </c>
      <c r="N6" s="453">
        <v>-4.7822476508333835</v>
      </c>
      <c r="O6" s="453">
        <v>-9.1316343254390659</v>
      </c>
      <c r="P6" s="453">
        <v>-13.916243157843468</v>
      </c>
      <c r="Q6" s="453">
        <v>-15.118128156810556</v>
      </c>
      <c r="R6" s="453">
        <v>-10.907805505389547</v>
      </c>
      <c r="S6" s="453">
        <v>-5.4660272693795946</v>
      </c>
      <c r="T6" s="453">
        <v>2.1271476020546203</v>
      </c>
      <c r="U6" s="453">
        <v>7.1872266803804763</v>
      </c>
      <c r="V6" s="453">
        <v>6.9798081691174758</v>
      </c>
      <c r="W6" s="453">
        <v>5.6762597508477342</v>
      </c>
      <c r="X6" s="453">
        <v>4.2201907261695197</v>
      </c>
      <c r="Y6" s="453">
        <v>2.6230895123876792</v>
      </c>
      <c r="Z6" s="453">
        <v>2.4844266373510777</v>
      </c>
      <c r="AA6" s="453">
        <v>3.158828086801492</v>
      </c>
      <c r="AB6" s="453">
        <v>3.5606932152192314</v>
      </c>
      <c r="AC6" s="453">
        <v>3.8032104522351489</v>
      </c>
      <c r="AD6" s="453">
        <v>2.613969550875737</v>
      </c>
      <c r="AE6" s="453">
        <v>2.1387610143315925</v>
      </c>
      <c r="AF6" s="453">
        <v>1.9664718889361552</v>
      </c>
      <c r="AG6" s="453">
        <v>1.757317062761885</v>
      </c>
      <c r="AH6" s="453">
        <v>2.1099211411444259</v>
      </c>
      <c r="AI6" s="453">
        <v>2.2724806710397161</v>
      </c>
      <c r="AJ6" s="453">
        <v>2.259937036201876</v>
      </c>
      <c r="AK6" s="453">
        <v>3.1837971872225097</v>
      </c>
      <c r="AL6" s="453">
        <v>3.4265547802730509</v>
      </c>
      <c r="AM6" s="453">
        <v>3.3975015116845384</v>
      </c>
      <c r="AN6" s="453">
        <v>1.8228475738412868</v>
      </c>
      <c r="AO6" s="453">
        <v>-0.87014537120016655</v>
      </c>
      <c r="AP6" s="453">
        <v>-1.4718914209802136</v>
      </c>
      <c r="AQ6" s="453">
        <v>-3.3923784422038779</v>
      </c>
      <c r="AR6" s="453">
        <v>-3.1522258179091551</v>
      </c>
      <c r="AS6" s="453">
        <v>-2.4006185905583663</v>
      </c>
      <c r="AT6" s="453">
        <v>-1.9350100212788419</v>
      </c>
      <c r="AU6" s="453">
        <v>-0.31096036210570333</v>
      </c>
      <c r="AV6" s="453">
        <v>0.79486737252044293</v>
      </c>
      <c r="AW6" s="453">
        <v>2.7717118659072639</v>
      </c>
      <c r="AX6" s="453">
        <v>2.0963419098354024</v>
      </c>
      <c r="AY6" s="453">
        <v>3.6228264733836539</v>
      </c>
      <c r="AZ6" s="453">
        <v>3.6022578240346093</v>
      </c>
      <c r="BA6" s="453">
        <v>3.3475706782479762</v>
      </c>
      <c r="BB6" s="453">
        <v>4.8654318767607663</v>
      </c>
      <c r="BC6" s="453">
        <v>3.9631702615068605</v>
      </c>
      <c r="BD6" s="453">
        <v>2.8745802660152719</v>
      </c>
      <c r="BE6" s="453">
        <v>1.1538995843993405</v>
      </c>
      <c r="BF6" s="453">
        <v>0.17090890383946089</v>
      </c>
      <c r="BG6" s="453">
        <v>-0.68162022344461093</v>
      </c>
      <c r="BH6" s="453">
        <v>-1.9308310890262845</v>
      </c>
      <c r="BI6" s="453">
        <v>-14.157179602358724</v>
      </c>
      <c r="BJ6" s="453">
        <v>-6.3371774534083443</v>
      </c>
      <c r="BK6" s="453">
        <v>-4.3387004517044829</v>
      </c>
    </row>
    <row r="7" spans="1:63" x14ac:dyDescent="0.25">
      <c r="E7" s="15" t="s">
        <v>1384</v>
      </c>
      <c r="F7" s="15" t="s">
        <v>1385</v>
      </c>
      <c r="G7" s="453">
        <v>4.0727888311247114</v>
      </c>
      <c r="H7" s="453">
        <v>4.6962553514333791</v>
      </c>
      <c r="I7" s="453">
        <v>3.3892740617927331</v>
      </c>
      <c r="J7" s="453">
        <v>4.0500948005331168</v>
      </c>
      <c r="K7" s="453">
        <v>3.4998792453838803</v>
      </c>
      <c r="L7" s="453">
        <v>2.7917009386604974</v>
      </c>
      <c r="M7" s="453">
        <v>1.1863301791531882</v>
      </c>
      <c r="N7" s="453">
        <v>-2.2551463977533075</v>
      </c>
      <c r="O7" s="453">
        <v>-9.1607785339633239</v>
      </c>
      <c r="P7" s="453">
        <v>-18.217858313450677</v>
      </c>
      <c r="Q7" s="453">
        <v>-18.327654055615255</v>
      </c>
      <c r="R7" s="453">
        <v>-14.538578902102159</v>
      </c>
      <c r="S7" s="453">
        <v>-7.1742832575182121</v>
      </c>
      <c r="T7" s="453">
        <v>4.477604421293762</v>
      </c>
      <c r="U7" s="453">
        <v>8.7646405287875524</v>
      </c>
      <c r="V7" s="453">
        <v>7.3964486536710439</v>
      </c>
      <c r="W7" s="453">
        <v>8.0933361086285345</v>
      </c>
      <c r="X7" s="453">
        <v>7.0000123224561719</v>
      </c>
      <c r="Y7" s="453">
        <v>3.92497103179943</v>
      </c>
      <c r="Z7" s="453">
        <v>3.0303042825987774</v>
      </c>
      <c r="AA7" s="453">
        <v>-3.3726249707825673E-2</v>
      </c>
      <c r="AB7" s="453">
        <v>-1.6688939883344744</v>
      </c>
      <c r="AC7" s="453">
        <v>-2.0387661992948267</v>
      </c>
      <c r="AD7" s="453">
        <v>-2.1724538134963609</v>
      </c>
      <c r="AE7" s="453">
        <v>-3.3400859201125854</v>
      </c>
      <c r="AF7" s="453">
        <v>-2.5797770119751391</v>
      </c>
      <c r="AG7" s="453">
        <v>-0.98942736887188687</v>
      </c>
      <c r="AH7" s="453">
        <v>-1.2640923080644626</v>
      </c>
      <c r="AI7" s="453">
        <v>1.4659651212813003</v>
      </c>
      <c r="AJ7" s="453">
        <v>1.5679495506367402</v>
      </c>
      <c r="AK7" s="453">
        <v>1.2060757235415451</v>
      </c>
      <c r="AL7" s="453">
        <v>1.0034538170705076</v>
      </c>
      <c r="AM7" s="453">
        <v>0.44720963316653695</v>
      </c>
      <c r="AN7" s="453">
        <v>2.3327638519175338</v>
      </c>
      <c r="AO7" s="453">
        <v>2.3493784211862305</v>
      </c>
      <c r="AP7" s="453">
        <v>3.0832066269860832</v>
      </c>
      <c r="AQ7" s="453">
        <v>2.7397212418609058</v>
      </c>
      <c r="AR7" s="453">
        <v>1.9778214846258493</v>
      </c>
      <c r="AS7" s="453">
        <v>0.86484209769871256</v>
      </c>
      <c r="AT7" s="453">
        <v>0.89738323049985524</v>
      </c>
      <c r="AU7" s="453">
        <v>2.5666438014286541</v>
      </c>
      <c r="AV7" s="453">
        <v>1.1505895464609921</v>
      </c>
      <c r="AW7" s="453">
        <v>2.6056272524149335</v>
      </c>
      <c r="AX7" s="453">
        <v>4.0513244182323547</v>
      </c>
      <c r="AY7" s="453">
        <v>4.0949471567823679</v>
      </c>
      <c r="AZ7" s="453">
        <v>2.8274704777096957</v>
      </c>
      <c r="BA7" s="453">
        <v>2.2179274269611682</v>
      </c>
      <c r="BB7" s="453">
        <v>0.25329752154026153</v>
      </c>
      <c r="BC7" s="453">
        <v>-1.9356899449033307</v>
      </c>
      <c r="BD7" s="453">
        <v>-0.25289712766895889</v>
      </c>
      <c r="BE7" s="453">
        <v>-1.3207700261908428</v>
      </c>
      <c r="BF7" s="453">
        <v>-1.6103958112088179</v>
      </c>
      <c r="BG7" s="453">
        <v>-2.1331285407670038</v>
      </c>
      <c r="BH7" s="453">
        <v>-5.8301359809565696</v>
      </c>
      <c r="BI7" s="453">
        <v>-20.140231548895557</v>
      </c>
      <c r="BJ7" s="453">
        <v>-6.7393941728128937</v>
      </c>
      <c r="BK7" s="453">
        <v>-1.3988157110077282</v>
      </c>
    </row>
    <row r="8" spans="1:63" x14ac:dyDescent="0.25">
      <c r="E8" s="15" t="s">
        <v>1386</v>
      </c>
      <c r="F8" s="15" t="s">
        <v>1387</v>
      </c>
      <c r="G8" s="453">
        <v>4.5946016617974124</v>
      </c>
      <c r="H8" s="453">
        <v>5.1222261425434823</v>
      </c>
      <c r="I8" s="453">
        <v>3.5831360946745434</v>
      </c>
      <c r="J8" s="453">
        <v>4.2225873069025539</v>
      </c>
      <c r="K8" s="453">
        <v>3.553003875968983</v>
      </c>
      <c r="L8" s="453">
        <v>2.9617824962476078</v>
      </c>
      <c r="M8" s="453">
        <v>1.428118510986522</v>
      </c>
      <c r="N8" s="453">
        <v>-2.0413951135034978</v>
      </c>
      <c r="O8" s="453">
        <v>-9.1079541147990852</v>
      </c>
      <c r="P8" s="453">
        <v>-17.878157167288222</v>
      </c>
      <c r="Q8" s="453">
        <v>-17.95992426781109</v>
      </c>
      <c r="R8" s="453">
        <v>-14.20329778669516</v>
      </c>
      <c r="S8" s="453">
        <v>-6.9663626275347639</v>
      </c>
      <c r="T8" s="453">
        <v>4.3691186440677967</v>
      </c>
      <c r="U8" s="453">
        <v>8.8100686498855794</v>
      </c>
      <c r="V8" s="453">
        <v>7.6233183856502222</v>
      </c>
      <c r="W8" s="453">
        <v>8.2995201660081079</v>
      </c>
      <c r="X8" s="453">
        <v>7.1093393320339544</v>
      </c>
      <c r="Y8" s="453">
        <v>4.0308412197686749</v>
      </c>
      <c r="Z8" s="453">
        <v>3.0208333333333286</v>
      </c>
      <c r="AA8" s="453">
        <v>0.3405960374456356</v>
      </c>
      <c r="AB8" s="453">
        <v>-1.381394925249154</v>
      </c>
      <c r="AC8" s="453">
        <v>-1.6846294368136512</v>
      </c>
      <c r="AD8" s="453">
        <v>-1.7863195146612725</v>
      </c>
      <c r="AE8" s="453">
        <v>-3.054989816700612</v>
      </c>
      <c r="AF8" s="453">
        <v>-2.3915339121443964</v>
      </c>
      <c r="AG8" s="453">
        <v>-1.0623783049219355</v>
      </c>
      <c r="AH8" s="453">
        <v>-1.0295127326531457</v>
      </c>
      <c r="AI8" s="453">
        <v>1.645661764705892</v>
      </c>
      <c r="AJ8" s="453">
        <v>1.9601015736822376</v>
      </c>
      <c r="AK8" s="453">
        <v>1.4201628479446811</v>
      </c>
      <c r="AL8" s="453">
        <v>1.1095735474886794</v>
      </c>
      <c r="AM8" s="453">
        <v>0.6200482046142497</v>
      </c>
      <c r="AN8" s="453">
        <v>2.2657054582904266</v>
      </c>
      <c r="AO8" s="453">
        <v>2.6639344262295168</v>
      </c>
      <c r="AP8" s="453">
        <v>3.2579218106995853</v>
      </c>
      <c r="AQ8" s="453">
        <v>2.8414548838940448</v>
      </c>
      <c r="AR8" s="453">
        <v>2.1483383685800561</v>
      </c>
      <c r="AS8" s="453">
        <v>1.0645708582834317</v>
      </c>
      <c r="AT8" s="453">
        <v>1.0627030678501939</v>
      </c>
      <c r="AU8" s="453">
        <v>2.7630168984743335</v>
      </c>
      <c r="AV8" s="453">
        <v>1.6759782043963867</v>
      </c>
      <c r="AW8" s="453">
        <v>3.0941069472985703</v>
      </c>
      <c r="AX8" s="453">
        <v>4.3378259407906512</v>
      </c>
      <c r="AY8" s="453">
        <v>4.3408163265306001</v>
      </c>
      <c r="AZ8" s="453">
        <v>3.0704922658346021</v>
      </c>
      <c r="BA8" s="453">
        <v>2.4585249042145563</v>
      </c>
      <c r="BB8" s="453">
        <v>0.78746481494955844</v>
      </c>
      <c r="BC8" s="453">
        <v>-1.148773316121293</v>
      </c>
      <c r="BD8" s="453">
        <v>0.34496707431797802</v>
      </c>
      <c r="BE8" s="453">
        <v>-0.59214690179280183</v>
      </c>
      <c r="BF8" s="453">
        <v>-1.0312496777344791</v>
      </c>
      <c r="BG8" s="453">
        <v>-1.8215772052692216</v>
      </c>
      <c r="BH8" s="453">
        <v>-5.0938109081840963</v>
      </c>
      <c r="BI8" s="453">
        <v>-19.529752203684083</v>
      </c>
      <c r="BJ8" s="453">
        <v>-5.9678193975941127</v>
      </c>
      <c r="BK8" s="453">
        <v>-0.92773512476007625</v>
      </c>
    </row>
    <row r="9" spans="1:63" x14ac:dyDescent="0.25">
      <c r="M9" s="169"/>
    </row>
    <row r="10" spans="1:63" x14ac:dyDescent="0.25">
      <c r="M10" s="169"/>
    </row>
    <row r="11" spans="1:63" x14ac:dyDescent="0.25">
      <c r="M11" s="169"/>
    </row>
    <row r="12" spans="1:63" x14ac:dyDescent="0.25">
      <c r="M12" s="169"/>
    </row>
    <row r="13" spans="1:63" x14ac:dyDescent="0.25">
      <c r="M13" s="169"/>
    </row>
    <row r="14" spans="1:63" x14ac:dyDescent="0.25">
      <c r="M14" s="169"/>
    </row>
    <row r="15" spans="1:63" x14ac:dyDescent="0.25">
      <c r="M15" s="169"/>
    </row>
    <row r="16" spans="1:63" x14ac:dyDescent="0.25">
      <c r="M16" s="169"/>
    </row>
    <row r="17" spans="2:16" x14ac:dyDescent="0.25">
      <c r="M17" s="169"/>
    </row>
    <row r="18" spans="2:16" x14ac:dyDescent="0.25">
      <c r="M18" s="169"/>
    </row>
    <row r="21" spans="2:16" x14ac:dyDescent="0.25">
      <c r="D21" s="564" t="s">
        <v>1441</v>
      </c>
    </row>
    <row r="23" spans="2:16" x14ac:dyDescent="0.25">
      <c r="D23" s="15"/>
    </row>
    <row r="24" spans="2:16" s="715" customFormat="1" x14ac:dyDescent="0.25">
      <c r="B24" s="461" t="s">
        <v>1424</v>
      </c>
      <c r="E24" s="15"/>
      <c r="F24" s="15"/>
      <c r="G24" s="15"/>
      <c r="H24" s="15"/>
      <c r="I24" s="15"/>
      <c r="J24" s="15"/>
      <c r="K24" s="15"/>
      <c r="L24" s="15"/>
      <c r="M24" s="15"/>
      <c r="N24" s="15"/>
      <c r="O24" s="15"/>
      <c r="P24" s="15"/>
    </row>
    <row r="42" spans="4:4" x14ac:dyDescent="0.25">
      <c r="D42" s="564" t="s">
        <v>1442</v>
      </c>
    </row>
    <row r="45" spans="4:4" x14ac:dyDescent="0.25">
      <c r="D45" s="15"/>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5"/>
  <sheetViews>
    <sheetView showGridLines="0" zoomScale="85" zoomScaleNormal="85" workbookViewId="0"/>
  </sheetViews>
  <sheetFormatPr defaultColWidth="9.140625" defaultRowHeight="12.75" x14ac:dyDescent="0.25"/>
  <cols>
    <col min="1" max="1" width="9.140625" style="773"/>
    <col min="2" max="2" width="33.28515625" style="773" bestFit="1" customWidth="1"/>
    <col min="3" max="3" width="8" style="773" customWidth="1"/>
    <col min="4" max="4" width="38.28515625" style="773" bestFit="1" customWidth="1"/>
    <col min="5" max="16384" width="9.140625" style="170"/>
  </cols>
  <sheetData>
    <row r="1" spans="1:20" x14ac:dyDescent="0.25">
      <c r="A1" s="170"/>
    </row>
    <row r="2" spans="1:20" x14ac:dyDescent="0.25">
      <c r="B2" s="170"/>
    </row>
    <row r="3" spans="1:20" x14ac:dyDescent="0.25">
      <c r="B3" s="774" t="s">
        <v>1388</v>
      </c>
      <c r="M3" s="786"/>
    </row>
    <row r="4" spans="1:20" x14ac:dyDescent="0.25">
      <c r="M4" s="786"/>
    </row>
    <row r="5" spans="1:20" x14ac:dyDescent="0.25">
      <c r="M5" s="786"/>
    </row>
    <row r="6" spans="1:20" x14ac:dyDescent="0.25">
      <c r="E6" s="787" t="s">
        <v>764</v>
      </c>
      <c r="F6" s="787" t="s">
        <v>1389</v>
      </c>
      <c r="G6" s="788">
        <v>2019</v>
      </c>
      <c r="H6" s="788">
        <v>2018</v>
      </c>
      <c r="I6" s="788">
        <v>2017</v>
      </c>
      <c r="J6" s="788">
        <v>2016</v>
      </c>
      <c r="K6" s="788">
        <v>2015</v>
      </c>
      <c r="L6" s="788">
        <v>2014</v>
      </c>
      <c r="M6" s="788">
        <v>2013</v>
      </c>
      <c r="N6" s="788">
        <v>2012</v>
      </c>
      <c r="O6" s="788">
        <v>2011</v>
      </c>
      <c r="P6" s="788">
        <v>2010</v>
      </c>
      <c r="Q6" s="788">
        <v>2009</v>
      </c>
      <c r="R6" s="788">
        <v>2008</v>
      </c>
      <c r="S6" s="788"/>
    </row>
    <row r="7" spans="1:20" x14ac:dyDescent="0.25">
      <c r="E7" s="170" t="s">
        <v>771</v>
      </c>
      <c r="F7" s="170" t="s">
        <v>837</v>
      </c>
      <c r="G7" s="170">
        <v>77.5</v>
      </c>
      <c r="H7" s="170">
        <v>79.5</v>
      </c>
      <c r="I7" s="170">
        <v>81.5</v>
      </c>
      <c r="J7" s="170">
        <v>84</v>
      </c>
      <c r="K7" s="170">
        <v>84.8</v>
      </c>
      <c r="L7" s="170">
        <v>86.6</v>
      </c>
      <c r="M7" s="170">
        <v>86.4</v>
      </c>
      <c r="N7" s="170">
        <v>84.8</v>
      </c>
      <c r="O7" s="170">
        <v>81.900000000000006</v>
      </c>
      <c r="P7" s="170">
        <v>80.5</v>
      </c>
      <c r="Q7" s="170">
        <v>75.7</v>
      </c>
      <c r="R7" s="170">
        <v>65</v>
      </c>
    </row>
    <row r="8" spans="1:20" x14ac:dyDescent="0.25">
      <c r="E8" s="170" t="s">
        <v>1323</v>
      </c>
      <c r="F8" s="170" t="s">
        <v>1323</v>
      </c>
      <c r="G8" s="170">
        <v>48.2</v>
      </c>
      <c r="H8" s="170">
        <v>49.6</v>
      </c>
      <c r="I8" s="170">
        <v>51.5</v>
      </c>
      <c r="J8" s="170">
        <v>52.4</v>
      </c>
      <c r="K8" s="170">
        <v>51.9</v>
      </c>
      <c r="L8" s="170">
        <v>53.6</v>
      </c>
      <c r="M8" s="170">
        <v>54.7</v>
      </c>
      <c r="N8" s="170">
        <v>51.8</v>
      </c>
      <c r="O8" s="170">
        <v>43.4</v>
      </c>
      <c r="P8" s="170">
        <v>41</v>
      </c>
      <c r="Q8" s="170">
        <v>36.4</v>
      </c>
      <c r="R8" s="170">
        <v>28.6</v>
      </c>
    </row>
    <row r="9" spans="1:20" x14ac:dyDescent="0.25">
      <c r="M9" s="786"/>
    </row>
    <row r="10" spans="1:20" x14ac:dyDescent="0.25">
      <c r="M10" s="786"/>
    </row>
    <row r="11" spans="1:20" x14ac:dyDescent="0.25">
      <c r="M11" s="786"/>
    </row>
    <row r="12" spans="1:20" x14ac:dyDescent="0.25">
      <c r="M12" s="786"/>
    </row>
    <row r="14" spans="1:20" x14ac:dyDescent="0.25">
      <c r="F14" s="789"/>
      <c r="G14" s="790"/>
      <c r="H14" s="789"/>
      <c r="I14" s="789"/>
      <c r="J14" s="789"/>
      <c r="K14" s="789"/>
      <c r="L14" s="789"/>
      <c r="M14" s="789"/>
      <c r="N14" s="789"/>
      <c r="O14" s="789"/>
      <c r="P14" s="789"/>
      <c r="Q14" s="789"/>
      <c r="R14" s="789"/>
      <c r="S14" s="789"/>
      <c r="T14" s="789"/>
    </row>
    <row r="15" spans="1:20" x14ac:dyDescent="0.25">
      <c r="F15" s="789"/>
      <c r="G15" s="791"/>
      <c r="H15" s="791"/>
      <c r="I15" s="791"/>
      <c r="J15" s="791"/>
      <c r="K15" s="791"/>
      <c r="L15" s="791"/>
      <c r="M15" s="791"/>
      <c r="N15" s="791"/>
      <c r="O15" s="791"/>
      <c r="P15" s="791"/>
      <c r="Q15" s="791"/>
      <c r="R15" s="791"/>
      <c r="S15" s="789"/>
      <c r="T15" s="789"/>
    </row>
    <row r="16" spans="1:20" x14ac:dyDescent="0.25">
      <c r="F16" s="789"/>
      <c r="G16" s="792"/>
      <c r="H16" s="792"/>
      <c r="I16" s="792"/>
      <c r="J16" s="792"/>
      <c r="K16" s="792"/>
      <c r="L16" s="792"/>
      <c r="M16" s="792"/>
      <c r="N16" s="792"/>
      <c r="O16" s="792"/>
      <c r="P16" s="792"/>
      <c r="Q16" s="792"/>
      <c r="R16" s="792"/>
      <c r="S16" s="789"/>
      <c r="T16" s="789"/>
    </row>
    <row r="17" spans="2:63" x14ac:dyDescent="0.25">
      <c r="F17" s="789"/>
      <c r="G17" s="792"/>
      <c r="H17" s="792"/>
      <c r="I17" s="792"/>
      <c r="J17" s="792"/>
      <c r="K17" s="792"/>
      <c r="L17" s="792"/>
      <c r="M17" s="792"/>
      <c r="N17" s="792"/>
      <c r="O17" s="792"/>
      <c r="P17" s="792"/>
      <c r="Q17" s="792"/>
      <c r="R17" s="792"/>
      <c r="S17" s="789"/>
      <c r="T17" s="789"/>
    </row>
    <row r="18" spans="2:63" x14ac:dyDescent="0.25">
      <c r="F18" s="789"/>
      <c r="G18" s="790"/>
      <c r="H18" s="789"/>
      <c r="I18" s="789"/>
      <c r="J18" s="789"/>
      <c r="K18" s="789"/>
      <c r="L18" s="789"/>
      <c r="M18" s="789"/>
      <c r="N18" s="789"/>
      <c r="O18" s="789"/>
      <c r="P18" s="789"/>
      <c r="Q18" s="793"/>
      <c r="R18" s="793"/>
      <c r="S18" s="793"/>
      <c r="T18" s="793"/>
      <c r="U18" s="773"/>
      <c r="V18" s="773"/>
      <c r="W18" s="773"/>
      <c r="X18" s="773"/>
      <c r="Y18" s="773"/>
      <c r="Z18" s="773"/>
      <c r="AA18" s="773"/>
      <c r="AB18" s="773"/>
      <c r="AC18" s="773"/>
      <c r="AD18" s="773"/>
      <c r="AE18" s="773"/>
      <c r="AF18" s="773"/>
      <c r="AG18" s="773"/>
      <c r="AH18" s="773"/>
      <c r="AI18" s="773"/>
      <c r="AJ18" s="773"/>
      <c r="AK18" s="773"/>
      <c r="AL18" s="773"/>
      <c r="AM18" s="773"/>
      <c r="AN18" s="773"/>
      <c r="AO18" s="773"/>
      <c r="AP18" s="773"/>
      <c r="AQ18" s="773"/>
      <c r="AR18" s="773"/>
      <c r="AS18" s="773"/>
      <c r="AT18" s="773"/>
      <c r="AU18" s="773"/>
      <c r="AV18" s="773"/>
      <c r="AW18" s="773"/>
      <c r="AX18" s="773"/>
      <c r="AY18" s="773"/>
      <c r="AZ18" s="773"/>
      <c r="BA18" s="773"/>
      <c r="BB18" s="773"/>
      <c r="BC18" s="773"/>
      <c r="BD18" s="773"/>
      <c r="BE18" s="773"/>
      <c r="BF18" s="773"/>
      <c r="BG18" s="773"/>
      <c r="BH18" s="773"/>
      <c r="BI18" s="773"/>
      <c r="BJ18" s="773"/>
      <c r="BK18" s="773"/>
    </row>
    <row r="19" spans="2:63" x14ac:dyDescent="0.25">
      <c r="F19" s="789"/>
      <c r="G19" s="790"/>
      <c r="H19" s="789"/>
      <c r="I19" s="789"/>
      <c r="J19" s="789"/>
      <c r="K19" s="789"/>
      <c r="L19" s="789"/>
      <c r="M19" s="789"/>
      <c r="N19" s="789"/>
      <c r="O19" s="789"/>
      <c r="P19" s="789"/>
      <c r="Q19" s="789"/>
      <c r="R19" s="789"/>
      <c r="S19" s="789"/>
      <c r="T19" s="789"/>
    </row>
    <row r="20" spans="2:63" x14ac:dyDescent="0.25">
      <c r="F20" s="789"/>
      <c r="G20" s="790"/>
      <c r="H20" s="789"/>
      <c r="I20" s="789"/>
      <c r="J20" s="789"/>
      <c r="K20" s="789"/>
      <c r="L20" s="789"/>
      <c r="M20" s="789"/>
      <c r="N20" s="789"/>
      <c r="O20" s="789"/>
      <c r="P20" s="789"/>
      <c r="Q20" s="789"/>
      <c r="R20" s="789"/>
      <c r="S20" s="789"/>
      <c r="T20" s="789"/>
    </row>
    <row r="21" spans="2:63" x14ac:dyDescent="0.25">
      <c r="D21" s="775" t="s">
        <v>1443</v>
      </c>
      <c r="F21" s="789"/>
      <c r="G21" s="791"/>
      <c r="H21" s="792"/>
      <c r="I21" s="792"/>
      <c r="J21" s="789"/>
      <c r="K21" s="789"/>
      <c r="L21" s="789"/>
      <c r="M21" s="789"/>
      <c r="N21" s="789"/>
      <c r="O21" s="789"/>
      <c r="P21" s="789"/>
      <c r="Q21" s="789"/>
      <c r="R21" s="789"/>
      <c r="S21" s="789"/>
      <c r="T21" s="789"/>
    </row>
    <row r="22" spans="2:63" x14ac:dyDescent="0.25">
      <c r="F22" s="789"/>
      <c r="G22" s="791"/>
      <c r="H22" s="792"/>
      <c r="I22" s="792"/>
      <c r="J22" s="789"/>
      <c r="K22" s="789"/>
      <c r="L22" s="789"/>
      <c r="M22" s="789"/>
      <c r="N22" s="789"/>
      <c r="O22" s="789"/>
      <c r="P22" s="789"/>
      <c r="Q22" s="789"/>
      <c r="R22" s="789"/>
      <c r="S22" s="789"/>
      <c r="T22" s="789"/>
    </row>
    <row r="23" spans="2:63" x14ac:dyDescent="0.25">
      <c r="D23" s="170"/>
      <c r="F23" s="789"/>
      <c r="G23" s="791"/>
      <c r="H23" s="792"/>
      <c r="I23" s="792"/>
      <c r="J23" s="789"/>
      <c r="K23" s="789"/>
      <c r="L23" s="789"/>
      <c r="M23" s="789"/>
      <c r="N23" s="789"/>
      <c r="O23" s="789"/>
      <c r="P23" s="789"/>
      <c r="Q23" s="789"/>
      <c r="R23" s="789"/>
      <c r="S23" s="789"/>
      <c r="T23" s="789"/>
    </row>
    <row r="24" spans="2:63" s="773" customFormat="1" x14ac:dyDescent="0.25">
      <c r="B24" s="774" t="s">
        <v>1390</v>
      </c>
      <c r="E24" s="170"/>
      <c r="F24" s="789"/>
      <c r="G24" s="791"/>
      <c r="H24" s="792"/>
      <c r="I24" s="792"/>
      <c r="J24" s="789"/>
      <c r="K24" s="789"/>
      <c r="L24" s="789"/>
      <c r="M24" s="789"/>
      <c r="N24" s="789"/>
      <c r="O24" s="789"/>
      <c r="P24" s="789"/>
      <c r="Q24" s="789"/>
      <c r="R24" s="789"/>
      <c r="S24" s="789"/>
      <c r="T24" s="789"/>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row>
    <row r="25" spans="2:63" x14ac:dyDescent="0.25">
      <c r="F25" s="789"/>
      <c r="G25" s="791"/>
      <c r="H25" s="792"/>
      <c r="I25" s="792"/>
      <c r="J25" s="789"/>
      <c r="K25" s="789"/>
      <c r="L25" s="789"/>
      <c r="M25" s="789"/>
      <c r="N25" s="789"/>
      <c r="O25" s="789"/>
      <c r="P25" s="789"/>
      <c r="Q25" s="789"/>
      <c r="R25" s="789"/>
      <c r="S25" s="789"/>
      <c r="T25" s="789"/>
    </row>
    <row r="26" spans="2:63" x14ac:dyDescent="0.25">
      <c r="F26" s="789"/>
      <c r="G26" s="791"/>
      <c r="H26" s="792"/>
      <c r="I26" s="792"/>
      <c r="J26" s="789"/>
      <c r="K26" s="789"/>
      <c r="L26" s="789"/>
      <c r="M26" s="789"/>
      <c r="N26" s="789"/>
      <c r="O26" s="789"/>
      <c r="P26" s="789"/>
      <c r="Q26" s="789"/>
      <c r="R26" s="789"/>
      <c r="S26" s="789"/>
      <c r="T26" s="789"/>
    </row>
    <row r="27" spans="2:63" x14ac:dyDescent="0.25">
      <c r="F27" s="789"/>
      <c r="G27" s="791"/>
      <c r="H27" s="792"/>
      <c r="I27" s="792"/>
      <c r="J27" s="789"/>
      <c r="K27" s="789"/>
      <c r="L27" s="789"/>
      <c r="M27" s="789"/>
      <c r="N27" s="789"/>
      <c r="O27" s="789"/>
      <c r="P27" s="789"/>
      <c r="Q27" s="789"/>
      <c r="R27" s="789"/>
      <c r="S27" s="789"/>
      <c r="T27" s="789"/>
    </row>
    <row r="28" spans="2:63" x14ac:dyDescent="0.25">
      <c r="F28" s="789"/>
      <c r="G28" s="791"/>
      <c r="H28" s="792"/>
      <c r="I28" s="792"/>
      <c r="J28" s="789"/>
      <c r="K28" s="789"/>
      <c r="L28" s="789"/>
      <c r="M28" s="789"/>
      <c r="N28" s="789"/>
      <c r="O28" s="789"/>
      <c r="P28" s="789"/>
      <c r="Q28" s="789"/>
      <c r="R28" s="789"/>
      <c r="S28" s="789"/>
      <c r="T28" s="789"/>
    </row>
    <row r="29" spans="2:63" x14ac:dyDescent="0.25">
      <c r="F29" s="789"/>
      <c r="G29" s="791"/>
      <c r="H29" s="792"/>
      <c r="I29" s="792"/>
      <c r="J29" s="789"/>
      <c r="K29" s="789"/>
      <c r="L29" s="789"/>
      <c r="M29" s="789"/>
      <c r="N29" s="789"/>
      <c r="O29" s="789"/>
      <c r="P29" s="789"/>
      <c r="Q29" s="789"/>
      <c r="R29" s="789"/>
      <c r="S29" s="789"/>
      <c r="T29" s="789"/>
    </row>
    <row r="30" spans="2:63" x14ac:dyDescent="0.25">
      <c r="F30" s="789"/>
      <c r="G30" s="791"/>
      <c r="H30" s="792"/>
      <c r="I30" s="792"/>
      <c r="J30" s="789"/>
      <c r="K30" s="789"/>
      <c r="L30" s="789"/>
      <c r="M30" s="789"/>
      <c r="N30" s="789"/>
      <c r="O30" s="789"/>
      <c r="P30" s="789"/>
      <c r="Q30" s="789"/>
      <c r="R30" s="789"/>
      <c r="S30" s="789"/>
      <c r="T30" s="789"/>
    </row>
    <row r="31" spans="2:63" x14ac:dyDescent="0.25">
      <c r="F31" s="789"/>
      <c r="G31" s="791"/>
      <c r="H31" s="792"/>
      <c r="I31" s="792"/>
      <c r="J31" s="789"/>
      <c r="K31" s="789"/>
      <c r="L31" s="789"/>
      <c r="M31" s="789"/>
      <c r="N31" s="789"/>
      <c r="O31" s="789"/>
      <c r="P31" s="789"/>
      <c r="Q31" s="789"/>
      <c r="R31" s="789"/>
      <c r="S31" s="789"/>
      <c r="T31" s="789"/>
    </row>
    <row r="32" spans="2:63" x14ac:dyDescent="0.25">
      <c r="F32" s="789"/>
      <c r="G32" s="791"/>
      <c r="H32" s="792"/>
      <c r="I32" s="792"/>
      <c r="J32" s="789"/>
      <c r="K32" s="789"/>
      <c r="L32" s="789"/>
      <c r="M32" s="789"/>
      <c r="N32" s="789"/>
      <c r="O32" s="789"/>
      <c r="P32" s="789"/>
      <c r="Q32" s="789"/>
      <c r="R32" s="789"/>
      <c r="S32" s="789"/>
      <c r="T32" s="789"/>
    </row>
    <row r="33" spans="4:20" x14ac:dyDescent="0.25">
      <c r="F33" s="789"/>
      <c r="G33" s="789"/>
      <c r="H33" s="789"/>
      <c r="I33" s="789"/>
      <c r="J33" s="789"/>
      <c r="K33" s="789"/>
      <c r="L33" s="789"/>
      <c r="M33" s="789"/>
      <c r="N33" s="789"/>
      <c r="O33" s="789"/>
      <c r="P33" s="789"/>
      <c r="Q33" s="789"/>
      <c r="R33" s="789"/>
      <c r="S33" s="789"/>
      <c r="T33" s="789"/>
    </row>
    <row r="34" spans="4:20" x14ac:dyDescent="0.25">
      <c r="F34" s="789"/>
      <c r="G34" s="789"/>
      <c r="H34" s="789"/>
      <c r="I34" s="789"/>
      <c r="J34" s="789"/>
      <c r="K34" s="789"/>
      <c r="L34" s="789"/>
      <c r="M34" s="789"/>
      <c r="N34" s="789"/>
      <c r="O34" s="789"/>
      <c r="P34" s="789"/>
      <c r="Q34" s="789"/>
      <c r="R34" s="789"/>
      <c r="S34" s="789"/>
      <c r="T34" s="789"/>
    </row>
    <row r="35" spans="4:20" x14ac:dyDescent="0.25">
      <c r="F35" s="789"/>
      <c r="G35" s="791"/>
      <c r="H35" s="791"/>
      <c r="I35" s="791"/>
      <c r="J35" s="791"/>
      <c r="K35" s="791"/>
      <c r="L35" s="791"/>
      <c r="M35" s="791"/>
      <c r="N35" s="791"/>
      <c r="O35" s="791"/>
      <c r="P35" s="791"/>
      <c r="Q35" s="791"/>
      <c r="R35" s="791"/>
      <c r="S35" s="789"/>
      <c r="T35" s="789"/>
    </row>
    <row r="36" spans="4:20" x14ac:dyDescent="0.25">
      <c r="F36" s="789"/>
      <c r="G36" s="792"/>
      <c r="H36" s="792"/>
      <c r="I36" s="792"/>
      <c r="J36" s="792"/>
      <c r="K36" s="792"/>
      <c r="L36" s="792"/>
      <c r="M36" s="792"/>
      <c r="N36" s="792"/>
      <c r="O36" s="792"/>
      <c r="P36" s="792"/>
      <c r="Q36" s="792"/>
      <c r="R36" s="792"/>
      <c r="S36" s="789"/>
      <c r="T36" s="789"/>
    </row>
    <row r="37" spans="4:20" x14ac:dyDescent="0.25">
      <c r="F37" s="789"/>
      <c r="G37" s="792"/>
      <c r="H37" s="792"/>
      <c r="I37" s="792"/>
      <c r="J37" s="792"/>
      <c r="K37" s="792"/>
      <c r="L37" s="792"/>
      <c r="M37" s="792"/>
      <c r="N37" s="792"/>
      <c r="O37" s="792"/>
      <c r="P37" s="792"/>
      <c r="Q37" s="792"/>
      <c r="R37" s="792"/>
      <c r="S37" s="789"/>
      <c r="T37" s="789"/>
    </row>
    <row r="38" spans="4:20" x14ac:dyDescent="0.25">
      <c r="F38" s="789"/>
      <c r="G38" s="789"/>
      <c r="H38" s="789"/>
      <c r="I38" s="789"/>
      <c r="J38" s="789"/>
      <c r="K38" s="789"/>
      <c r="L38" s="789"/>
      <c r="M38" s="789"/>
      <c r="N38" s="789"/>
      <c r="O38" s="789"/>
      <c r="P38" s="789"/>
      <c r="Q38" s="789"/>
      <c r="R38" s="789"/>
      <c r="S38" s="789"/>
      <c r="T38" s="789"/>
    </row>
    <row r="42" spans="4:20" x14ac:dyDescent="0.25">
      <c r="D42" s="775" t="s">
        <v>1444</v>
      </c>
    </row>
    <row r="45" spans="4:20" x14ac:dyDescent="0.25">
      <c r="D45" s="170"/>
    </row>
  </sheetData>
  <sortState ref="G21:I32">
    <sortCondition descending="1" ref="G21"/>
  </sortState>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97"/>
  <sheetViews>
    <sheetView showGridLines="0" zoomScale="85" zoomScaleNormal="85" workbookViewId="0"/>
  </sheetViews>
  <sheetFormatPr defaultColWidth="9.140625" defaultRowHeight="13.5" x14ac:dyDescent="0.25"/>
  <cols>
    <col min="1" max="11" width="9.140625" style="15"/>
    <col min="12" max="12" width="13.85546875" style="15" customWidth="1"/>
    <col min="13" max="19" width="11.28515625" style="715" customWidth="1"/>
    <col min="20" max="16384" width="9.140625" style="15"/>
  </cols>
  <sheetData>
    <row r="1" spans="2:19" x14ac:dyDescent="0.25">
      <c r="L1" s="565" t="s">
        <v>1391</v>
      </c>
      <c r="M1" s="715" t="s">
        <v>4</v>
      </c>
      <c r="N1" s="715" t="s">
        <v>79</v>
      </c>
      <c r="O1" s="566" t="s">
        <v>513</v>
      </c>
      <c r="P1" s="566" t="s">
        <v>509</v>
      </c>
      <c r="Q1" s="566" t="s">
        <v>615</v>
      </c>
      <c r="R1" s="566" t="s">
        <v>620</v>
      </c>
      <c r="S1" s="566" t="s">
        <v>1323</v>
      </c>
    </row>
    <row r="2" spans="2:19" x14ac:dyDescent="0.25">
      <c r="M2" s="715" t="s">
        <v>790</v>
      </c>
      <c r="N2" s="715" t="s">
        <v>792</v>
      </c>
      <c r="O2" s="566" t="s">
        <v>784</v>
      </c>
      <c r="P2" s="566" t="s">
        <v>779</v>
      </c>
      <c r="Q2" s="566" t="s">
        <v>798</v>
      </c>
      <c r="R2" s="566" t="s">
        <v>796</v>
      </c>
      <c r="S2" s="566" t="s">
        <v>801</v>
      </c>
    </row>
    <row r="3" spans="2:19" x14ac:dyDescent="0.25">
      <c r="B3" s="461" t="s">
        <v>1392</v>
      </c>
      <c r="L3" s="567">
        <v>39451</v>
      </c>
      <c r="M3" s="566">
        <v>4.1349999999999998</v>
      </c>
      <c r="N3" s="566">
        <v>4.2640000000000002</v>
      </c>
      <c r="O3" s="566">
        <v>4.234</v>
      </c>
      <c r="P3" s="566">
        <v>4.4610000000000003</v>
      </c>
      <c r="Q3" s="566">
        <v>4.2140000000000004</v>
      </c>
      <c r="R3" s="566">
        <v>4.3840000000000003</v>
      </c>
      <c r="S3" s="715">
        <v>4.5</v>
      </c>
    </row>
    <row r="4" spans="2:19" x14ac:dyDescent="0.25">
      <c r="L4" s="567">
        <v>39458</v>
      </c>
      <c r="M4" s="566">
        <v>4.0869999999999997</v>
      </c>
      <c r="N4" s="566">
        <v>4.2679999999999998</v>
      </c>
      <c r="O4" s="566">
        <v>4.2</v>
      </c>
      <c r="P4" s="566">
        <v>4.4619999999999997</v>
      </c>
      <c r="Q4" s="566">
        <v>4.1909999999999998</v>
      </c>
      <c r="R4" s="566">
        <v>4.3609999999999998</v>
      </c>
      <c r="S4" s="715">
        <v>4.4800000000000004</v>
      </c>
    </row>
    <row r="5" spans="2:19" x14ac:dyDescent="0.25">
      <c r="L5" s="567">
        <v>39465</v>
      </c>
      <c r="M5" s="566">
        <v>3.9740000000000002</v>
      </c>
      <c r="N5" s="566">
        <v>4.1509999999999998</v>
      </c>
      <c r="O5" s="566">
        <v>4.0759999999999996</v>
      </c>
      <c r="P5" s="566">
        <v>4.3289999999999997</v>
      </c>
      <c r="Q5" s="566">
        <v>4.0599999999999996</v>
      </c>
      <c r="R5" s="566">
        <v>4.2309999999999999</v>
      </c>
      <c r="S5" s="715">
        <v>4.3</v>
      </c>
    </row>
    <row r="6" spans="2:19" x14ac:dyDescent="0.25">
      <c r="L6" s="567">
        <v>39472</v>
      </c>
      <c r="M6" s="566">
        <v>3.9769999999999999</v>
      </c>
      <c r="N6" s="566">
        <v>4.173</v>
      </c>
      <c r="O6" s="566">
        <v>4.0960000000000001</v>
      </c>
      <c r="P6" s="566">
        <v>4.3810000000000002</v>
      </c>
      <c r="Q6" s="566">
        <v>4.085</v>
      </c>
      <c r="R6" s="566">
        <v>4.2780000000000005</v>
      </c>
      <c r="S6" s="715">
        <v>4.26</v>
      </c>
    </row>
    <row r="7" spans="2:19" x14ac:dyDescent="0.25">
      <c r="L7" s="567">
        <v>39479</v>
      </c>
      <c r="M7" s="566">
        <v>3.919</v>
      </c>
      <c r="N7" s="566">
        <v>4.1109999999999998</v>
      </c>
      <c r="O7" s="566">
        <v>4.032</v>
      </c>
      <c r="P7" s="566">
        <v>4.2850000000000001</v>
      </c>
      <c r="Q7" s="566">
        <v>4.0190000000000001</v>
      </c>
      <c r="R7" s="566">
        <v>4.1890000000000001</v>
      </c>
      <c r="S7" s="715">
        <v>4.32</v>
      </c>
    </row>
    <row r="8" spans="2:19" x14ac:dyDescent="0.25">
      <c r="L8" s="567">
        <v>39486</v>
      </c>
      <c r="M8" s="566">
        <v>3.8639999999999999</v>
      </c>
      <c r="N8" s="566">
        <v>4.04</v>
      </c>
      <c r="O8" s="566">
        <v>3.9729999999999999</v>
      </c>
      <c r="P8" s="566">
        <v>4.2389999999999999</v>
      </c>
      <c r="Q8" s="566">
        <v>3.948</v>
      </c>
      <c r="R8" s="566">
        <v>4.133</v>
      </c>
      <c r="S8" s="715">
        <v>4.25</v>
      </c>
    </row>
    <row r="9" spans="2:19" x14ac:dyDescent="0.25">
      <c r="L9" s="567">
        <v>39493</v>
      </c>
      <c r="M9" s="566">
        <v>3.9550000000000001</v>
      </c>
      <c r="N9" s="566">
        <v>4.12</v>
      </c>
      <c r="O9" s="566">
        <v>4.0789999999999997</v>
      </c>
      <c r="P9" s="566">
        <v>4.3460000000000001</v>
      </c>
      <c r="Q9" s="566">
        <v>4.0529999999999999</v>
      </c>
      <c r="R9" s="566">
        <v>4.2489999999999997</v>
      </c>
      <c r="S9" s="715">
        <v>4.3099999999999996</v>
      </c>
    </row>
    <row r="10" spans="2:19" x14ac:dyDescent="0.25">
      <c r="L10" s="567">
        <v>39500</v>
      </c>
      <c r="M10" s="566">
        <v>4.0030000000000001</v>
      </c>
      <c r="N10" s="566">
        <v>4.1879999999999997</v>
      </c>
      <c r="O10" s="566">
        <v>4.1239999999999997</v>
      </c>
      <c r="P10" s="566">
        <v>4.4169999999999998</v>
      </c>
      <c r="Q10" s="566">
        <v>4.1760000000000002</v>
      </c>
      <c r="R10" s="566">
        <v>4.3230000000000004</v>
      </c>
      <c r="S10" s="715">
        <v>4.41</v>
      </c>
    </row>
    <row r="11" spans="2:19" x14ac:dyDescent="0.25">
      <c r="L11" s="567">
        <v>39507</v>
      </c>
      <c r="M11" s="566">
        <v>3.891</v>
      </c>
      <c r="N11" s="566">
        <v>4.0640000000000001</v>
      </c>
      <c r="O11" s="566">
        <v>4.008</v>
      </c>
      <c r="P11" s="566">
        <v>4.3280000000000003</v>
      </c>
      <c r="Q11" s="566">
        <v>4.0590000000000002</v>
      </c>
      <c r="R11" s="566">
        <v>4.2130000000000001</v>
      </c>
      <c r="S11" s="715">
        <v>4.32</v>
      </c>
    </row>
    <row r="12" spans="2:19" x14ac:dyDescent="0.25">
      <c r="L12" s="567">
        <v>39514</v>
      </c>
      <c r="M12" s="566">
        <v>3.7880000000000003</v>
      </c>
      <c r="N12" s="566">
        <v>4.0869999999999997</v>
      </c>
      <c r="O12" s="566">
        <v>4.0330000000000004</v>
      </c>
      <c r="P12" s="566">
        <v>4.43</v>
      </c>
      <c r="Q12" s="566">
        <v>4.07</v>
      </c>
      <c r="R12" s="566">
        <v>4.2759999999999998</v>
      </c>
      <c r="S12" s="715">
        <v>4.3099999999999996</v>
      </c>
    </row>
    <row r="13" spans="2:19" x14ac:dyDescent="0.25">
      <c r="L13" s="567">
        <v>39521</v>
      </c>
      <c r="M13" s="566">
        <v>3.7320000000000002</v>
      </c>
      <c r="N13" s="566">
        <v>4.1390000000000002</v>
      </c>
      <c r="O13" s="566">
        <v>3.9340000000000002</v>
      </c>
      <c r="P13" s="566">
        <v>4.3600000000000003</v>
      </c>
      <c r="Q13" s="566">
        <v>3.9699999999999998</v>
      </c>
      <c r="R13" s="566">
        <v>4.3220000000000001</v>
      </c>
      <c r="S13" s="715">
        <v>4.29</v>
      </c>
    </row>
    <row r="14" spans="2:19" x14ac:dyDescent="0.25">
      <c r="L14" s="567">
        <v>39528</v>
      </c>
      <c r="M14" s="566">
        <v>3.762</v>
      </c>
      <c r="N14" s="566">
        <v>4.1349999999999998</v>
      </c>
      <c r="O14" s="566">
        <v>3.9569999999999999</v>
      </c>
      <c r="P14" s="566">
        <v>4.3129999999999997</v>
      </c>
      <c r="Q14" s="566">
        <v>3.9809999999999999</v>
      </c>
      <c r="R14" s="566">
        <v>4.3</v>
      </c>
      <c r="S14" s="715">
        <v>4.2</v>
      </c>
    </row>
    <row r="15" spans="2:19" x14ac:dyDescent="0.25">
      <c r="L15" s="567">
        <v>39535</v>
      </c>
      <c r="M15" s="566">
        <v>3.9379999999999997</v>
      </c>
      <c r="N15" s="566">
        <v>4.2699999999999996</v>
      </c>
      <c r="O15" s="566">
        <v>4.1479999999999997</v>
      </c>
      <c r="P15" s="566">
        <v>4.4610000000000003</v>
      </c>
      <c r="Q15" s="566">
        <v>4.1550000000000002</v>
      </c>
      <c r="R15" s="566">
        <v>4.4509999999999996</v>
      </c>
      <c r="S15" s="715">
        <v>4.3099999999999996</v>
      </c>
    </row>
    <row r="16" spans="2:19" x14ac:dyDescent="0.25">
      <c r="L16" s="567">
        <v>39542</v>
      </c>
      <c r="M16" s="566">
        <v>3.9459999999999997</v>
      </c>
      <c r="N16" s="566">
        <v>4.2530000000000001</v>
      </c>
      <c r="O16" s="566">
        <v>4.1370000000000005</v>
      </c>
      <c r="P16" s="566">
        <v>4.4260000000000002</v>
      </c>
      <c r="Q16" s="566">
        <v>4.1749999999999998</v>
      </c>
      <c r="R16" s="566">
        <v>4.4109999999999996</v>
      </c>
      <c r="S16" s="715">
        <v>4.4800000000000004</v>
      </c>
    </row>
    <row r="17" spans="2:19" x14ac:dyDescent="0.25">
      <c r="L17" s="567">
        <v>39549</v>
      </c>
      <c r="M17" s="566">
        <v>3.91</v>
      </c>
      <c r="N17" s="566">
        <v>4.2309999999999999</v>
      </c>
      <c r="O17" s="566">
        <v>4.1440000000000001</v>
      </c>
      <c r="P17" s="566">
        <v>4.4039999999999999</v>
      </c>
      <c r="Q17" s="566">
        <v>4.1370000000000005</v>
      </c>
      <c r="R17" s="566">
        <v>4.3849999999999998</v>
      </c>
      <c r="S17" s="715">
        <v>4.38</v>
      </c>
    </row>
    <row r="18" spans="2:19" x14ac:dyDescent="0.25">
      <c r="L18" s="567">
        <v>39556</v>
      </c>
      <c r="M18" s="566">
        <v>4.133</v>
      </c>
      <c r="N18" s="566">
        <v>4.45</v>
      </c>
      <c r="O18" s="566">
        <v>4.3600000000000003</v>
      </c>
      <c r="P18" s="566">
        <v>4.6059999999999999</v>
      </c>
      <c r="Q18" s="566">
        <v>4.3559999999999999</v>
      </c>
      <c r="R18" s="566">
        <v>4.6120000000000001</v>
      </c>
      <c r="S18" s="715">
        <v>4.55</v>
      </c>
    </row>
    <row r="19" spans="2:19" x14ac:dyDescent="0.25">
      <c r="L19" s="568">
        <v>39563</v>
      </c>
      <c r="M19" s="566">
        <v>4.1779999999999999</v>
      </c>
      <c r="N19" s="566">
        <v>4.4470000000000001</v>
      </c>
      <c r="O19" s="566">
        <v>4.383</v>
      </c>
      <c r="P19" s="566">
        <v>4.6479999999999997</v>
      </c>
      <c r="Q19" s="566">
        <v>4.3870000000000005</v>
      </c>
      <c r="R19" s="566">
        <v>4.6370000000000005</v>
      </c>
      <c r="S19" s="715">
        <v>4.6100000000000003</v>
      </c>
    </row>
    <row r="20" spans="2:19" x14ac:dyDescent="0.25">
      <c r="L20" s="567">
        <v>39570</v>
      </c>
      <c r="M20" s="566">
        <v>4.1980000000000004</v>
      </c>
      <c r="N20" s="566">
        <v>4.46</v>
      </c>
      <c r="O20" s="566">
        <v>4.3940000000000001</v>
      </c>
      <c r="P20" s="566">
        <v>4.6319999999999997</v>
      </c>
      <c r="Q20" s="566">
        <v>4.4000000000000004</v>
      </c>
      <c r="R20" s="566">
        <v>4.6210000000000004</v>
      </c>
      <c r="S20" s="715">
        <v>4.54</v>
      </c>
    </row>
    <row r="21" spans="2:19" x14ac:dyDescent="0.25">
      <c r="L21" s="567">
        <v>39577</v>
      </c>
      <c r="M21" s="566">
        <v>3.9950000000000001</v>
      </c>
      <c r="N21" s="566">
        <v>4.2839999999999998</v>
      </c>
      <c r="O21" s="566">
        <v>4.2080000000000002</v>
      </c>
      <c r="P21" s="566">
        <v>4.4790000000000001</v>
      </c>
      <c r="Q21" s="566">
        <v>4.21</v>
      </c>
      <c r="R21" s="566">
        <v>4.4370000000000003</v>
      </c>
      <c r="S21" s="715">
        <v>4.4000000000000004</v>
      </c>
    </row>
    <row r="22" spans="2:19" x14ac:dyDescent="0.25">
      <c r="L22" s="567">
        <v>39584</v>
      </c>
      <c r="M22" s="566">
        <v>4.1719999999999997</v>
      </c>
      <c r="N22" s="566">
        <v>4.4130000000000003</v>
      </c>
      <c r="O22" s="566">
        <v>4.3609999999999998</v>
      </c>
      <c r="P22" s="566">
        <v>4.593</v>
      </c>
      <c r="Q22" s="566">
        <v>4.3710000000000004</v>
      </c>
      <c r="R22" s="566">
        <v>4.556</v>
      </c>
      <c r="S22" s="715">
        <v>4.5199999999999996</v>
      </c>
    </row>
    <row r="23" spans="2:19" x14ac:dyDescent="0.25">
      <c r="I23" s="564" t="s">
        <v>1445</v>
      </c>
      <c r="L23" s="567">
        <v>39591</v>
      </c>
      <c r="M23" s="566">
        <v>4.2649999999999997</v>
      </c>
      <c r="N23" s="566">
        <v>4.4989999999999997</v>
      </c>
      <c r="O23" s="566">
        <v>4.4509999999999996</v>
      </c>
      <c r="P23" s="566">
        <v>4.7030000000000003</v>
      </c>
      <c r="Q23" s="566">
        <v>4.4539999999999997</v>
      </c>
      <c r="R23" s="566">
        <v>4.6500000000000004</v>
      </c>
      <c r="S23" s="715">
        <v>4.6100000000000003</v>
      </c>
    </row>
    <row r="24" spans="2:19" x14ac:dyDescent="0.25">
      <c r="L24" s="567">
        <v>39598</v>
      </c>
      <c r="M24" s="566">
        <v>4.4050000000000002</v>
      </c>
      <c r="N24" s="566">
        <v>4.62</v>
      </c>
      <c r="O24" s="566">
        <v>4.5919999999999996</v>
      </c>
      <c r="P24" s="566">
        <v>4.8570000000000002</v>
      </c>
      <c r="Q24" s="566">
        <v>4.6059999999999999</v>
      </c>
      <c r="R24" s="566">
        <v>4.7850000000000001</v>
      </c>
      <c r="S24" s="715">
        <v>4.6900000000000004</v>
      </c>
    </row>
    <row r="25" spans="2:19" x14ac:dyDescent="0.25">
      <c r="B25" s="461" t="s">
        <v>1393</v>
      </c>
      <c r="L25" s="567">
        <v>39605</v>
      </c>
      <c r="M25" s="566">
        <v>4.4210000000000003</v>
      </c>
      <c r="N25" s="566">
        <v>4.6870000000000003</v>
      </c>
      <c r="O25" s="566">
        <v>4.6070000000000002</v>
      </c>
      <c r="P25" s="566">
        <v>4.9139999999999997</v>
      </c>
      <c r="Q25" s="566">
        <v>4.625</v>
      </c>
      <c r="R25" s="566">
        <v>4.8230000000000004</v>
      </c>
      <c r="S25" s="715">
        <v>4.62</v>
      </c>
    </row>
    <row r="26" spans="2:19" x14ac:dyDescent="0.25">
      <c r="L26" s="567">
        <v>39612</v>
      </c>
      <c r="M26" s="566">
        <v>4.641</v>
      </c>
      <c r="N26" s="566">
        <v>4.9260000000000002</v>
      </c>
      <c r="O26" s="566">
        <v>4.8250000000000002</v>
      </c>
      <c r="P26" s="566">
        <v>5.1820000000000004</v>
      </c>
      <c r="Q26" s="566">
        <v>4.8380000000000001</v>
      </c>
      <c r="R26" s="566">
        <v>5.0640000000000001</v>
      </c>
      <c r="S26" s="715">
        <v>4.83</v>
      </c>
    </row>
    <row r="27" spans="2:19" x14ac:dyDescent="0.25">
      <c r="L27" s="567">
        <v>39619</v>
      </c>
      <c r="M27" s="566">
        <v>4.6280000000000001</v>
      </c>
      <c r="N27" s="566">
        <v>4.8879999999999999</v>
      </c>
      <c r="O27" s="566">
        <v>4.79</v>
      </c>
      <c r="P27" s="566">
        <v>5.14</v>
      </c>
      <c r="Q27" s="566">
        <v>4.8</v>
      </c>
      <c r="R27" s="566">
        <v>5.032</v>
      </c>
      <c r="S27" s="715">
        <v>4.92</v>
      </c>
    </row>
    <row r="28" spans="2:19" x14ac:dyDescent="0.25">
      <c r="L28" s="567">
        <v>39626</v>
      </c>
      <c r="M28" s="566">
        <v>4.5229999999999997</v>
      </c>
      <c r="N28" s="566">
        <v>4.8029999999999999</v>
      </c>
      <c r="O28" s="566">
        <v>4.7119999999999997</v>
      </c>
      <c r="P28" s="566">
        <v>5.0919999999999996</v>
      </c>
      <c r="Q28" s="566">
        <v>4.7119999999999997</v>
      </c>
      <c r="R28" s="566">
        <v>4.9740000000000002</v>
      </c>
      <c r="S28" s="715">
        <v>4.92</v>
      </c>
    </row>
    <row r="29" spans="2:19" x14ac:dyDescent="0.25">
      <c r="L29" s="567">
        <v>39633</v>
      </c>
      <c r="M29" s="566">
        <v>4.4950000000000001</v>
      </c>
      <c r="N29" s="566">
        <v>4.774</v>
      </c>
      <c r="O29" s="566">
        <v>4.6879999999999997</v>
      </c>
      <c r="P29" s="566">
        <v>5.0140000000000002</v>
      </c>
      <c r="Q29" s="566">
        <v>4.681</v>
      </c>
      <c r="R29" s="566">
        <v>4.9359999999999999</v>
      </c>
      <c r="S29" s="715">
        <v>4.95</v>
      </c>
    </row>
    <row r="30" spans="2:19" x14ac:dyDescent="0.25">
      <c r="L30" s="567">
        <v>39640</v>
      </c>
      <c r="M30" s="566">
        <v>4.4269999999999996</v>
      </c>
      <c r="N30" s="566">
        <v>4.7089999999999996</v>
      </c>
      <c r="O30" s="566">
        <v>4.6289999999999996</v>
      </c>
      <c r="P30" s="566">
        <v>4.9489999999999998</v>
      </c>
      <c r="Q30" s="566">
        <v>4.6289999999999996</v>
      </c>
      <c r="R30" s="566">
        <v>4.8780000000000001</v>
      </c>
      <c r="S30" s="715">
        <v>4.91</v>
      </c>
    </row>
    <row r="31" spans="2:19" x14ac:dyDescent="0.25">
      <c r="L31" s="567">
        <v>39647</v>
      </c>
      <c r="M31" s="566">
        <v>4.5709999999999997</v>
      </c>
      <c r="N31" s="566">
        <v>4.8979999999999997</v>
      </c>
      <c r="O31" s="566">
        <v>4.7850000000000001</v>
      </c>
      <c r="P31" s="566">
        <v>5.1109999999999998</v>
      </c>
      <c r="Q31" s="566">
        <v>4.7850000000000001</v>
      </c>
      <c r="R31" s="566">
        <v>5.0369999999999999</v>
      </c>
      <c r="S31" s="715">
        <v>5.08</v>
      </c>
    </row>
    <row r="32" spans="2:19" x14ac:dyDescent="0.25">
      <c r="L32" s="567">
        <v>39654</v>
      </c>
      <c r="M32" s="566">
        <v>4.6040000000000001</v>
      </c>
      <c r="N32" s="566">
        <v>4.91</v>
      </c>
      <c r="O32" s="566">
        <v>4.78</v>
      </c>
      <c r="P32" s="566">
        <v>5.1310000000000002</v>
      </c>
      <c r="Q32" s="566">
        <v>4.7839999999999998</v>
      </c>
      <c r="R32" s="566">
        <v>5.0449999999999999</v>
      </c>
      <c r="S32" s="715">
        <v>4.9800000000000004</v>
      </c>
    </row>
    <row r="33" spans="9:19" x14ac:dyDescent="0.25">
      <c r="L33" s="567">
        <v>39661</v>
      </c>
      <c r="M33" s="566">
        <v>4.3490000000000002</v>
      </c>
      <c r="N33" s="566">
        <v>4.665</v>
      </c>
      <c r="O33" s="566">
        <v>4.5250000000000004</v>
      </c>
      <c r="P33" s="566">
        <v>4.8959999999999999</v>
      </c>
      <c r="Q33" s="566">
        <v>4.5250000000000004</v>
      </c>
      <c r="R33" s="566">
        <v>4.8019999999999996</v>
      </c>
      <c r="S33" s="715">
        <v>4.82</v>
      </c>
    </row>
    <row r="34" spans="9:19" x14ac:dyDescent="0.25">
      <c r="L34" s="567">
        <v>39668</v>
      </c>
      <c r="M34" s="566">
        <v>4.2610000000000001</v>
      </c>
      <c r="N34" s="566">
        <v>4.5839999999999996</v>
      </c>
      <c r="O34" s="566">
        <v>4.4240000000000004</v>
      </c>
      <c r="P34" s="566">
        <v>4.7640000000000002</v>
      </c>
      <c r="Q34" s="566">
        <v>4.4269999999999996</v>
      </c>
      <c r="R34" s="566">
        <v>4.7149999999999999</v>
      </c>
      <c r="S34" s="715">
        <v>4.6900000000000004</v>
      </c>
    </row>
    <row r="35" spans="9:19" x14ac:dyDescent="0.25">
      <c r="L35" s="567">
        <v>39675</v>
      </c>
      <c r="M35" s="566">
        <v>4.165</v>
      </c>
      <c r="N35" s="566">
        <v>4.5149999999999997</v>
      </c>
      <c r="O35" s="566">
        <v>4.343</v>
      </c>
      <c r="P35" s="566">
        <v>4.7210000000000001</v>
      </c>
      <c r="Q35" s="566">
        <v>4.3469999999999995</v>
      </c>
      <c r="R35" s="566">
        <v>4.6399999999999997</v>
      </c>
      <c r="S35" s="715">
        <v>4.62</v>
      </c>
    </row>
    <row r="36" spans="9:19" x14ac:dyDescent="0.25">
      <c r="L36" s="567">
        <v>39682</v>
      </c>
      <c r="M36" s="566">
        <v>4.2190000000000003</v>
      </c>
      <c r="N36" s="566">
        <v>4.5780000000000003</v>
      </c>
      <c r="O36" s="566">
        <v>4.407</v>
      </c>
      <c r="P36" s="566">
        <v>4.8309999999999995</v>
      </c>
      <c r="Q36" s="566">
        <v>4.4119999999999999</v>
      </c>
      <c r="R36" s="566">
        <v>4.6989999999999998</v>
      </c>
      <c r="S36" s="715">
        <v>4.78</v>
      </c>
    </row>
    <row r="37" spans="9:19" x14ac:dyDescent="0.25">
      <c r="L37" s="567">
        <v>39689</v>
      </c>
      <c r="M37" s="566">
        <v>4.1760000000000002</v>
      </c>
      <c r="N37" s="566">
        <v>4.548</v>
      </c>
      <c r="O37" s="566">
        <v>4.38</v>
      </c>
      <c r="P37" s="566">
        <v>4.819</v>
      </c>
      <c r="Q37" s="566">
        <v>4.3849999999999998</v>
      </c>
      <c r="R37" s="566">
        <v>4.6710000000000003</v>
      </c>
      <c r="S37" s="715">
        <v>4.72</v>
      </c>
    </row>
    <row r="38" spans="9:19" x14ac:dyDescent="0.25">
      <c r="L38" s="567">
        <v>39696</v>
      </c>
      <c r="M38" s="566">
        <v>4.0010000000000003</v>
      </c>
      <c r="N38" s="566">
        <v>4.4240000000000004</v>
      </c>
      <c r="O38" s="566">
        <v>4.2309999999999999</v>
      </c>
      <c r="P38" s="566">
        <v>4.6829999999999998</v>
      </c>
      <c r="Q38" s="566">
        <v>4.2439999999999998</v>
      </c>
      <c r="R38" s="566">
        <v>4.5389999999999997</v>
      </c>
      <c r="S38" s="715">
        <v>4.66</v>
      </c>
    </row>
    <row r="39" spans="9:19" x14ac:dyDescent="0.25">
      <c r="L39" s="567">
        <v>39703</v>
      </c>
      <c r="M39" s="566">
        <v>4.1849999999999996</v>
      </c>
      <c r="N39" s="566">
        <v>4.5979999999999999</v>
      </c>
      <c r="O39" s="566">
        <v>4.4089999999999998</v>
      </c>
      <c r="P39" s="566">
        <v>4.8380000000000001</v>
      </c>
      <c r="Q39" s="566">
        <v>4.4139999999999997</v>
      </c>
      <c r="R39" s="566">
        <v>4.6909999999999998</v>
      </c>
      <c r="S39" s="715">
        <v>4.74</v>
      </c>
    </row>
    <row r="40" spans="9:19" x14ac:dyDescent="0.25">
      <c r="L40" s="567">
        <v>39710</v>
      </c>
      <c r="M40" s="566">
        <v>4.2080000000000002</v>
      </c>
      <c r="N40" s="566">
        <v>4.7240000000000002</v>
      </c>
      <c r="O40" s="566">
        <v>4.4800000000000004</v>
      </c>
      <c r="P40" s="566">
        <v>4.9350000000000005</v>
      </c>
      <c r="Q40" s="566">
        <v>4.4790000000000001</v>
      </c>
      <c r="R40" s="566">
        <v>4.7960000000000003</v>
      </c>
      <c r="S40" s="715">
        <v>4.93</v>
      </c>
    </row>
    <row r="41" spans="9:19" x14ac:dyDescent="0.25">
      <c r="L41" s="567">
        <v>39717</v>
      </c>
      <c r="M41" s="566">
        <v>4.1639999999999997</v>
      </c>
      <c r="N41" s="566">
        <v>4.6349999999999998</v>
      </c>
      <c r="O41" s="566">
        <v>4.4189999999999996</v>
      </c>
      <c r="P41" s="566">
        <v>4.8840000000000003</v>
      </c>
      <c r="Q41" s="566">
        <v>4.423</v>
      </c>
      <c r="R41" s="566">
        <v>4.7210000000000001</v>
      </c>
      <c r="S41" s="715">
        <v>4.9000000000000004</v>
      </c>
    </row>
    <row r="42" spans="9:19" x14ac:dyDescent="0.25">
      <c r="L42" s="567">
        <v>39724</v>
      </c>
      <c r="M42" s="566">
        <v>3.9239999999999999</v>
      </c>
      <c r="N42" s="566">
        <v>4.4749999999999996</v>
      </c>
      <c r="O42" s="566">
        <v>4.2290000000000001</v>
      </c>
      <c r="P42" s="566">
        <v>4.7240000000000002</v>
      </c>
      <c r="Q42" s="566">
        <v>4.2489999999999997</v>
      </c>
      <c r="R42" s="566">
        <v>4.569</v>
      </c>
      <c r="S42" s="715">
        <v>4.7699999999999996</v>
      </c>
    </row>
    <row r="43" spans="9:19" x14ac:dyDescent="0.25">
      <c r="L43" s="567">
        <v>39731</v>
      </c>
      <c r="M43" s="566">
        <v>3.996</v>
      </c>
      <c r="N43" s="566">
        <v>4.6360000000000001</v>
      </c>
      <c r="O43" s="566">
        <v>4.2990000000000004</v>
      </c>
      <c r="P43" s="566">
        <v>4.8689999999999998</v>
      </c>
      <c r="Q43" s="566">
        <v>4.3310000000000004</v>
      </c>
      <c r="R43" s="566">
        <v>4.7009999999999996</v>
      </c>
      <c r="S43" s="715">
        <v>4.78</v>
      </c>
    </row>
    <row r="44" spans="9:19" x14ac:dyDescent="0.25">
      <c r="L44" s="567">
        <v>39738</v>
      </c>
      <c r="M44" s="566">
        <v>4.0140000000000002</v>
      </c>
      <c r="N44" s="566">
        <v>4.5049999999999999</v>
      </c>
      <c r="O44" s="566">
        <v>4.2329999999999997</v>
      </c>
      <c r="P44" s="566">
        <v>4.7430000000000003</v>
      </c>
      <c r="Q44" s="566">
        <v>4.2839999999999998</v>
      </c>
      <c r="R44" s="566">
        <v>4.5449999999999999</v>
      </c>
      <c r="S44" s="715">
        <v>4.8899999999999997</v>
      </c>
    </row>
    <row r="45" spans="9:19" x14ac:dyDescent="0.25">
      <c r="I45" s="564" t="s">
        <v>1446</v>
      </c>
      <c r="L45" s="567">
        <v>39745</v>
      </c>
      <c r="M45" s="566">
        <v>3.7509999999999999</v>
      </c>
      <c r="N45" s="566">
        <v>4.3689999999999998</v>
      </c>
      <c r="O45" s="566">
        <v>4.0279999999999996</v>
      </c>
      <c r="P45" s="566">
        <v>4.6740000000000004</v>
      </c>
      <c r="Q45" s="566">
        <v>4.1180000000000003</v>
      </c>
      <c r="R45" s="566">
        <v>4.4400000000000004</v>
      </c>
      <c r="S45" s="715">
        <v>4.6900000000000004</v>
      </c>
    </row>
    <row r="46" spans="9:19" x14ac:dyDescent="0.25">
      <c r="L46" s="567">
        <v>39752</v>
      </c>
      <c r="M46" s="566">
        <v>3.9</v>
      </c>
      <c r="N46" s="566">
        <v>4.6070000000000002</v>
      </c>
      <c r="O46" s="566">
        <v>4.3019999999999996</v>
      </c>
      <c r="P46" s="566">
        <v>5.1479999999999997</v>
      </c>
      <c r="Q46" s="566">
        <v>4.4290000000000003</v>
      </c>
      <c r="R46" s="566">
        <v>4.8239999999999998</v>
      </c>
      <c r="S46" s="715">
        <v>4.82</v>
      </c>
    </row>
    <row r="47" spans="9:19" x14ac:dyDescent="0.25">
      <c r="L47" s="567">
        <v>39759</v>
      </c>
      <c r="M47" s="566">
        <v>3.681</v>
      </c>
      <c r="N47" s="566">
        <v>4.2430000000000003</v>
      </c>
      <c r="O47" s="566">
        <v>3.972</v>
      </c>
      <c r="P47" s="566">
        <v>4.609</v>
      </c>
      <c r="Q47" s="566">
        <v>4.0739999999999998</v>
      </c>
      <c r="R47" s="566">
        <v>4.4509999999999996</v>
      </c>
      <c r="S47" s="715">
        <v>4.75</v>
      </c>
    </row>
    <row r="48" spans="9:19" x14ac:dyDescent="0.25">
      <c r="L48" s="567">
        <v>39766</v>
      </c>
      <c r="M48" s="566">
        <v>3.673</v>
      </c>
      <c r="N48" s="566">
        <v>4.1349999999999998</v>
      </c>
      <c r="O48" s="566">
        <v>3.996</v>
      </c>
      <c r="P48" s="566">
        <v>4.62</v>
      </c>
      <c r="Q48" s="566">
        <v>3.9849999999999999</v>
      </c>
      <c r="R48" s="566">
        <v>4.3730000000000002</v>
      </c>
      <c r="S48" s="715">
        <v>4.7</v>
      </c>
    </row>
    <row r="49" spans="12:19" x14ac:dyDescent="0.25">
      <c r="L49" s="567">
        <v>39773</v>
      </c>
      <c r="M49" s="566">
        <v>3.39</v>
      </c>
      <c r="N49" s="566">
        <v>3.8879999999999999</v>
      </c>
      <c r="O49" s="566">
        <v>3.8090000000000002</v>
      </c>
      <c r="P49" s="566">
        <v>4.4610000000000003</v>
      </c>
      <c r="Q49" s="566">
        <v>3.7679999999999998</v>
      </c>
      <c r="R49" s="566">
        <v>4.125</v>
      </c>
      <c r="S49" s="715">
        <v>4.6500000000000004</v>
      </c>
    </row>
    <row r="50" spans="12:19" x14ac:dyDescent="0.25">
      <c r="L50" s="567">
        <v>39780</v>
      </c>
      <c r="M50" s="566">
        <v>3.258</v>
      </c>
      <c r="N50" s="566">
        <v>3.89</v>
      </c>
      <c r="O50" s="566">
        <v>3.6779999999999999</v>
      </c>
      <c r="P50" s="566">
        <v>4.4619999999999997</v>
      </c>
      <c r="Q50" s="566">
        <v>3.67</v>
      </c>
      <c r="R50" s="566">
        <v>4.0279999999999996</v>
      </c>
      <c r="S50" s="715">
        <v>4.53</v>
      </c>
    </row>
    <row r="51" spans="12:19" x14ac:dyDescent="0.25">
      <c r="L51" s="567">
        <v>39787</v>
      </c>
      <c r="M51" s="566">
        <v>3.0289999999999999</v>
      </c>
      <c r="N51" s="566">
        <v>3.8090000000000002</v>
      </c>
      <c r="O51" s="566">
        <v>3.5019999999999998</v>
      </c>
      <c r="P51" s="566">
        <v>4.4359999999999999</v>
      </c>
      <c r="Q51" s="566">
        <v>3.585</v>
      </c>
      <c r="R51" s="566">
        <v>3.9430000000000001</v>
      </c>
      <c r="S51" s="715">
        <v>4.5599999999999996</v>
      </c>
    </row>
    <row r="52" spans="12:19" x14ac:dyDescent="0.25">
      <c r="L52" s="567">
        <v>39794</v>
      </c>
      <c r="M52" s="566">
        <v>3.2970000000000002</v>
      </c>
      <c r="N52" s="566">
        <v>4.0730000000000004</v>
      </c>
      <c r="O52" s="566">
        <v>3.7320000000000002</v>
      </c>
      <c r="P52" s="566">
        <v>4.6189999999999998</v>
      </c>
      <c r="Q52" s="566">
        <v>3.895</v>
      </c>
      <c r="R52" s="566">
        <v>4.2290000000000001</v>
      </c>
      <c r="S52" s="715">
        <v>4.74</v>
      </c>
    </row>
    <row r="53" spans="12:19" x14ac:dyDescent="0.25">
      <c r="L53" s="567">
        <v>39801</v>
      </c>
      <c r="M53" s="566">
        <v>3.0019999999999998</v>
      </c>
      <c r="N53" s="566">
        <v>3.84</v>
      </c>
      <c r="O53" s="566">
        <v>3.472</v>
      </c>
      <c r="P53" s="566">
        <v>4.3600000000000003</v>
      </c>
      <c r="Q53" s="566">
        <v>3.6320000000000001</v>
      </c>
      <c r="R53" s="566">
        <v>3.9649999999999999</v>
      </c>
      <c r="S53" s="715">
        <v>4.53</v>
      </c>
    </row>
    <row r="54" spans="12:19" x14ac:dyDescent="0.25">
      <c r="L54" s="567">
        <v>39808</v>
      </c>
      <c r="M54" s="566">
        <v>2.9409999999999998</v>
      </c>
      <c r="N54" s="566">
        <v>3.7960000000000003</v>
      </c>
      <c r="O54" s="566">
        <v>3.403</v>
      </c>
      <c r="P54" s="566">
        <v>4.29</v>
      </c>
      <c r="Q54" s="566">
        <v>3.5470000000000002</v>
      </c>
      <c r="R54" s="566">
        <v>3.948</v>
      </c>
      <c r="S54" s="715">
        <v>4.53</v>
      </c>
    </row>
    <row r="55" spans="12:19" x14ac:dyDescent="0.25">
      <c r="L55" s="567">
        <v>39815</v>
      </c>
      <c r="M55" s="566">
        <v>2.9569999999999999</v>
      </c>
      <c r="N55" s="566">
        <v>3.794</v>
      </c>
      <c r="O55" s="566">
        <v>3.391</v>
      </c>
      <c r="P55" s="566">
        <v>4.3159999999999998</v>
      </c>
      <c r="Q55" s="566">
        <v>3.516</v>
      </c>
      <c r="R55" s="566">
        <v>3.964</v>
      </c>
      <c r="S55" s="715">
        <v>3.9</v>
      </c>
    </row>
    <row r="56" spans="12:19" x14ac:dyDescent="0.25">
      <c r="L56" s="567">
        <v>39822</v>
      </c>
      <c r="M56" s="566">
        <v>3.0169999999999999</v>
      </c>
      <c r="N56" s="566">
        <v>3.8420000000000001</v>
      </c>
      <c r="O56" s="566">
        <v>3.472</v>
      </c>
      <c r="P56" s="566">
        <v>4.3310000000000004</v>
      </c>
      <c r="Q56" s="566">
        <v>3.589</v>
      </c>
      <c r="R56" s="566">
        <v>4.0090000000000003</v>
      </c>
      <c r="S56" s="715">
        <v>4.71</v>
      </c>
    </row>
    <row r="57" spans="12:19" x14ac:dyDescent="0.25">
      <c r="L57" s="567">
        <v>39829</v>
      </c>
      <c r="M57" s="566">
        <v>2.93</v>
      </c>
      <c r="N57" s="566">
        <v>4.1180000000000003</v>
      </c>
      <c r="O57" s="566">
        <v>3.44</v>
      </c>
      <c r="P57" s="566">
        <v>4.399</v>
      </c>
      <c r="Q57" s="566">
        <v>3.6230000000000002</v>
      </c>
      <c r="R57" s="566">
        <v>4.2030000000000003</v>
      </c>
      <c r="S57" s="715">
        <v>4.5599999999999996</v>
      </c>
    </row>
    <row r="58" spans="12:19" x14ac:dyDescent="0.25">
      <c r="L58" s="567">
        <v>39836</v>
      </c>
      <c r="M58" s="566">
        <v>3.2370000000000001</v>
      </c>
      <c r="N58" s="566">
        <v>4.4189999999999996</v>
      </c>
      <c r="O58" s="566">
        <v>3.7930000000000001</v>
      </c>
      <c r="P58" s="566">
        <v>4.7889999999999997</v>
      </c>
      <c r="Q58" s="566">
        <v>4.0330000000000004</v>
      </c>
      <c r="R58" s="566">
        <v>4.7510000000000003</v>
      </c>
      <c r="S58" s="715">
        <v>4.7699999999999996</v>
      </c>
    </row>
    <row r="59" spans="12:19" x14ac:dyDescent="0.25">
      <c r="L59" s="567">
        <v>39843</v>
      </c>
      <c r="M59" s="566">
        <v>3.2959999999999998</v>
      </c>
      <c r="N59" s="566">
        <v>4.3940000000000001</v>
      </c>
      <c r="O59" s="566">
        <v>3.806</v>
      </c>
      <c r="P59" s="566">
        <v>4.7140000000000004</v>
      </c>
      <c r="Q59" s="566">
        <v>3.992</v>
      </c>
      <c r="R59" s="566">
        <v>4.5880000000000001</v>
      </c>
      <c r="S59" s="715">
        <v>4.79</v>
      </c>
    </row>
    <row r="60" spans="12:19" x14ac:dyDescent="0.25">
      <c r="L60" s="567">
        <v>39850</v>
      </c>
      <c r="M60" s="566">
        <v>3.371</v>
      </c>
      <c r="N60" s="566">
        <v>4.4749999999999996</v>
      </c>
      <c r="O60" s="566">
        <v>3.7919999999999998</v>
      </c>
      <c r="P60" s="566">
        <v>4.5679999999999996</v>
      </c>
      <c r="Q60" s="566">
        <v>3.9779999999999998</v>
      </c>
      <c r="R60" s="566">
        <v>4.46</v>
      </c>
      <c r="S60" s="715">
        <v>4.87</v>
      </c>
    </row>
    <row r="61" spans="12:19" x14ac:dyDescent="0.25">
      <c r="L61" s="567">
        <v>39857</v>
      </c>
      <c r="M61" s="566">
        <v>3.1070000000000002</v>
      </c>
      <c r="N61" s="566">
        <v>4.2759999999999998</v>
      </c>
      <c r="O61" s="566">
        <v>3.5960000000000001</v>
      </c>
      <c r="P61" s="566">
        <v>4.5780000000000003</v>
      </c>
      <c r="Q61" s="566">
        <v>3.8919999999999999</v>
      </c>
      <c r="R61" s="566">
        <v>4.4850000000000003</v>
      </c>
      <c r="S61" s="715">
        <v>4.5999999999999996</v>
      </c>
    </row>
    <row r="62" spans="12:19" x14ac:dyDescent="0.25">
      <c r="L62" s="567">
        <v>39864</v>
      </c>
      <c r="M62" s="566">
        <v>3.0139999999999998</v>
      </c>
      <c r="N62" s="566">
        <v>4.1639999999999997</v>
      </c>
      <c r="O62" s="566">
        <v>3.528</v>
      </c>
      <c r="P62" s="566">
        <v>4.4349999999999996</v>
      </c>
      <c r="Q62" s="566">
        <v>3.8460000000000001</v>
      </c>
      <c r="R62" s="566">
        <v>4.4450000000000003</v>
      </c>
      <c r="S62" s="715">
        <v>4.67</v>
      </c>
    </row>
    <row r="63" spans="12:19" x14ac:dyDescent="0.25">
      <c r="L63" s="567">
        <v>39871</v>
      </c>
      <c r="M63" s="566">
        <v>3.1120000000000001</v>
      </c>
      <c r="N63" s="566">
        <v>4.2839999999999998</v>
      </c>
      <c r="O63" s="566">
        <v>3.661</v>
      </c>
      <c r="P63" s="566">
        <v>4.681</v>
      </c>
      <c r="Q63" s="566">
        <v>3.9180000000000001</v>
      </c>
      <c r="R63" s="566">
        <v>4.5789999999999997</v>
      </c>
      <c r="S63" s="715">
        <v>4.79</v>
      </c>
    </row>
    <row r="64" spans="12:19" x14ac:dyDescent="0.25">
      <c r="L64" s="567">
        <v>39878</v>
      </c>
      <c r="M64" s="566">
        <v>2.9249999999999998</v>
      </c>
      <c r="N64" s="566">
        <v>4.0270000000000001</v>
      </c>
      <c r="O64" s="566">
        <v>3.5369999999999999</v>
      </c>
      <c r="P64" s="566">
        <v>4.4859999999999998</v>
      </c>
      <c r="Q64" s="566">
        <v>3.758</v>
      </c>
      <c r="R64" s="566">
        <v>4.4249999999999998</v>
      </c>
      <c r="S64" s="715">
        <v>4.76</v>
      </c>
    </row>
    <row r="65" spans="12:19" x14ac:dyDescent="0.25">
      <c r="L65" s="567">
        <v>39885</v>
      </c>
      <c r="M65" s="566">
        <v>3.0590000000000002</v>
      </c>
      <c r="N65" s="566">
        <v>4.0629999999999997</v>
      </c>
      <c r="O65" s="566">
        <v>3.609</v>
      </c>
      <c r="P65" s="566">
        <v>4.5170000000000003</v>
      </c>
      <c r="Q65" s="566">
        <v>3.7829999999999999</v>
      </c>
      <c r="R65" s="566">
        <v>4.524</v>
      </c>
      <c r="S65" s="715">
        <v>4.84</v>
      </c>
    </row>
    <row r="66" spans="12:19" x14ac:dyDescent="0.25">
      <c r="L66" s="567">
        <v>39892</v>
      </c>
      <c r="M66" s="566">
        <v>2.9740000000000002</v>
      </c>
      <c r="N66" s="566">
        <v>4.0209999999999999</v>
      </c>
      <c r="O66" s="566">
        <v>3.51</v>
      </c>
      <c r="P66" s="566">
        <v>4.2620000000000005</v>
      </c>
      <c r="Q66" s="566">
        <v>3.6720000000000002</v>
      </c>
      <c r="R66" s="566">
        <v>4.4969999999999999</v>
      </c>
      <c r="S66" s="715">
        <v>4.93</v>
      </c>
    </row>
    <row r="67" spans="12:19" x14ac:dyDescent="0.25">
      <c r="L67" s="567">
        <v>39899</v>
      </c>
      <c r="M67" s="566">
        <v>3.0859999999999999</v>
      </c>
      <c r="N67" s="566">
        <v>4.0490000000000004</v>
      </c>
      <c r="O67" s="566">
        <v>3.5840000000000001</v>
      </c>
      <c r="P67" s="566">
        <v>4.367</v>
      </c>
      <c r="Q67" s="566">
        <v>3.7450000000000001</v>
      </c>
      <c r="R67" s="566">
        <v>4.5449999999999999</v>
      </c>
      <c r="S67" s="715">
        <v>4.8600000000000003</v>
      </c>
    </row>
    <row r="68" spans="12:19" x14ac:dyDescent="0.25">
      <c r="L68" s="567">
        <v>39906</v>
      </c>
      <c r="M68" s="566">
        <v>3.2210000000000001</v>
      </c>
      <c r="N68" s="566">
        <v>4.1609999999999996</v>
      </c>
      <c r="O68" s="566">
        <v>3.746</v>
      </c>
      <c r="P68" s="566">
        <v>4.4039999999999999</v>
      </c>
      <c r="Q68" s="566">
        <v>3.8580000000000001</v>
      </c>
      <c r="R68" s="566">
        <v>4.6109999999999998</v>
      </c>
      <c r="S68" s="715">
        <v>4.87</v>
      </c>
    </row>
    <row r="69" spans="12:19" x14ac:dyDescent="0.25">
      <c r="L69" s="567">
        <v>39913</v>
      </c>
      <c r="M69" s="566">
        <v>3.25</v>
      </c>
      <c r="N69" s="566">
        <v>4.1459999999999999</v>
      </c>
      <c r="O69" s="566">
        <v>3.7330000000000001</v>
      </c>
      <c r="P69" s="566">
        <v>4.4260000000000002</v>
      </c>
      <c r="Q69" s="566">
        <v>3.8780000000000001</v>
      </c>
      <c r="R69" s="566">
        <v>4.617</v>
      </c>
      <c r="S69" s="715">
        <v>4.99</v>
      </c>
    </row>
    <row r="70" spans="12:19" x14ac:dyDescent="0.25">
      <c r="L70" s="567">
        <v>39920</v>
      </c>
      <c r="M70" s="566">
        <v>3.27</v>
      </c>
      <c r="N70" s="566">
        <v>4.13</v>
      </c>
      <c r="O70" s="566">
        <v>3.7439999999999998</v>
      </c>
      <c r="P70" s="566">
        <v>4.3650000000000002</v>
      </c>
      <c r="Q70" s="566">
        <v>3.8529999999999998</v>
      </c>
      <c r="R70" s="566">
        <v>4.5890000000000004</v>
      </c>
      <c r="S70" s="715">
        <v>5.12</v>
      </c>
    </row>
    <row r="71" spans="12:19" x14ac:dyDescent="0.25">
      <c r="L71" s="567">
        <v>39927</v>
      </c>
      <c r="M71" s="566">
        <v>3.1909999999999998</v>
      </c>
      <c r="N71" s="566">
        <v>4.0069999999999997</v>
      </c>
      <c r="O71" s="566">
        <v>3.6150000000000002</v>
      </c>
      <c r="P71" s="566">
        <v>4.3099999999999996</v>
      </c>
      <c r="Q71" s="566">
        <v>3.7279999999999998</v>
      </c>
      <c r="R71" s="566">
        <v>4.4269999999999996</v>
      </c>
      <c r="S71" s="715">
        <v>5.29</v>
      </c>
    </row>
    <row r="72" spans="12:19" x14ac:dyDescent="0.25">
      <c r="L72" s="567">
        <v>39934</v>
      </c>
      <c r="M72" s="566">
        <v>3.17</v>
      </c>
      <c r="N72" s="566">
        <v>3.919</v>
      </c>
      <c r="O72" s="566">
        <v>3.59</v>
      </c>
      <c r="P72" s="566">
        <v>4.2759999999999998</v>
      </c>
      <c r="Q72" s="566">
        <v>3.6779999999999999</v>
      </c>
      <c r="R72" s="566">
        <v>4.3159999999999998</v>
      </c>
      <c r="S72" s="715">
        <v>5.35</v>
      </c>
    </row>
    <row r="73" spans="12:19" x14ac:dyDescent="0.25">
      <c r="L73" s="567">
        <v>39941</v>
      </c>
      <c r="M73" s="566">
        <v>3.4470000000000001</v>
      </c>
      <c r="N73" s="566">
        <v>4.0410000000000004</v>
      </c>
      <c r="O73" s="566">
        <v>3.802</v>
      </c>
      <c r="P73" s="566">
        <v>4.2519999999999998</v>
      </c>
      <c r="Q73" s="566">
        <v>3.87</v>
      </c>
      <c r="R73" s="566">
        <v>4.2519999999999998</v>
      </c>
      <c r="S73" s="715">
        <v>5.56</v>
      </c>
    </row>
    <row r="74" spans="12:19" x14ac:dyDescent="0.25">
      <c r="L74" s="567">
        <v>39948</v>
      </c>
      <c r="M74" s="566">
        <v>3.3650000000000002</v>
      </c>
      <c r="N74" s="566">
        <v>4.0449999999999999</v>
      </c>
      <c r="O74" s="566">
        <v>3.762</v>
      </c>
      <c r="P74" s="566">
        <v>4.2939999999999996</v>
      </c>
      <c r="Q74" s="566">
        <v>3.8289999999999997</v>
      </c>
      <c r="R74" s="566">
        <v>4.1980000000000004</v>
      </c>
      <c r="S74" s="715">
        <v>5.29</v>
      </c>
    </row>
    <row r="75" spans="12:19" x14ac:dyDescent="0.25">
      <c r="L75" s="567">
        <v>39955</v>
      </c>
      <c r="M75" s="566">
        <v>3.5470000000000002</v>
      </c>
      <c r="N75" s="566">
        <v>4.2050000000000001</v>
      </c>
      <c r="O75" s="566">
        <v>3.8689999999999998</v>
      </c>
      <c r="P75" s="566">
        <v>4.3680000000000003</v>
      </c>
      <c r="Q75" s="566">
        <v>3.9379999999999997</v>
      </c>
      <c r="R75" s="566">
        <v>4.3319999999999999</v>
      </c>
      <c r="S75" s="715">
        <v>5.67</v>
      </c>
    </row>
    <row r="76" spans="12:19" x14ac:dyDescent="0.25">
      <c r="L76" s="567">
        <v>39962</v>
      </c>
      <c r="M76" s="566">
        <v>3.589</v>
      </c>
      <c r="N76" s="566">
        <v>4.2850000000000001</v>
      </c>
      <c r="O76" s="566">
        <v>3.9529999999999998</v>
      </c>
      <c r="P76" s="566">
        <v>4.4829999999999997</v>
      </c>
      <c r="Q76" s="566">
        <v>4.0049999999999999</v>
      </c>
      <c r="R76" s="566">
        <v>4.4139999999999997</v>
      </c>
      <c r="S76" s="715">
        <v>5.59</v>
      </c>
    </row>
    <row r="77" spans="12:19" x14ac:dyDescent="0.25">
      <c r="L77" s="567">
        <v>39969</v>
      </c>
      <c r="M77" s="566">
        <v>3.722</v>
      </c>
      <c r="N77" s="566">
        <v>4.4640000000000004</v>
      </c>
      <c r="O77" s="566">
        <v>4.0529999999999999</v>
      </c>
      <c r="P77" s="566">
        <v>4.6180000000000003</v>
      </c>
      <c r="Q77" s="566">
        <v>4.1210000000000004</v>
      </c>
      <c r="R77" s="566">
        <v>4.6319999999999997</v>
      </c>
      <c r="S77" s="715">
        <v>5.71</v>
      </c>
    </row>
    <row r="78" spans="12:19" x14ac:dyDescent="0.25">
      <c r="L78" s="567">
        <v>39976</v>
      </c>
      <c r="M78" s="566">
        <v>3.6339999999999999</v>
      </c>
      <c r="N78" s="566">
        <v>4.383</v>
      </c>
      <c r="O78" s="566">
        <v>3.9649999999999999</v>
      </c>
      <c r="P78" s="566">
        <v>4.6870000000000003</v>
      </c>
      <c r="Q78" s="566">
        <v>4.0339999999999998</v>
      </c>
      <c r="R78" s="566">
        <v>4.556</v>
      </c>
      <c r="S78" s="715">
        <v>5.64</v>
      </c>
    </row>
    <row r="79" spans="12:19" x14ac:dyDescent="0.25">
      <c r="L79" s="567">
        <v>39983</v>
      </c>
      <c r="M79" s="566">
        <v>3.5019999999999998</v>
      </c>
      <c r="N79" s="566">
        <v>4.2729999999999997</v>
      </c>
      <c r="O79" s="566">
        <v>3.8449999999999998</v>
      </c>
      <c r="P79" s="566">
        <v>4.5819999999999999</v>
      </c>
      <c r="Q79" s="566">
        <v>3.923</v>
      </c>
      <c r="R79" s="566">
        <v>4.4619999999999997</v>
      </c>
      <c r="S79" s="715">
        <v>5.68</v>
      </c>
    </row>
    <row r="80" spans="12:19" x14ac:dyDescent="0.25">
      <c r="L80" s="567">
        <v>39990</v>
      </c>
      <c r="M80" s="566">
        <v>3.391</v>
      </c>
      <c r="N80" s="566">
        <v>4.1429999999999998</v>
      </c>
      <c r="O80" s="566">
        <v>3.7560000000000002</v>
      </c>
      <c r="P80" s="566">
        <v>4.508</v>
      </c>
      <c r="Q80" s="566">
        <v>3.8180000000000001</v>
      </c>
      <c r="R80" s="566">
        <v>4.4169999999999998</v>
      </c>
      <c r="S80" s="715">
        <v>5.74</v>
      </c>
    </row>
    <row r="81" spans="12:19" x14ac:dyDescent="0.25">
      <c r="L81" s="567">
        <v>39997</v>
      </c>
      <c r="M81" s="566">
        <v>3.34</v>
      </c>
      <c r="N81" s="566">
        <v>4.0759999999999996</v>
      </c>
      <c r="O81" s="566">
        <v>3.7029999999999998</v>
      </c>
      <c r="P81" s="566">
        <v>4.3899999999999997</v>
      </c>
      <c r="Q81" s="566">
        <v>3.7679999999999998</v>
      </c>
      <c r="R81" s="566">
        <v>4.3579999999999997</v>
      </c>
      <c r="S81" s="715">
        <v>5.52</v>
      </c>
    </row>
    <row r="82" spans="12:19" x14ac:dyDescent="0.25">
      <c r="L82" s="567">
        <v>40004</v>
      </c>
      <c r="M82" s="566">
        <v>3.2589999999999999</v>
      </c>
      <c r="N82" s="566">
        <v>4.0460000000000003</v>
      </c>
      <c r="O82" s="566">
        <v>3.698</v>
      </c>
      <c r="P82" s="566">
        <v>4.4509999999999996</v>
      </c>
      <c r="Q82" s="566">
        <v>3.7370000000000001</v>
      </c>
      <c r="R82" s="566">
        <v>4.2720000000000002</v>
      </c>
      <c r="S82" s="715">
        <v>5.63</v>
      </c>
    </row>
    <row r="83" spans="12:19" x14ac:dyDescent="0.25">
      <c r="L83" s="567">
        <v>40011</v>
      </c>
      <c r="M83" s="566">
        <v>3.4</v>
      </c>
      <c r="N83" s="566">
        <v>4.1379999999999999</v>
      </c>
      <c r="O83" s="566">
        <v>3.8090000000000002</v>
      </c>
      <c r="P83" s="566">
        <v>4.41</v>
      </c>
      <c r="Q83" s="566">
        <v>3.8359999999999999</v>
      </c>
      <c r="R83" s="566">
        <v>4.3179999999999996</v>
      </c>
      <c r="S83" s="715">
        <v>5.73</v>
      </c>
    </row>
    <row r="84" spans="12:19" x14ac:dyDescent="0.25">
      <c r="L84" s="567">
        <v>40018</v>
      </c>
      <c r="M84" s="566">
        <v>3.4769999999999999</v>
      </c>
      <c r="N84" s="566">
        <v>4.0519999999999996</v>
      </c>
      <c r="O84" s="566">
        <v>3.7730000000000001</v>
      </c>
      <c r="P84" s="566">
        <v>4.3789999999999996</v>
      </c>
      <c r="Q84" s="566">
        <v>3.8250000000000002</v>
      </c>
      <c r="R84" s="566">
        <v>4.1829999999999998</v>
      </c>
      <c r="S84" s="715">
        <v>5.57</v>
      </c>
    </row>
    <row r="85" spans="12:19" x14ac:dyDescent="0.25">
      <c r="L85" s="567">
        <v>40025</v>
      </c>
      <c r="M85" s="566">
        <v>3.3</v>
      </c>
      <c r="N85" s="566">
        <v>3.8460000000000001</v>
      </c>
      <c r="O85" s="566">
        <v>3.569</v>
      </c>
      <c r="P85" s="566">
        <v>4.16</v>
      </c>
      <c r="Q85" s="566">
        <v>3.6189999999999998</v>
      </c>
      <c r="R85" s="566">
        <v>3.9279999999999999</v>
      </c>
      <c r="S85" s="715">
        <v>5.05</v>
      </c>
    </row>
    <row r="86" spans="12:19" x14ac:dyDescent="0.25">
      <c r="L86" s="567">
        <v>40032</v>
      </c>
      <c r="M86" s="566">
        <v>3.51</v>
      </c>
      <c r="N86" s="566">
        <v>4.0019999999999998</v>
      </c>
      <c r="O86" s="566">
        <v>3.7509999999999999</v>
      </c>
      <c r="P86" s="566">
        <v>4.2130000000000001</v>
      </c>
      <c r="Q86" s="566">
        <v>3.7690000000000001</v>
      </c>
      <c r="R86" s="566">
        <v>4.0540000000000003</v>
      </c>
      <c r="S86" s="715">
        <v>5.22</v>
      </c>
    </row>
    <row r="87" spans="12:19" x14ac:dyDescent="0.25">
      <c r="L87" s="567">
        <v>40039</v>
      </c>
      <c r="M87" s="566">
        <v>3.3170000000000002</v>
      </c>
      <c r="N87" s="566">
        <v>3.831</v>
      </c>
      <c r="O87" s="566">
        <v>3.5550000000000002</v>
      </c>
      <c r="P87" s="566">
        <v>4.141</v>
      </c>
      <c r="Q87" s="566">
        <v>3.5920000000000001</v>
      </c>
      <c r="R87" s="566">
        <v>3.9529999999999998</v>
      </c>
      <c r="S87" s="715">
        <v>5.05</v>
      </c>
    </row>
    <row r="88" spans="12:19" x14ac:dyDescent="0.25">
      <c r="L88" s="567">
        <v>40046</v>
      </c>
      <c r="M88" s="566">
        <v>3.3119999999999998</v>
      </c>
      <c r="N88" s="566">
        <v>3.8120000000000003</v>
      </c>
      <c r="O88" s="566">
        <v>3.5640000000000001</v>
      </c>
      <c r="P88" s="566">
        <v>4.0810000000000004</v>
      </c>
      <c r="Q88" s="566">
        <v>3.6070000000000002</v>
      </c>
      <c r="R88" s="566">
        <v>3.9249999999999998</v>
      </c>
      <c r="S88" s="715">
        <v>5.1100000000000003</v>
      </c>
    </row>
    <row r="89" spans="12:19" x14ac:dyDescent="0.25">
      <c r="L89" s="567">
        <v>40053</v>
      </c>
      <c r="M89" s="566">
        <v>3.25</v>
      </c>
      <c r="N89" s="566">
        <v>3.7549999999999999</v>
      </c>
      <c r="O89" s="566">
        <v>3.52</v>
      </c>
      <c r="P89" s="566">
        <v>4.0540000000000003</v>
      </c>
      <c r="Q89" s="566">
        <v>3.5510000000000002</v>
      </c>
      <c r="R89" s="566">
        <v>3.8810000000000002</v>
      </c>
      <c r="S89" s="715">
        <v>4.88</v>
      </c>
    </row>
    <row r="90" spans="12:19" x14ac:dyDescent="0.25">
      <c r="L90" s="567">
        <v>40060</v>
      </c>
      <c r="M90" s="566">
        <v>3.242</v>
      </c>
      <c r="N90" s="566">
        <v>3.8730000000000002</v>
      </c>
      <c r="O90" s="566">
        <v>3.5830000000000002</v>
      </c>
      <c r="P90" s="566">
        <v>4.1390000000000002</v>
      </c>
      <c r="Q90" s="566">
        <v>3.6219999999999999</v>
      </c>
      <c r="R90" s="566">
        <v>3.992</v>
      </c>
      <c r="S90" s="715">
        <v>4.9000000000000004</v>
      </c>
    </row>
    <row r="91" spans="12:19" x14ac:dyDescent="0.25">
      <c r="L91" s="567">
        <v>40067</v>
      </c>
      <c r="M91" s="566">
        <v>3.2359999999999998</v>
      </c>
      <c r="N91" s="566">
        <v>3.786</v>
      </c>
      <c r="O91" s="566">
        <v>3.5289999999999999</v>
      </c>
      <c r="P91" s="566">
        <v>4.0380000000000003</v>
      </c>
      <c r="Q91" s="566">
        <v>3.5390000000000001</v>
      </c>
      <c r="R91" s="566">
        <v>3.871</v>
      </c>
      <c r="S91" s="715">
        <v>4.82</v>
      </c>
    </row>
    <row r="92" spans="12:19" x14ac:dyDescent="0.25">
      <c r="L92" s="567">
        <v>40074</v>
      </c>
      <c r="M92" s="566">
        <v>3.3759999999999999</v>
      </c>
      <c r="N92" s="566">
        <v>3.9009999999999998</v>
      </c>
      <c r="O92" s="566">
        <v>3.6280000000000001</v>
      </c>
      <c r="P92" s="566">
        <v>4.0750000000000002</v>
      </c>
      <c r="Q92" s="566">
        <v>3.6219999999999999</v>
      </c>
      <c r="R92" s="566">
        <v>3.94</v>
      </c>
      <c r="S92" s="715">
        <v>4.68</v>
      </c>
    </row>
    <row r="93" spans="12:19" x14ac:dyDescent="0.25">
      <c r="L93" s="567">
        <v>40081</v>
      </c>
      <c r="M93" s="566">
        <v>3.2560000000000002</v>
      </c>
      <c r="N93" s="566">
        <v>3.7679999999999998</v>
      </c>
      <c r="O93" s="566">
        <v>3.5249999999999999</v>
      </c>
      <c r="P93" s="566">
        <v>4</v>
      </c>
      <c r="Q93" s="566">
        <v>3.4929999999999999</v>
      </c>
      <c r="R93" s="566">
        <v>3.8289999999999997</v>
      </c>
      <c r="S93" s="715">
        <v>4.58</v>
      </c>
    </row>
    <row r="94" spans="12:19" x14ac:dyDescent="0.25">
      <c r="L94" s="567">
        <v>40088</v>
      </c>
      <c r="M94" s="566">
        <v>3.1230000000000002</v>
      </c>
      <c r="N94" s="566">
        <v>3.762</v>
      </c>
      <c r="O94" s="566">
        <v>3.4809999999999999</v>
      </c>
      <c r="P94" s="566">
        <v>4.0599999999999996</v>
      </c>
      <c r="Q94" s="566">
        <v>3.456</v>
      </c>
      <c r="R94" s="566">
        <v>3.823</v>
      </c>
      <c r="S94" s="715">
        <v>4.5199999999999996</v>
      </c>
    </row>
    <row r="95" spans="12:19" x14ac:dyDescent="0.25">
      <c r="L95" s="567">
        <v>40095</v>
      </c>
      <c r="M95" s="566">
        <v>3.2040000000000002</v>
      </c>
      <c r="N95" s="566">
        <v>3.7949999999999999</v>
      </c>
      <c r="O95" s="566">
        <v>3.5329999999999999</v>
      </c>
      <c r="P95" s="566">
        <v>4.0620000000000003</v>
      </c>
      <c r="Q95" s="566">
        <v>3.504</v>
      </c>
      <c r="R95" s="566">
        <v>3.827</v>
      </c>
      <c r="S95" s="715">
        <v>4.59</v>
      </c>
    </row>
    <row r="96" spans="12:19" x14ac:dyDescent="0.25">
      <c r="L96" s="567">
        <v>40102</v>
      </c>
      <c r="M96" s="566">
        <v>3.286</v>
      </c>
      <c r="N96" s="566">
        <v>3.8719999999999999</v>
      </c>
      <c r="O96" s="566">
        <v>3.6179999999999999</v>
      </c>
      <c r="P96" s="566">
        <v>4.17</v>
      </c>
      <c r="Q96" s="566">
        <v>3.6059999999999999</v>
      </c>
      <c r="R96" s="566">
        <v>3.8890000000000002</v>
      </c>
      <c r="S96" s="715">
        <v>4.51</v>
      </c>
    </row>
    <row r="97" spans="12:19" x14ac:dyDescent="0.25">
      <c r="L97" s="567">
        <v>40109</v>
      </c>
      <c r="M97" s="566">
        <v>3.3479999999999999</v>
      </c>
      <c r="N97" s="566">
        <v>3.8730000000000002</v>
      </c>
      <c r="O97" s="566">
        <v>3.6219999999999999</v>
      </c>
      <c r="P97" s="566">
        <v>4.1900000000000004</v>
      </c>
      <c r="Q97" s="566">
        <v>3.6139999999999999</v>
      </c>
      <c r="R97" s="566">
        <v>3.8929999999999998</v>
      </c>
      <c r="S97" s="715">
        <v>4.54</v>
      </c>
    </row>
    <row r="98" spans="12:19" x14ac:dyDescent="0.25">
      <c r="L98" s="567">
        <v>40116</v>
      </c>
      <c r="M98" s="566">
        <v>3.2309999999999999</v>
      </c>
      <c r="N98" s="566">
        <v>3.7880000000000003</v>
      </c>
      <c r="O98" s="566">
        <v>3.5329999999999999</v>
      </c>
      <c r="P98" s="566">
        <v>4.0739999999999998</v>
      </c>
      <c r="Q98" s="566">
        <v>3.5140000000000002</v>
      </c>
      <c r="R98" s="566">
        <v>3.7930000000000001</v>
      </c>
      <c r="S98" s="715">
        <v>4.43</v>
      </c>
    </row>
    <row r="99" spans="12:19" x14ac:dyDescent="0.25">
      <c r="L99" s="567">
        <v>40123</v>
      </c>
      <c r="M99" s="566">
        <v>3.3639999999999999</v>
      </c>
      <c r="N99" s="566">
        <v>3.895</v>
      </c>
      <c r="O99" s="566">
        <v>3.649</v>
      </c>
      <c r="P99" s="566">
        <v>4.1319999999999997</v>
      </c>
      <c r="Q99" s="566">
        <v>3.6219999999999999</v>
      </c>
      <c r="R99" s="566">
        <v>3.863</v>
      </c>
      <c r="S99" s="715">
        <v>4.3899999999999997</v>
      </c>
    </row>
    <row r="100" spans="12:19" x14ac:dyDescent="0.25">
      <c r="L100" s="567">
        <v>40130</v>
      </c>
      <c r="M100" s="566">
        <v>3.3810000000000002</v>
      </c>
      <c r="N100" s="566">
        <v>3.8730000000000002</v>
      </c>
      <c r="O100" s="566">
        <v>3.6189999999999998</v>
      </c>
      <c r="P100" s="566">
        <v>4.0979999999999999</v>
      </c>
      <c r="Q100" s="566">
        <v>3.581</v>
      </c>
      <c r="R100" s="566">
        <v>3.8170000000000002</v>
      </c>
      <c r="S100" s="715">
        <v>4.5199999999999996</v>
      </c>
    </row>
    <row r="101" spans="12:19" x14ac:dyDescent="0.25">
      <c r="L101" s="567">
        <v>40137</v>
      </c>
      <c r="M101" s="566">
        <v>3.254</v>
      </c>
      <c r="N101" s="566">
        <v>3.8260000000000001</v>
      </c>
      <c r="O101" s="566">
        <v>3.5339999999999998</v>
      </c>
      <c r="P101" s="566">
        <v>4.0609999999999999</v>
      </c>
      <c r="Q101" s="566">
        <v>3.5049999999999999</v>
      </c>
      <c r="R101" s="566">
        <v>3.8069999999999999</v>
      </c>
      <c r="S101" s="715">
        <v>4.57</v>
      </c>
    </row>
    <row r="102" spans="12:19" x14ac:dyDescent="0.25">
      <c r="L102" s="567">
        <v>40144</v>
      </c>
      <c r="M102" s="566">
        <v>3.1680000000000001</v>
      </c>
      <c r="N102" s="566">
        <v>3.7759999999999998</v>
      </c>
      <c r="O102" s="566">
        <v>3.4340000000000002</v>
      </c>
      <c r="P102" s="566">
        <v>4.0389999999999997</v>
      </c>
      <c r="Q102" s="566">
        <v>3.4249999999999998</v>
      </c>
      <c r="R102" s="566">
        <v>3.7909999999999999</v>
      </c>
      <c r="S102" s="715">
        <v>4.3600000000000003</v>
      </c>
    </row>
    <row r="103" spans="12:19" x14ac:dyDescent="0.25">
      <c r="L103" s="567">
        <v>40151</v>
      </c>
      <c r="M103" s="566">
        <v>3.238</v>
      </c>
      <c r="N103" s="566">
        <v>3.7810000000000001</v>
      </c>
      <c r="O103" s="566">
        <v>3.4870000000000001</v>
      </c>
      <c r="P103" s="566">
        <v>3.9990000000000001</v>
      </c>
      <c r="Q103" s="566">
        <v>3.4649999999999999</v>
      </c>
      <c r="R103" s="566">
        <v>3.766</v>
      </c>
      <c r="S103" s="715">
        <v>4.5599999999999996</v>
      </c>
    </row>
    <row r="104" spans="12:19" x14ac:dyDescent="0.25">
      <c r="L104" s="567">
        <v>40158</v>
      </c>
      <c r="M104" s="566">
        <v>3.2090000000000001</v>
      </c>
      <c r="N104" s="566">
        <v>3.835</v>
      </c>
      <c r="O104" s="566">
        <v>3.4710000000000001</v>
      </c>
      <c r="P104" s="566">
        <v>4.0279999999999996</v>
      </c>
      <c r="Q104" s="566">
        <v>3.452</v>
      </c>
      <c r="R104" s="566">
        <v>3.8970000000000002</v>
      </c>
      <c r="S104" s="715">
        <v>4.57</v>
      </c>
    </row>
    <row r="105" spans="12:19" x14ac:dyDescent="0.25">
      <c r="L105" s="567">
        <v>40165</v>
      </c>
      <c r="M105" s="566">
        <v>3.137</v>
      </c>
      <c r="N105" s="566">
        <v>3.8420000000000001</v>
      </c>
      <c r="O105" s="566">
        <v>3.383</v>
      </c>
      <c r="P105" s="566">
        <v>3.9769999999999999</v>
      </c>
      <c r="Q105" s="566">
        <v>3.3460000000000001</v>
      </c>
      <c r="R105" s="566">
        <v>3.923</v>
      </c>
      <c r="S105" s="715">
        <v>4.4400000000000004</v>
      </c>
    </row>
    <row r="106" spans="12:19" x14ac:dyDescent="0.25">
      <c r="L106" s="567">
        <v>40172</v>
      </c>
      <c r="M106" s="566">
        <v>3.3149999999999999</v>
      </c>
      <c r="N106" s="566">
        <v>3.9409999999999998</v>
      </c>
      <c r="O106" s="566">
        <v>3.5220000000000002</v>
      </c>
      <c r="P106" s="566">
        <v>4.0460000000000003</v>
      </c>
      <c r="Q106" s="566">
        <v>3.4790000000000001</v>
      </c>
      <c r="R106" s="566">
        <v>4.0090000000000003</v>
      </c>
      <c r="S106" s="715">
        <v>4.5</v>
      </c>
    </row>
    <row r="107" spans="12:19" x14ac:dyDescent="0.25">
      <c r="L107" s="567">
        <v>40179</v>
      </c>
      <c r="M107" s="566">
        <v>3.387</v>
      </c>
      <c r="N107" s="566">
        <v>3.9779999999999998</v>
      </c>
      <c r="O107" s="566">
        <v>3.5939999999999999</v>
      </c>
      <c r="P107" s="566">
        <v>4.1420000000000003</v>
      </c>
      <c r="Q107" s="566">
        <v>3.552</v>
      </c>
      <c r="R107" s="566">
        <v>4.077</v>
      </c>
      <c r="S107" s="715">
        <v>4.54</v>
      </c>
    </row>
    <row r="108" spans="12:19" x14ac:dyDescent="0.25">
      <c r="L108" s="567">
        <v>40186</v>
      </c>
      <c r="M108" s="566">
        <v>3.3849999999999998</v>
      </c>
      <c r="N108" s="566">
        <v>3.9550000000000001</v>
      </c>
      <c r="O108" s="566">
        <v>3.5720000000000001</v>
      </c>
      <c r="P108" s="566">
        <v>4.0780000000000003</v>
      </c>
      <c r="Q108" s="566">
        <v>3.5270000000000001</v>
      </c>
      <c r="R108" s="566">
        <v>3.9969999999999999</v>
      </c>
      <c r="S108" s="715">
        <v>4.5</v>
      </c>
    </row>
    <row r="109" spans="12:19" x14ac:dyDescent="0.25">
      <c r="L109" s="567">
        <v>40193</v>
      </c>
      <c r="M109" s="566">
        <v>3.262</v>
      </c>
      <c r="N109" s="566">
        <v>3.9660000000000002</v>
      </c>
      <c r="O109" s="566">
        <v>3.504</v>
      </c>
      <c r="P109" s="566">
        <v>4.0730000000000004</v>
      </c>
      <c r="Q109" s="566">
        <v>3.4489999999999998</v>
      </c>
      <c r="R109" s="566">
        <v>4.1909999999999998</v>
      </c>
      <c r="S109" s="715">
        <v>4.38</v>
      </c>
    </row>
    <row r="110" spans="12:19" x14ac:dyDescent="0.25">
      <c r="L110" s="567">
        <v>40200</v>
      </c>
      <c r="M110" s="566">
        <v>3.2149999999999999</v>
      </c>
      <c r="N110" s="566">
        <v>4.03</v>
      </c>
      <c r="O110" s="566">
        <v>3.4630000000000001</v>
      </c>
      <c r="P110" s="566">
        <v>4.0780000000000003</v>
      </c>
      <c r="Q110" s="566">
        <v>3.4260000000000002</v>
      </c>
      <c r="R110" s="566">
        <v>4.3070000000000004</v>
      </c>
      <c r="S110" s="715">
        <v>4.4000000000000004</v>
      </c>
    </row>
    <row r="111" spans="12:19" x14ac:dyDescent="0.25">
      <c r="L111" s="567">
        <v>40207</v>
      </c>
      <c r="M111" s="566">
        <v>3.1960000000000002</v>
      </c>
      <c r="N111" s="566">
        <v>4.12</v>
      </c>
      <c r="O111" s="566">
        <v>3.4609999999999999</v>
      </c>
      <c r="P111" s="566">
        <v>4.1150000000000002</v>
      </c>
      <c r="Q111" s="566">
        <v>3.4209999999999998</v>
      </c>
      <c r="R111" s="566">
        <v>4.41</v>
      </c>
      <c r="S111" s="715">
        <v>4.38</v>
      </c>
    </row>
    <row r="112" spans="12:19" x14ac:dyDescent="0.25">
      <c r="L112" s="567">
        <v>40214</v>
      </c>
      <c r="M112" s="566">
        <v>3.12</v>
      </c>
      <c r="N112" s="566">
        <v>4.1210000000000004</v>
      </c>
      <c r="O112" s="566">
        <v>3.4830000000000001</v>
      </c>
      <c r="P112" s="566">
        <v>4.0640000000000001</v>
      </c>
      <c r="Q112" s="566">
        <v>3.4820000000000002</v>
      </c>
      <c r="R112" s="566">
        <v>4.7329999999999997</v>
      </c>
      <c r="S112" s="715">
        <v>4.37</v>
      </c>
    </row>
    <row r="113" spans="12:19" x14ac:dyDescent="0.25">
      <c r="L113" s="567">
        <v>40221</v>
      </c>
      <c r="M113" s="566">
        <v>3.1920000000000002</v>
      </c>
      <c r="N113" s="566">
        <v>3.988</v>
      </c>
      <c r="O113" s="566">
        <v>3.4980000000000002</v>
      </c>
      <c r="P113" s="566">
        <v>4.0549999999999997</v>
      </c>
      <c r="Q113" s="566">
        <v>3.492</v>
      </c>
      <c r="R113" s="566">
        <v>4.431</v>
      </c>
      <c r="S113" s="715">
        <v>4.3600000000000003</v>
      </c>
    </row>
    <row r="114" spans="12:19" x14ac:dyDescent="0.25">
      <c r="L114" s="567">
        <v>40228</v>
      </c>
      <c r="M114" s="566">
        <v>3.2850000000000001</v>
      </c>
      <c r="N114" s="566">
        <v>4.0359999999999996</v>
      </c>
      <c r="O114" s="566">
        <v>3.5680000000000001</v>
      </c>
      <c r="P114" s="566">
        <v>4.093</v>
      </c>
      <c r="Q114" s="566">
        <v>3.5569999999999999</v>
      </c>
      <c r="R114" s="566">
        <v>4.4059999999999997</v>
      </c>
      <c r="S114" s="715">
        <v>4.3899999999999997</v>
      </c>
    </row>
    <row r="115" spans="12:19" x14ac:dyDescent="0.25">
      <c r="L115" s="567">
        <v>40235</v>
      </c>
      <c r="M115" s="566">
        <v>3.101</v>
      </c>
      <c r="N115" s="566">
        <v>3.8609999999999998</v>
      </c>
      <c r="O115" s="566">
        <v>3.403</v>
      </c>
      <c r="P115" s="566">
        <v>3.996</v>
      </c>
      <c r="Q115" s="566">
        <v>3.3849999999999998</v>
      </c>
      <c r="R115" s="566">
        <v>4.2149999999999999</v>
      </c>
      <c r="S115" s="715">
        <v>4.37</v>
      </c>
    </row>
    <row r="116" spans="12:19" x14ac:dyDescent="0.25">
      <c r="L116" s="567">
        <v>40242</v>
      </c>
      <c r="M116" s="566">
        <v>3.1560000000000001</v>
      </c>
      <c r="N116" s="566">
        <v>3.8650000000000002</v>
      </c>
      <c r="O116" s="566">
        <v>3.4460000000000002</v>
      </c>
      <c r="P116" s="566">
        <v>3.9550000000000001</v>
      </c>
      <c r="Q116" s="566">
        <v>3.4220000000000002</v>
      </c>
      <c r="R116" s="566">
        <v>4.0659999999999998</v>
      </c>
      <c r="S116" s="715">
        <v>4.3899999999999997</v>
      </c>
    </row>
    <row r="117" spans="12:19" x14ac:dyDescent="0.25">
      <c r="L117" s="567">
        <v>40249</v>
      </c>
      <c r="M117" s="566">
        <v>3.1669999999999998</v>
      </c>
      <c r="N117" s="566">
        <v>3.8660000000000001</v>
      </c>
      <c r="O117" s="566">
        <v>3.4620000000000002</v>
      </c>
      <c r="P117" s="566">
        <v>3.9580000000000002</v>
      </c>
      <c r="Q117" s="566">
        <v>3.4289999999999998</v>
      </c>
      <c r="R117" s="566">
        <v>4.2350000000000003</v>
      </c>
      <c r="S117" s="715">
        <v>4.3</v>
      </c>
    </row>
    <row r="118" spans="12:19" x14ac:dyDescent="0.25">
      <c r="L118" s="567">
        <v>40256</v>
      </c>
      <c r="M118" s="566">
        <v>3.109</v>
      </c>
      <c r="N118" s="566">
        <v>3.8849999999999998</v>
      </c>
      <c r="O118" s="566">
        <v>3.42</v>
      </c>
      <c r="P118" s="566">
        <v>3.9539999999999997</v>
      </c>
      <c r="Q118" s="566">
        <v>3.375</v>
      </c>
      <c r="R118" s="566">
        <v>4.3150000000000004</v>
      </c>
      <c r="S118" s="715">
        <v>4.1900000000000004</v>
      </c>
    </row>
    <row r="119" spans="12:19" x14ac:dyDescent="0.25">
      <c r="L119" s="567">
        <v>40263</v>
      </c>
      <c r="M119" s="566">
        <v>3.15</v>
      </c>
      <c r="N119" s="566">
        <v>3.835</v>
      </c>
      <c r="O119" s="566">
        <v>3.476</v>
      </c>
      <c r="P119" s="566">
        <v>3.9220000000000002</v>
      </c>
      <c r="Q119" s="566">
        <v>3.395</v>
      </c>
      <c r="R119" s="566">
        <v>4.2939999999999996</v>
      </c>
      <c r="S119" s="715">
        <v>4.2300000000000004</v>
      </c>
    </row>
    <row r="120" spans="12:19" x14ac:dyDescent="0.25">
      <c r="L120" s="567">
        <v>40270</v>
      </c>
      <c r="M120" s="566">
        <v>3.0880000000000001</v>
      </c>
      <c r="N120" s="566">
        <v>3.8010000000000002</v>
      </c>
      <c r="O120" s="566">
        <v>3.3970000000000002</v>
      </c>
      <c r="P120" s="566">
        <v>3.948</v>
      </c>
      <c r="Q120" s="566">
        <v>3.323</v>
      </c>
      <c r="R120" s="566">
        <v>4.1689999999999996</v>
      </c>
      <c r="S120" s="715">
        <v>4.1500000000000004</v>
      </c>
    </row>
    <row r="121" spans="12:19" x14ac:dyDescent="0.25">
      <c r="L121" s="567">
        <v>40277</v>
      </c>
      <c r="M121" s="566">
        <v>3.1659999999999999</v>
      </c>
      <c r="N121" s="566">
        <v>3.8810000000000002</v>
      </c>
      <c r="O121" s="566">
        <v>3.4620000000000002</v>
      </c>
      <c r="P121" s="566">
        <v>3.9990000000000001</v>
      </c>
      <c r="Q121" s="566">
        <v>3.3970000000000002</v>
      </c>
      <c r="R121" s="566">
        <v>4.3650000000000002</v>
      </c>
      <c r="S121" s="715">
        <v>4.22</v>
      </c>
    </row>
    <row r="122" spans="12:19" x14ac:dyDescent="0.25">
      <c r="L122" s="567">
        <v>40284</v>
      </c>
      <c r="M122" s="566">
        <v>3.0840000000000001</v>
      </c>
      <c r="N122" s="566">
        <v>3.8330000000000002</v>
      </c>
      <c r="O122" s="566">
        <v>3.3769999999999998</v>
      </c>
      <c r="P122" s="566">
        <v>3.9489999999999998</v>
      </c>
      <c r="Q122" s="566">
        <v>3.3149999999999999</v>
      </c>
      <c r="R122" s="566">
        <v>4.4779999999999998</v>
      </c>
      <c r="S122" s="715">
        <v>4.12</v>
      </c>
    </row>
    <row r="123" spans="12:19" x14ac:dyDescent="0.25">
      <c r="L123" s="567">
        <v>40291</v>
      </c>
      <c r="M123" s="566">
        <v>3.0609999999999999</v>
      </c>
      <c r="N123" s="566">
        <v>3.9809999999999999</v>
      </c>
      <c r="O123" s="566">
        <v>3.371</v>
      </c>
      <c r="P123" s="566">
        <v>4.0090000000000003</v>
      </c>
      <c r="Q123" s="566">
        <v>3.3170000000000002</v>
      </c>
      <c r="R123" s="566">
        <v>4.9710000000000001</v>
      </c>
      <c r="S123" s="715">
        <v>4.12</v>
      </c>
    </row>
    <row r="124" spans="12:19" x14ac:dyDescent="0.25">
      <c r="L124" s="567">
        <v>40298</v>
      </c>
      <c r="M124" s="566">
        <v>3.0169999999999999</v>
      </c>
      <c r="N124" s="566">
        <v>4.03</v>
      </c>
      <c r="O124" s="566">
        <v>3.2890000000000001</v>
      </c>
      <c r="P124" s="566">
        <v>4.0149999999999997</v>
      </c>
      <c r="Q124" s="566">
        <v>3.2280000000000002</v>
      </c>
      <c r="R124" s="566">
        <v>5.1390000000000002</v>
      </c>
      <c r="S124" s="715">
        <v>4.16</v>
      </c>
    </row>
    <row r="125" spans="12:19" x14ac:dyDescent="0.25">
      <c r="L125" s="567">
        <v>40305</v>
      </c>
      <c r="M125" s="566">
        <v>2.7970000000000002</v>
      </c>
      <c r="N125" s="566">
        <v>4.4390000000000001</v>
      </c>
      <c r="O125" s="566">
        <v>3.15</v>
      </c>
      <c r="P125" s="566">
        <v>4.2679999999999998</v>
      </c>
      <c r="Q125" s="566">
        <v>3.0529999999999999</v>
      </c>
      <c r="R125" s="566">
        <v>6.2850000000000001</v>
      </c>
      <c r="S125" s="715">
        <v>4.1100000000000003</v>
      </c>
    </row>
    <row r="126" spans="12:19" x14ac:dyDescent="0.25">
      <c r="L126" s="567">
        <v>40312</v>
      </c>
      <c r="M126" s="566">
        <v>2.86</v>
      </c>
      <c r="N126" s="566">
        <v>3.944</v>
      </c>
      <c r="O126" s="566">
        <v>3.1160000000000001</v>
      </c>
      <c r="P126" s="566">
        <v>3.903</v>
      </c>
      <c r="Q126" s="566">
        <v>3.069</v>
      </c>
      <c r="R126" s="566">
        <v>4.6500000000000004</v>
      </c>
      <c r="S126" s="715">
        <v>4.3</v>
      </c>
    </row>
    <row r="127" spans="12:19" x14ac:dyDescent="0.25">
      <c r="L127" s="567">
        <v>40319</v>
      </c>
      <c r="M127" s="566">
        <v>2.6659999999999999</v>
      </c>
      <c r="N127" s="566">
        <v>4.0519999999999996</v>
      </c>
      <c r="O127" s="566">
        <v>2.919</v>
      </c>
      <c r="P127" s="566">
        <v>3.9340000000000002</v>
      </c>
      <c r="Q127" s="566">
        <v>2.8959999999999999</v>
      </c>
      <c r="R127" s="566">
        <v>4.641</v>
      </c>
      <c r="S127" s="715">
        <v>4</v>
      </c>
    </row>
    <row r="128" spans="12:19" x14ac:dyDescent="0.25">
      <c r="L128" s="567">
        <v>40326</v>
      </c>
      <c r="M128" s="566">
        <v>2.6819999999999999</v>
      </c>
      <c r="N128" s="566">
        <v>4.2119999999999997</v>
      </c>
      <c r="O128" s="566">
        <v>2.9409999999999998</v>
      </c>
      <c r="P128" s="566">
        <v>4.1349999999999998</v>
      </c>
      <c r="Q128" s="566">
        <v>2.8970000000000002</v>
      </c>
      <c r="R128" s="566">
        <v>4.7050000000000001</v>
      </c>
      <c r="S128" s="715">
        <v>3.99</v>
      </c>
    </row>
    <row r="129" spans="12:19" x14ac:dyDescent="0.25">
      <c r="L129" s="567">
        <v>40333</v>
      </c>
      <c r="M129" s="566">
        <v>2.5840000000000001</v>
      </c>
      <c r="N129" s="566">
        <v>4.5280000000000005</v>
      </c>
      <c r="O129" s="566">
        <v>3.0110000000000001</v>
      </c>
      <c r="P129" s="566">
        <v>4.2539999999999996</v>
      </c>
      <c r="Q129" s="566">
        <v>2.9060000000000001</v>
      </c>
      <c r="R129" s="566">
        <v>5.13</v>
      </c>
      <c r="S129" s="715">
        <v>3.97</v>
      </c>
    </row>
    <row r="130" spans="12:19" x14ac:dyDescent="0.25">
      <c r="L130" s="567">
        <v>40340</v>
      </c>
      <c r="M130" s="566">
        <v>2.5659999999999998</v>
      </c>
      <c r="N130" s="566">
        <v>4.4619999999999997</v>
      </c>
      <c r="O130" s="566">
        <v>3.0249999999999999</v>
      </c>
      <c r="P130" s="566">
        <v>4.0279999999999996</v>
      </c>
      <c r="Q130" s="566">
        <v>2.8479999999999999</v>
      </c>
      <c r="R130" s="566">
        <v>5.0999999999999996</v>
      </c>
      <c r="S130" s="715">
        <v>4.05</v>
      </c>
    </row>
    <row r="131" spans="12:19" x14ac:dyDescent="0.25">
      <c r="L131" s="567">
        <v>40347</v>
      </c>
      <c r="M131" s="566">
        <v>2.7290000000000001</v>
      </c>
      <c r="N131" s="566">
        <v>4.5919999999999996</v>
      </c>
      <c r="O131" s="566">
        <v>3.11</v>
      </c>
      <c r="P131" s="566">
        <v>3.976</v>
      </c>
      <c r="Q131" s="566">
        <v>2.9619999999999997</v>
      </c>
      <c r="R131" s="566">
        <v>5.6040000000000001</v>
      </c>
      <c r="S131" s="715">
        <v>4.13</v>
      </c>
    </row>
    <row r="132" spans="12:19" x14ac:dyDescent="0.25">
      <c r="L132" s="567">
        <v>40354</v>
      </c>
      <c r="M132" s="566">
        <v>2.6109999999999998</v>
      </c>
      <c r="N132" s="566">
        <v>4.4640000000000004</v>
      </c>
      <c r="O132" s="566">
        <v>3.0920000000000001</v>
      </c>
      <c r="P132" s="566">
        <v>4.0789999999999997</v>
      </c>
      <c r="Q132" s="566">
        <v>2.8780000000000001</v>
      </c>
      <c r="R132" s="566">
        <v>5.7370000000000001</v>
      </c>
      <c r="S132" s="715">
        <v>4.04</v>
      </c>
    </row>
    <row r="133" spans="12:19" x14ac:dyDescent="0.25">
      <c r="L133" s="567">
        <v>40361</v>
      </c>
      <c r="M133" s="566">
        <v>2.5830000000000002</v>
      </c>
      <c r="N133" s="566">
        <v>4.5229999999999997</v>
      </c>
      <c r="O133" s="566">
        <v>2.98</v>
      </c>
      <c r="P133" s="566">
        <v>4.0220000000000002</v>
      </c>
      <c r="Q133" s="566">
        <v>2.786</v>
      </c>
      <c r="R133" s="566">
        <v>5.37</v>
      </c>
      <c r="S133" s="715">
        <v>3.99</v>
      </c>
    </row>
    <row r="134" spans="12:19" x14ac:dyDescent="0.25">
      <c r="L134" s="567">
        <v>40368</v>
      </c>
      <c r="M134" s="566">
        <v>2.6339999999999999</v>
      </c>
      <c r="N134" s="566">
        <v>4.6929999999999996</v>
      </c>
      <c r="O134" s="566">
        <v>2.9619999999999997</v>
      </c>
      <c r="P134" s="566">
        <v>4.0229999999999997</v>
      </c>
      <c r="Q134" s="566">
        <v>2.8479999999999999</v>
      </c>
      <c r="R134" s="566">
        <v>5.383</v>
      </c>
      <c r="S134" s="715">
        <v>4.03</v>
      </c>
    </row>
    <row r="135" spans="12:19" x14ac:dyDescent="0.25">
      <c r="L135" s="567">
        <v>40375</v>
      </c>
      <c r="M135" s="566">
        <v>2.6059999999999999</v>
      </c>
      <c r="N135" s="566">
        <v>4.4619999999999997</v>
      </c>
      <c r="O135" s="566">
        <v>2.952</v>
      </c>
      <c r="P135" s="566">
        <v>4.0789999999999997</v>
      </c>
      <c r="Q135" s="566">
        <v>2.8260000000000001</v>
      </c>
      <c r="R135" s="566">
        <v>5.4610000000000003</v>
      </c>
      <c r="S135" s="715">
        <v>3.94</v>
      </c>
    </row>
    <row r="136" spans="12:19" x14ac:dyDescent="0.25">
      <c r="L136" s="567">
        <v>40382</v>
      </c>
      <c r="M136" s="566">
        <v>2.706</v>
      </c>
      <c r="N136" s="566">
        <v>4.3550000000000004</v>
      </c>
      <c r="O136" s="566">
        <v>2.9980000000000002</v>
      </c>
      <c r="P136" s="566">
        <v>4.024</v>
      </c>
      <c r="Q136" s="566">
        <v>2.9140000000000001</v>
      </c>
      <c r="R136" s="566">
        <v>5.5490000000000004</v>
      </c>
      <c r="S136" s="715">
        <v>4.09</v>
      </c>
    </row>
    <row r="137" spans="12:19" x14ac:dyDescent="0.25">
      <c r="L137" s="567">
        <v>40389</v>
      </c>
      <c r="M137" s="566">
        <v>2.669</v>
      </c>
      <c r="N137" s="566">
        <v>4.2110000000000003</v>
      </c>
      <c r="O137" s="566">
        <v>2.9449999999999998</v>
      </c>
      <c r="P137" s="566">
        <v>3.9539999999999997</v>
      </c>
      <c r="Q137" s="566">
        <v>2.887</v>
      </c>
      <c r="R137" s="566">
        <v>5.1929999999999996</v>
      </c>
      <c r="S137" s="715">
        <v>3.99</v>
      </c>
    </row>
    <row r="138" spans="12:19" x14ac:dyDescent="0.25">
      <c r="L138" s="567">
        <v>40396</v>
      </c>
      <c r="M138" s="566">
        <v>2.5190000000000001</v>
      </c>
      <c r="N138" s="566">
        <v>4.0439999999999996</v>
      </c>
      <c r="O138" s="566">
        <v>2.7720000000000002</v>
      </c>
      <c r="P138" s="566">
        <v>3.7839999999999998</v>
      </c>
      <c r="Q138" s="566">
        <v>2.698</v>
      </c>
      <c r="R138" s="566">
        <v>5.0110000000000001</v>
      </c>
      <c r="S138" s="715">
        <v>3.87</v>
      </c>
    </row>
    <row r="139" spans="12:19" x14ac:dyDescent="0.25">
      <c r="L139" s="567">
        <v>40403</v>
      </c>
      <c r="M139" s="566">
        <v>2.3929999999999998</v>
      </c>
      <c r="N139" s="566">
        <v>4.2510000000000003</v>
      </c>
      <c r="O139" s="566">
        <v>2.7210000000000001</v>
      </c>
      <c r="P139" s="566">
        <v>3.8719999999999999</v>
      </c>
      <c r="Q139" s="566">
        <v>2.609</v>
      </c>
      <c r="R139" s="566">
        <v>5.23</v>
      </c>
      <c r="S139" s="715">
        <v>3.79</v>
      </c>
    </row>
    <row r="140" spans="12:19" x14ac:dyDescent="0.25">
      <c r="L140" s="567">
        <v>40410</v>
      </c>
      <c r="M140" s="566">
        <v>2.2709999999999999</v>
      </c>
      <c r="N140" s="566">
        <v>4.0599999999999996</v>
      </c>
      <c r="O140" s="566">
        <v>2.5819999999999999</v>
      </c>
      <c r="P140" s="566">
        <v>3.7850000000000001</v>
      </c>
      <c r="Q140" s="566">
        <v>2.448</v>
      </c>
      <c r="R140" s="566">
        <v>5.2149999999999999</v>
      </c>
      <c r="S140" s="715">
        <v>3.67</v>
      </c>
    </row>
    <row r="141" spans="12:19" x14ac:dyDescent="0.25">
      <c r="L141" s="567">
        <v>40417</v>
      </c>
      <c r="M141" s="566">
        <v>2.2000000000000002</v>
      </c>
      <c r="N141" s="566">
        <v>4.0579999999999998</v>
      </c>
      <c r="O141" s="566">
        <v>2.5350000000000001</v>
      </c>
      <c r="P141" s="566">
        <v>3.7749999999999999</v>
      </c>
      <c r="Q141" s="566">
        <v>2.383</v>
      </c>
      <c r="R141" s="566">
        <v>5.4950000000000001</v>
      </c>
      <c r="S141" s="715">
        <v>3.67</v>
      </c>
    </row>
    <row r="142" spans="12:19" x14ac:dyDescent="0.25">
      <c r="L142" s="567">
        <v>40424</v>
      </c>
      <c r="M142" s="566">
        <v>2.3540000000000001</v>
      </c>
      <c r="N142" s="566">
        <v>4.0250000000000004</v>
      </c>
      <c r="O142" s="566">
        <v>2.633</v>
      </c>
      <c r="P142" s="566">
        <v>3.8079999999999998</v>
      </c>
      <c r="Q142" s="566">
        <v>2.5140000000000002</v>
      </c>
      <c r="R142" s="566">
        <v>5.6020000000000003</v>
      </c>
      <c r="S142" s="715">
        <v>3.84</v>
      </c>
    </row>
    <row r="143" spans="12:19" x14ac:dyDescent="0.25">
      <c r="L143" s="567">
        <v>40431</v>
      </c>
      <c r="M143" s="566">
        <v>2.4</v>
      </c>
      <c r="N143" s="566">
        <v>4.1139999999999999</v>
      </c>
      <c r="O143" s="566">
        <v>2.6920000000000002</v>
      </c>
      <c r="P143" s="566">
        <v>3.8369999999999997</v>
      </c>
      <c r="Q143" s="566">
        <v>2.556</v>
      </c>
      <c r="R143" s="566">
        <v>5.7729999999999997</v>
      </c>
      <c r="S143" s="715">
        <v>3.8</v>
      </c>
    </row>
    <row r="144" spans="12:19" x14ac:dyDescent="0.25">
      <c r="L144" s="567">
        <v>40438</v>
      </c>
      <c r="M144" s="566">
        <v>2.427</v>
      </c>
      <c r="N144" s="566">
        <v>4.2</v>
      </c>
      <c r="O144" s="566">
        <v>2.7810000000000001</v>
      </c>
      <c r="P144" s="566">
        <v>3.9329999999999998</v>
      </c>
      <c r="Q144" s="566">
        <v>2.6269999999999998</v>
      </c>
      <c r="R144" s="566">
        <v>6.085</v>
      </c>
      <c r="S144" s="715">
        <v>3.81</v>
      </c>
    </row>
    <row r="145" spans="12:19" x14ac:dyDescent="0.25">
      <c r="L145" s="567">
        <v>40445</v>
      </c>
      <c r="M145" s="566">
        <v>2.3420000000000001</v>
      </c>
      <c r="N145" s="566">
        <v>4.1479999999999997</v>
      </c>
      <c r="O145" s="566">
        <v>2.7010000000000001</v>
      </c>
      <c r="P145" s="566">
        <v>3.9249999999999998</v>
      </c>
      <c r="Q145" s="566">
        <v>2.5460000000000003</v>
      </c>
      <c r="R145" s="566">
        <v>6.391</v>
      </c>
      <c r="S145" s="715">
        <v>3.89</v>
      </c>
    </row>
    <row r="146" spans="12:19" x14ac:dyDescent="0.25">
      <c r="L146" s="567">
        <v>40452</v>
      </c>
      <c r="M146" s="566">
        <v>2.286</v>
      </c>
      <c r="N146" s="566">
        <v>4.093</v>
      </c>
      <c r="O146" s="566">
        <v>2.6539999999999999</v>
      </c>
      <c r="P146" s="566">
        <v>3.8620000000000001</v>
      </c>
      <c r="Q146" s="566">
        <v>2.5030000000000001</v>
      </c>
      <c r="R146" s="566">
        <v>6.1269999999999998</v>
      </c>
      <c r="S146" s="715">
        <v>3.77</v>
      </c>
    </row>
    <row r="147" spans="12:19" x14ac:dyDescent="0.25">
      <c r="L147" s="567">
        <v>40459</v>
      </c>
      <c r="M147" s="566">
        <v>2.254</v>
      </c>
      <c r="N147" s="566">
        <v>3.9910000000000001</v>
      </c>
      <c r="O147" s="566">
        <v>2.6680000000000001</v>
      </c>
      <c r="P147" s="566">
        <v>3.7439999999999998</v>
      </c>
      <c r="Q147" s="566">
        <v>2.468</v>
      </c>
      <c r="R147" s="566">
        <v>6.2350000000000003</v>
      </c>
      <c r="S147" s="715">
        <v>3.88</v>
      </c>
    </row>
    <row r="148" spans="12:19" x14ac:dyDescent="0.25">
      <c r="L148" s="567">
        <v>40466</v>
      </c>
      <c r="M148" s="566">
        <v>2.371</v>
      </c>
      <c r="N148" s="566">
        <v>3.988</v>
      </c>
      <c r="O148" s="566">
        <v>2.762</v>
      </c>
      <c r="P148" s="566">
        <v>3.7589999999999999</v>
      </c>
      <c r="Q148" s="566">
        <v>2.5760000000000001</v>
      </c>
      <c r="R148" s="566">
        <v>5.74</v>
      </c>
      <c r="S148" s="715">
        <v>3.99</v>
      </c>
    </row>
    <row r="149" spans="12:19" x14ac:dyDescent="0.25">
      <c r="L149" s="567">
        <v>40473</v>
      </c>
      <c r="M149" s="566">
        <v>2.4740000000000002</v>
      </c>
      <c r="N149" s="566">
        <v>4.1349999999999998</v>
      </c>
      <c r="O149" s="566">
        <v>2.8740000000000001</v>
      </c>
      <c r="P149" s="566">
        <v>3.851</v>
      </c>
      <c r="Q149" s="566">
        <v>2.6909999999999998</v>
      </c>
      <c r="R149" s="566">
        <v>5.8620000000000001</v>
      </c>
      <c r="S149" s="715">
        <v>3.93</v>
      </c>
    </row>
    <row r="150" spans="12:19" x14ac:dyDescent="0.25">
      <c r="L150" s="567">
        <v>40480</v>
      </c>
      <c r="M150" s="566">
        <v>2.5179999999999998</v>
      </c>
      <c r="N150" s="566">
        <v>4.2110000000000003</v>
      </c>
      <c r="O150" s="566">
        <v>2.9130000000000003</v>
      </c>
      <c r="P150" s="566">
        <v>3.9420000000000002</v>
      </c>
      <c r="Q150" s="566">
        <v>2.722</v>
      </c>
      <c r="R150" s="566">
        <v>5.952</v>
      </c>
      <c r="S150" s="715">
        <v>4.05</v>
      </c>
    </row>
    <row r="151" spans="12:19" x14ac:dyDescent="0.25">
      <c r="L151" s="567">
        <v>40487</v>
      </c>
      <c r="M151" s="566">
        <v>2.4169999999999998</v>
      </c>
      <c r="N151" s="566">
        <v>4.3639999999999999</v>
      </c>
      <c r="O151" s="566">
        <v>2.8519999999999999</v>
      </c>
      <c r="P151" s="566">
        <v>3.976</v>
      </c>
      <c r="Q151" s="566">
        <v>2.64</v>
      </c>
      <c r="R151" s="566">
        <v>6.5149999999999997</v>
      </c>
      <c r="S151" s="715">
        <v>4.13</v>
      </c>
    </row>
    <row r="152" spans="12:19" x14ac:dyDescent="0.25">
      <c r="L152" s="567">
        <v>40494</v>
      </c>
      <c r="M152" s="566">
        <v>2.512</v>
      </c>
      <c r="N152" s="566">
        <v>4.5309999999999997</v>
      </c>
      <c r="O152" s="566">
        <v>2.9550000000000001</v>
      </c>
      <c r="P152" s="566">
        <v>4.1580000000000004</v>
      </c>
      <c r="Q152" s="566">
        <v>2.7480000000000002</v>
      </c>
      <c r="R152" s="566">
        <v>6.7439999999999998</v>
      </c>
      <c r="S152" s="715">
        <v>4.1399999999999997</v>
      </c>
    </row>
    <row r="153" spans="12:19" x14ac:dyDescent="0.25">
      <c r="L153" s="567">
        <v>40501</v>
      </c>
      <c r="M153" s="566">
        <v>2.7029999999999998</v>
      </c>
      <c r="N153" s="566">
        <v>4.7219999999999995</v>
      </c>
      <c r="O153" s="566">
        <v>3.1030000000000002</v>
      </c>
      <c r="P153" s="566">
        <v>4.2510000000000003</v>
      </c>
      <c r="Q153" s="566">
        <v>2.9220000000000002</v>
      </c>
      <c r="R153" s="566">
        <v>6.7469999999999999</v>
      </c>
      <c r="S153" s="715">
        <v>4.17</v>
      </c>
    </row>
    <row r="154" spans="12:19" x14ac:dyDescent="0.25">
      <c r="L154" s="567">
        <v>40508</v>
      </c>
      <c r="M154" s="566">
        <v>2.734</v>
      </c>
      <c r="N154" s="566">
        <v>5.1779999999999999</v>
      </c>
      <c r="O154" s="566">
        <v>3.1379999999999999</v>
      </c>
      <c r="P154" s="566">
        <v>4.4169999999999998</v>
      </c>
      <c r="Q154" s="566">
        <v>2.9569999999999999</v>
      </c>
      <c r="R154" s="566">
        <v>6.9870000000000001</v>
      </c>
      <c r="S154" s="715">
        <v>4.21</v>
      </c>
    </row>
    <row r="155" spans="12:19" x14ac:dyDescent="0.25">
      <c r="L155" s="567">
        <v>40515</v>
      </c>
      <c r="M155" s="566">
        <v>2.8570000000000002</v>
      </c>
      <c r="N155" s="566">
        <v>5.0510000000000002</v>
      </c>
      <c r="O155" s="566">
        <v>3.2640000000000002</v>
      </c>
      <c r="P155" s="566">
        <v>4.4329999999999998</v>
      </c>
      <c r="Q155" s="566">
        <v>3.0840000000000001</v>
      </c>
      <c r="R155" s="566">
        <v>5.931</v>
      </c>
      <c r="S155" s="715">
        <v>4.46</v>
      </c>
    </row>
    <row r="156" spans="12:19" x14ac:dyDescent="0.25">
      <c r="L156" s="567">
        <v>40522</v>
      </c>
      <c r="M156" s="566">
        <v>2.9539999999999997</v>
      </c>
      <c r="N156" s="566">
        <v>5.4059999999999997</v>
      </c>
      <c r="O156" s="566">
        <v>3.2959999999999998</v>
      </c>
      <c r="P156" s="566">
        <v>4.5570000000000004</v>
      </c>
      <c r="Q156" s="566">
        <v>3.1520000000000001</v>
      </c>
      <c r="R156" s="566">
        <v>6.2560000000000002</v>
      </c>
      <c r="S156" s="715">
        <v>4.38</v>
      </c>
    </row>
    <row r="157" spans="12:19" x14ac:dyDescent="0.25">
      <c r="L157" s="567">
        <v>40529</v>
      </c>
      <c r="M157" s="566">
        <v>3.0289999999999999</v>
      </c>
      <c r="N157" s="566">
        <v>5.5179999999999998</v>
      </c>
      <c r="O157" s="566">
        <v>3.3940000000000001</v>
      </c>
      <c r="P157" s="566">
        <v>4.6420000000000003</v>
      </c>
      <c r="Q157" s="566">
        <v>3.242</v>
      </c>
      <c r="R157" s="566">
        <v>6.4580000000000002</v>
      </c>
      <c r="S157" s="715">
        <v>4.45</v>
      </c>
    </row>
    <row r="158" spans="12:19" x14ac:dyDescent="0.25">
      <c r="L158" s="567">
        <v>40536</v>
      </c>
      <c r="M158" s="566">
        <v>2.9820000000000002</v>
      </c>
      <c r="N158" s="566">
        <v>5.4710000000000001</v>
      </c>
      <c r="O158" s="566">
        <v>3.35</v>
      </c>
      <c r="P158" s="566">
        <v>4.6959999999999997</v>
      </c>
      <c r="Q158" s="566">
        <v>3.1589999999999998</v>
      </c>
      <c r="R158" s="566">
        <v>6.6269999999999998</v>
      </c>
      <c r="S158" s="715">
        <v>4.37</v>
      </c>
    </row>
    <row r="159" spans="12:19" x14ac:dyDescent="0.25">
      <c r="L159" s="567">
        <v>40543</v>
      </c>
      <c r="M159" s="566">
        <v>2.9630000000000001</v>
      </c>
      <c r="N159" s="566">
        <v>5.4530000000000003</v>
      </c>
      <c r="O159" s="566">
        <v>3.3620000000000001</v>
      </c>
      <c r="P159" s="566">
        <v>4.8149999999999995</v>
      </c>
      <c r="Q159" s="566">
        <v>3.1539999999999999</v>
      </c>
      <c r="R159" s="566">
        <v>6.601</v>
      </c>
      <c r="S159" s="715">
        <v>4.41</v>
      </c>
    </row>
    <row r="160" spans="12:19" x14ac:dyDescent="0.25">
      <c r="L160" s="567">
        <v>40550</v>
      </c>
      <c r="M160" s="566">
        <v>2.8689999999999998</v>
      </c>
      <c r="N160" s="566">
        <v>5.5069999999999997</v>
      </c>
      <c r="O160" s="566">
        <v>3.3330000000000002</v>
      </c>
      <c r="P160" s="566">
        <v>4.7969999999999997</v>
      </c>
      <c r="Q160" s="566">
        <v>3.09</v>
      </c>
      <c r="R160" s="566">
        <v>7.1040000000000001</v>
      </c>
      <c r="S160" s="715">
        <v>4.3099999999999996</v>
      </c>
    </row>
    <row r="161" spans="12:19" x14ac:dyDescent="0.25">
      <c r="L161" s="567">
        <v>40557</v>
      </c>
      <c r="M161" s="566">
        <v>3.028</v>
      </c>
      <c r="N161" s="566">
        <v>5.3319999999999999</v>
      </c>
      <c r="O161" s="566">
        <v>3.4039999999999999</v>
      </c>
      <c r="P161" s="566">
        <v>4.6550000000000002</v>
      </c>
      <c r="Q161" s="566">
        <v>3.2210000000000001</v>
      </c>
      <c r="R161" s="566">
        <v>6.8159999999999998</v>
      </c>
      <c r="S161" s="715">
        <v>4.49</v>
      </c>
    </row>
    <row r="162" spans="12:19" x14ac:dyDescent="0.25">
      <c r="L162" s="567">
        <v>40564</v>
      </c>
      <c r="M162" s="566">
        <v>3.1760000000000002</v>
      </c>
      <c r="N162" s="566">
        <v>5.202</v>
      </c>
      <c r="O162" s="566">
        <v>3.4910000000000001</v>
      </c>
      <c r="P162" s="566">
        <v>4.7110000000000003</v>
      </c>
      <c r="Q162" s="566">
        <v>3.3140000000000001</v>
      </c>
      <c r="R162" s="566">
        <v>6.7030000000000003</v>
      </c>
      <c r="S162" s="715">
        <v>4.63</v>
      </c>
    </row>
    <row r="163" spans="12:19" x14ac:dyDescent="0.25">
      <c r="L163" s="567">
        <v>40571</v>
      </c>
      <c r="M163" s="566">
        <v>3.1480000000000001</v>
      </c>
      <c r="N163" s="566">
        <v>5.4580000000000002</v>
      </c>
      <c r="O163" s="566">
        <v>3.5220000000000002</v>
      </c>
      <c r="P163" s="566">
        <v>4.78</v>
      </c>
      <c r="Q163" s="566">
        <v>3.3109999999999999</v>
      </c>
      <c r="R163" s="566">
        <v>6.95</v>
      </c>
      <c r="S163" s="715">
        <v>4.57</v>
      </c>
    </row>
    <row r="164" spans="12:19" x14ac:dyDescent="0.25">
      <c r="L164" s="567">
        <v>40578</v>
      </c>
      <c r="M164" s="566">
        <v>3.2610000000000001</v>
      </c>
      <c r="N164" s="566">
        <v>5.1529999999999996</v>
      </c>
      <c r="O164" s="566">
        <v>3.6150000000000002</v>
      </c>
      <c r="P164" s="566">
        <v>4.6079999999999997</v>
      </c>
      <c r="Q164" s="566">
        <v>3.44</v>
      </c>
      <c r="R164" s="566">
        <v>6.9489999999999998</v>
      </c>
      <c r="S164" s="715">
        <v>4.5</v>
      </c>
    </row>
    <row r="165" spans="12:19" x14ac:dyDescent="0.25">
      <c r="L165" s="567">
        <v>40585</v>
      </c>
      <c r="M165" s="566">
        <v>3.294</v>
      </c>
      <c r="N165" s="566">
        <v>5.3780000000000001</v>
      </c>
      <c r="O165" s="566">
        <v>3.66</v>
      </c>
      <c r="P165" s="566">
        <v>4.78</v>
      </c>
      <c r="Q165" s="566">
        <v>3.4710000000000001</v>
      </c>
      <c r="R165" s="566">
        <v>7.1749999999999998</v>
      </c>
      <c r="S165" s="715">
        <v>4.59</v>
      </c>
    </row>
    <row r="166" spans="12:19" x14ac:dyDescent="0.25">
      <c r="L166" s="567">
        <v>40592</v>
      </c>
      <c r="M166" s="566">
        <v>3.254</v>
      </c>
      <c r="N166" s="566">
        <v>5.375</v>
      </c>
      <c r="O166" s="566">
        <v>3.6139999999999999</v>
      </c>
      <c r="P166" s="566">
        <v>4.7949999999999999</v>
      </c>
      <c r="Q166" s="566">
        <v>3.4249999999999998</v>
      </c>
      <c r="R166" s="566">
        <v>7.3680000000000003</v>
      </c>
      <c r="S166" s="715">
        <v>4.66</v>
      </c>
    </row>
    <row r="167" spans="12:19" x14ac:dyDescent="0.25">
      <c r="L167" s="567">
        <v>40599</v>
      </c>
      <c r="M167" s="566">
        <v>3.1520000000000001</v>
      </c>
      <c r="N167" s="566">
        <v>5.4050000000000002</v>
      </c>
      <c r="O167" s="566">
        <v>3.5169999999999999</v>
      </c>
      <c r="P167" s="566">
        <v>4.8529999999999998</v>
      </c>
      <c r="Q167" s="566">
        <v>3.3340000000000001</v>
      </c>
      <c r="R167" s="566">
        <v>7.4219999999999997</v>
      </c>
      <c r="S167" s="715">
        <v>4.54</v>
      </c>
    </row>
    <row r="168" spans="12:19" x14ac:dyDescent="0.25">
      <c r="L168" s="567">
        <v>40606</v>
      </c>
      <c r="M168" s="566">
        <v>3.2730000000000001</v>
      </c>
      <c r="N168" s="566">
        <v>5.3879999999999999</v>
      </c>
      <c r="O168" s="566">
        <v>3.63</v>
      </c>
      <c r="P168" s="566">
        <v>4.8849999999999998</v>
      </c>
      <c r="Q168" s="566">
        <v>3.5659999999999998</v>
      </c>
      <c r="R168" s="566">
        <v>7.383</v>
      </c>
      <c r="S168" s="715">
        <v>4.66</v>
      </c>
    </row>
    <row r="169" spans="12:19" x14ac:dyDescent="0.25">
      <c r="L169" s="567">
        <v>40613</v>
      </c>
      <c r="M169" s="566">
        <v>3.214</v>
      </c>
      <c r="N169" s="566">
        <v>5.4269999999999996</v>
      </c>
      <c r="O169" s="566">
        <v>3.5620000000000003</v>
      </c>
      <c r="P169" s="566">
        <v>4.8659999999999997</v>
      </c>
      <c r="Q169" s="566">
        <v>3.4820000000000002</v>
      </c>
      <c r="R169" s="566">
        <v>7.4790000000000001</v>
      </c>
      <c r="S169" s="715">
        <v>4.6100000000000003</v>
      </c>
    </row>
    <row r="170" spans="12:19" x14ac:dyDescent="0.25">
      <c r="L170" s="567">
        <v>40620</v>
      </c>
      <c r="M170" s="566">
        <v>3.1880000000000002</v>
      </c>
      <c r="N170" s="566">
        <v>5.1660000000000004</v>
      </c>
      <c r="O170" s="566">
        <v>3.5249999999999999</v>
      </c>
      <c r="P170" s="566">
        <v>4.6829999999999998</v>
      </c>
      <c r="Q170" s="566">
        <v>3.4729999999999999</v>
      </c>
      <c r="R170" s="566">
        <v>7.2309999999999999</v>
      </c>
      <c r="S170" s="715">
        <v>4.58</v>
      </c>
    </row>
    <row r="171" spans="12:19" x14ac:dyDescent="0.25">
      <c r="L171" s="567">
        <v>40627</v>
      </c>
      <c r="M171" s="566">
        <v>3.2800000000000002</v>
      </c>
      <c r="N171" s="566">
        <v>5.173</v>
      </c>
      <c r="O171" s="566">
        <v>3.6339999999999999</v>
      </c>
      <c r="P171" s="566">
        <v>4.758</v>
      </c>
      <c r="Q171" s="566">
        <v>3.5640000000000001</v>
      </c>
      <c r="R171" s="566">
        <v>7.6769999999999996</v>
      </c>
      <c r="S171" s="715">
        <v>4.58</v>
      </c>
    </row>
    <row r="172" spans="12:19" x14ac:dyDescent="0.25">
      <c r="L172" s="567">
        <v>40634</v>
      </c>
      <c r="M172" s="566">
        <v>3.3719999999999999</v>
      </c>
      <c r="N172" s="566">
        <v>5.3140000000000001</v>
      </c>
      <c r="O172" s="566">
        <v>3.722</v>
      </c>
      <c r="P172" s="566">
        <v>4.8029999999999999</v>
      </c>
      <c r="Q172" s="566">
        <v>3.657</v>
      </c>
      <c r="R172" s="566">
        <v>8.4090000000000007</v>
      </c>
      <c r="S172" s="715">
        <v>4.6900000000000004</v>
      </c>
    </row>
    <row r="173" spans="12:19" x14ac:dyDescent="0.25">
      <c r="L173" s="567">
        <v>40641</v>
      </c>
      <c r="M173" s="566">
        <v>3.4809999999999999</v>
      </c>
      <c r="N173" s="566">
        <v>5.2620000000000005</v>
      </c>
      <c r="O173" s="566">
        <v>3.7789999999999999</v>
      </c>
      <c r="P173" s="566">
        <v>4.7489999999999997</v>
      </c>
      <c r="Q173" s="566">
        <v>3.7429999999999999</v>
      </c>
      <c r="R173" s="566">
        <v>8.5500000000000007</v>
      </c>
      <c r="S173" s="715">
        <v>4.74</v>
      </c>
    </row>
    <row r="174" spans="12:19" x14ac:dyDescent="0.25">
      <c r="L174" s="567">
        <v>40648</v>
      </c>
      <c r="M174" s="566">
        <v>3.3780000000000001</v>
      </c>
      <c r="N174" s="566">
        <v>5.4169999999999998</v>
      </c>
      <c r="O174" s="566">
        <v>3.702</v>
      </c>
      <c r="P174" s="566">
        <v>4.7320000000000002</v>
      </c>
      <c r="Q174" s="566">
        <v>3.641</v>
      </c>
      <c r="R174" s="566">
        <v>8.8680000000000003</v>
      </c>
      <c r="S174" s="715">
        <v>4.7</v>
      </c>
    </row>
    <row r="175" spans="12:19" x14ac:dyDescent="0.25">
      <c r="L175" s="567">
        <v>40655</v>
      </c>
      <c r="M175" s="566">
        <v>3.26</v>
      </c>
      <c r="N175" s="566">
        <v>5.4719999999999995</v>
      </c>
      <c r="O175" s="566">
        <v>3.6019999999999999</v>
      </c>
      <c r="P175" s="566">
        <v>4.7569999999999997</v>
      </c>
      <c r="Q175" s="566">
        <v>3.5540000000000003</v>
      </c>
      <c r="R175" s="566">
        <v>9.359</v>
      </c>
      <c r="S175" s="715">
        <v>4.6500000000000004</v>
      </c>
    </row>
    <row r="176" spans="12:19" x14ac:dyDescent="0.25">
      <c r="L176" s="567">
        <v>40662</v>
      </c>
      <c r="M176" s="566">
        <v>3.2389999999999999</v>
      </c>
      <c r="N176" s="566">
        <v>5.2919999999999998</v>
      </c>
      <c r="O176" s="566">
        <v>3.5590000000000002</v>
      </c>
      <c r="P176" s="566">
        <v>4.7320000000000002</v>
      </c>
      <c r="Q176" s="566">
        <v>3.5019999999999998</v>
      </c>
      <c r="R176" s="566">
        <v>9.4979999999999993</v>
      </c>
      <c r="S176" s="715">
        <v>4.66</v>
      </c>
    </row>
    <row r="177" spans="12:19" x14ac:dyDescent="0.25">
      <c r="L177" s="567">
        <v>40669</v>
      </c>
      <c r="M177" s="566">
        <v>3.17</v>
      </c>
      <c r="N177" s="566">
        <v>5.24</v>
      </c>
      <c r="O177" s="566">
        <v>3.4990000000000001</v>
      </c>
      <c r="P177" s="566">
        <v>4.6619999999999999</v>
      </c>
      <c r="Q177" s="566">
        <v>3.4350000000000001</v>
      </c>
      <c r="R177" s="566">
        <v>9.3209999999999997</v>
      </c>
      <c r="S177" s="715">
        <v>4.7</v>
      </c>
    </row>
    <row r="178" spans="12:19" x14ac:dyDescent="0.25">
      <c r="L178" s="567">
        <v>40676</v>
      </c>
      <c r="M178" s="566">
        <v>3.077</v>
      </c>
      <c r="N178" s="566">
        <v>5.2590000000000003</v>
      </c>
      <c r="O178" s="566">
        <v>3.4159999999999999</v>
      </c>
      <c r="P178" s="566">
        <v>4.6070000000000002</v>
      </c>
      <c r="Q178" s="566">
        <v>3.3479999999999999</v>
      </c>
      <c r="R178" s="566">
        <v>8.99</v>
      </c>
      <c r="S178" s="715">
        <v>4.6100000000000003</v>
      </c>
    </row>
    <row r="179" spans="12:19" x14ac:dyDescent="0.25">
      <c r="L179" s="567">
        <v>40683</v>
      </c>
      <c r="M179" s="566">
        <v>3.0569999999999999</v>
      </c>
      <c r="N179" s="566">
        <v>5.4820000000000002</v>
      </c>
      <c r="O179" s="566">
        <v>3.4340000000000002</v>
      </c>
      <c r="P179" s="566">
        <v>4.7729999999999997</v>
      </c>
      <c r="Q179" s="566">
        <v>3.347</v>
      </c>
      <c r="R179" s="566">
        <v>9.1579999999999995</v>
      </c>
      <c r="S179" s="715">
        <v>4.62</v>
      </c>
    </row>
    <row r="180" spans="12:19" x14ac:dyDescent="0.25">
      <c r="L180" s="567">
        <v>40690</v>
      </c>
      <c r="M180" s="566">
        <v>2.9849999999999999</v>
      </c>
      <c r="N180" s="566">
        <v>5.3220000000000001</v>
      </c>
      <c r="O180" s="566">
        <v>3.3410000000000002</v>
      </c>
      <c r="P180" s="566">
        <v>4.7489999999999997</v>
      </c>
      <c r="Q180" s="566">
        <v>3.262</v>
      </c>
      <c r="R180" s="566">
        <v>9.3550000000000004</v>
      </c>
      <c r="S180" s="715">
        <v>4.6100000000000003</v>
      </c>
    </row>
    <row r="181" spans="12:19" x14ac:dyDescent="0.25">
      <c r="L181" s="567">
        <v>40697</v>
      </c>
      <c r="M181" s="566">
        <v>3.0579999999999998</v>
      </c>
      <c r="N181" s="566">
        <v>5.2290000000000001</v>
      </c>
      <c r="O181" s="566">
        <v>3.3529999999999998</v>
      </c>
      <c r="P181" s="566">
        <v>4.6289999999999996</v>
      </c>
      <c r="Q181" s="566">
        <v>3.3050000000000002</v>
      </c>
      <c r="R181" s="566">
        <v>9.5869999999999997</v>
      </c>
      <c r="S181" s="715">
        <v>4.6100000000000003</v>
      </c>
    </row>
    <row r="182" spans="12:19" x14ac:dyDescent="0.25">
      <c r="L182" s="567">
        <v>40704</v>
      </c>
      <c r="M182" s="566">
        <v>2.9609999999999999</v>
      </c>
      <c r="N182" s="566">
        <v>5.4719999999999995</v>
      </c>
      <c r="O182" s="566">
        <v>3.331</v>
      </c>
      <c r="P182" s="566">
        <v>4.7940000000000005</v>
      </c>
      <c r="Q182" s="566">
        <v>3.23</v>
      </c>
      <c r="R182" s="566">
        <v>10.148999999999999</v>
      </c>
      <c r="S182" s="715">
        <v>4.5199999999999996</v>
      </c>
    </row>
    <row r="183" spans="12:19" x14ac:dyDescent="0.25">
      <c r="L183" s="567">
        <v>40711</v>
      </c>
      <c r="M183" s="566">
        <v>2.9590000000000001</v>
      </c>
      <c r="N183" s="566">
        <v>5.5730000000000004</v>
      </c>
      <c r="O183" s="566">
        <v>3.3609999999999998</v>
      </c>
      <c r="P183" s="566">
        <v>4.8170000000000002</v>
      </c>
      <c r="Q183" s="566">
        <v>3.2730000000000001</v>
      </c>
      <c r="R183" s="566">
        <v>10.609</v>
      </c>
      <c r="S183" s="715">
        <v>4.66</v>
      </c>
    </row>
    <row r="184" spans="12:19" x14ac:dyDescent="0.25">
      <c r="L184" s="567">
        <v>40718</v>
      </c>
      <c r="M184" s="566">
        <v>2.8340000000000001</v>
      </c>
      <c r="N184" s="566">
        <v>5.681</v>
      </c>
      <c r="O184" s="566">
        <v>3.2909999999999999</v>
      </c>
      <c r="P184" s="566">
        <v>4.9770000000000003</v>
      </c>
      <c r="Q184" s="566">
        <v>3.1920000000000002</v>
      </c>
      <c r="R184" s="566">
        <v>11.109</v>
      </c>
      <c r="S184" s="715">
        <v>4.68</v>
      </c>
    </row>
    <row r="185" spans="12:19" x14ac:dyDescent="0.25">
      <c r="L185" s="567">
        <v>40725</v>
      </c>
      <c r="M185" s="566">
        <v>3.0339999999999998</v>
      </c>
      <c r="N185" s="566">
        <v>5.3810000000000002</v>
      </c>
      <c r="O185" s="566">
        <v>3.407</v>
      </c>
      <c r="P185" s="566">
        <v>4.867</v>
      </c>
      <c r="Q185" s="566">
        <v>3.343</v>
      </c>
      <c r="R185" s="566">
        <v>10.676</v>
      </c>
      <c r="S185" s="715">
        <v>4.7300000000000004</v>
      </c>
    </row>
    <row r="186" spans="12:19" x14ac:dyDescent="0.25">
      <c r="L186" s="567">
        <v>40732</v>
      </c>
      <c r="M186" s="566">
        <v>2.8289999999999997</v>
      </c>
      <c r="N186" s="566">
        <v>5.6749999999999998</v>
      </c>
      <c r="O186" s="566">
        <v>3.411</v>
      </c>
      <c r="P186" s="566">
        <v>5.2709999999999999</v>
      </c>
      <c r="Q186" s="566">
        <v>3.2080000000000002</v>
      </c>
      <c r="R186" s="566">
        <v>12.510999999999999</v>
      </c>
      <c r="S186" s="715">
        <v>4.67</v>
      </c>
    </row>
    <row r="187" spans="12:19" x14ac:dyDescent="0.25">
      <c r="L187" s="567">
        <v>40739</v>
      </c>
      <c r="M187" s="566">
        <v>2.6949999999999998</v>
      </c>
      <c r="N187" s="566">
        <v>6.0709999999999997</v>
      </c>
      <c r="O187" s="566">
        <v>3.3639999999999999</v>
      </c>
      <c r="P187" s="566">
        <v>5.7569999999999997</v>
      </c>
      <c r="Q187" s="566">
        <v>3.0950000000000002</v>
      </c>
      <c r="R187" s="566">
        <v>12.226000000000001</v>
      </c>
      <c r="S187" s="715">
        <v>4.67</v>
      </c>
    </row>
    <row r="188" spans="12:19" x14ac:dyDescent="0.25">
      <c r="L188" s="567">
        <v>40746</v>
      </c>
      <c r="M188" s="566">
        <v>2.8279999999999998</v>
      </c>
      <c r="N188" s="566">
        <v>5.7690000000000001</v>
      </c>
      <c r="O188" s="566">
        <v>3.4079999999999999</v>
      </c>
      <c r="P188" s="566">
        <v>5.4059999999999997</v>
      </c>
      <c r="Q188" s="566">
        <v>3.1669999999999998</v>
      </c>
      <c r="R188" s="566">
        <v>10.506</v>
      </c>
      <c r="S188" s="715">
        <v>4.76</v>
      </c>
    </row>
    <row r="189" spans="12:19" x14ac:dyDescent="0.25">
      <c r="L189" s="567">
        <v>40753</v>
      </c>
      <c r="M189" s="566">
        <v>2.5380000000000003</v>
      </c>
      <c r="N189" s="566">
        <v>6.0810000000000004</v>
      </c>
      <c r="O189" s="566">
        <v>3.2189999999999999</v>
      </c>
      <c r="P189" s="566">
        <v>5.8680000000000003</v>
      </c>
      <c r="Q189" s="566">
        <v>2.9409999999999998</v>
      </c>
      <c r="R189" s="566">
        <v>10.557</v>
      </c>
      <c r="S189" s="715">
        <v>4.72</v>
      </c>
    </row>
    <row r="190" spans="12:19" x14ac:dyDescent="0.25">
      <c r="L190" s="567">
        <v>40760</v>
      </c>
      <c r="M190" s="566">
        <v>2.3460000000000001</v>
      </c>
      <c r="N190" s="566">
        <v>6.04</v>
      </c>
      <c r="O190" s="566">
        <v>3.1459999999999999</v>
      </c>
      <c r="P190" s="566">
        <v>6.0860000000000003</v>
      </c>
      <c r="Q190" s="566">
        <v>2.77</v>
      </c>
      <c r="R190" s="566">
        <v>10.673</v>
      </c>
      <c r="S190" s="715">
        <v>4.8</v>
      </c>
    </row>
    <row r="191" spans="12:19" x14ac:dyDescent="0.25">
      <c r="L191" s="567">
        <v>40767</v>
      </c>
      <c r="M191" s="566">
        <v>2.3330000000000002</v>
      </c>
      <c r="N191" s="566">
        <v>4.9939999999999998</v>
      </c>
      <c r="O191" s="566">
        <v>2.9710000000000001</v>
      </c>
      <c r="P191" s="566">
        <v>5.0179999999999998</v>
      </c>
      <c r="Q191" s="566">
        <v>2.6669999999999998</v>
      </c>
      <c r="R191" s="566">
        <v>10.11</v>
      </c>
      <c r="S191" s="715">
        <v>4.72</v>
      </c>
    </row>
    <row r="192" spans="12:19" x14ac:dyDescent="0.25">
      <c r="L192" s="567">
        <v>40774</v>
      </c>
      <c r="M192" s="566">
        <v>2.105</v>
      </c>
      <c r="N192" s="566">
        <v>4.9660000000000002</v>
      </c>
      <c r="O192" s="566">
        <v>2.7490000000000001</v>
      </c>
      <c r="P192" s="566">
        <v>4.931</v>
      </c>
      <c r="Q192" s="566">
        <v>2.4889999999999999</v>
      </c>
      <c r="R192" s="566">
        <v>10.327</v>
      </c>
      <c r="S192" s="715">
        <v>4.6500000000000004</v>
      </c>
    </row>
    <row r="193" spans="12:19" x14ac:dyDescent="0.25">
      <c r="L193" s="567">
        <v>40781</v>
      </c>
      <c r="M193" s="566">
        <v>2.157</v>
      </c>
      <c r="N193" s="566">
        <v>5.0010000000000003</v>
      </c>
      <c r="O193" s="566">
        <v>2.8170000000000002</v>
      </c>
      <c r="P193" s="566">
        <v>5.0720000000000001</v>
      </c>
      <c r="Q193" s="566">
        <v>2.5640000000000001</v>
      </c>
      <c r="R193" s="566">
        <v>10.888</v>
      </c>
      <c r="S193" s="715">
        <v>4.5</v>
      </c>
    </row>
    <row r="194" spans="12:19" x14ac:dyDescent="0.25">
      <c r="L194" s="567">
        <v>40788</v>
      </c>
      <c r="M194" s="566">
        <v>2.008</v>
      </c>
      <c r="N194" s="566">
        <v>5.1230000000000002</v>
      </c>
      <c r="O194" s="566">
        <v>2.7549999999999999</v>
      </c>
      <c r="P194" s="566">
        <v>5.2839999999999998</v>
      </c>
      <c r="Q194" s="566">
        <v>2.4729999999999999</v>
      </c>
      <c r="R194" s="566">
        <v>10.023999999999999</v>
      </c>
      <c r="S194" s="715">
        <v>4.51</v>
      </c>
    </row>
    <row r="195" spans="12:19" x14ac:dyDescent="0.25">
      <c r="L195" s="567">
        <v>40795</v>
      </c>
      <c r="M195" s="566">
        <v>1.772</v>
      </c>
      <c r="N195" s="566">
        <v>5.1559999999999997</v>
      </c>
      <c r="O195" s="566">
        <v>2.4790000000000001</v>
      </c>
      <c r="P195" s="566">
        <v>5.4080000000000004</v>
      </c>
      <c r="Q195" s="566">
        <v>2.2080000000000002</v>
      </c>
      <c r="R195" s="566">
        <v>10.874000000000001</v>
      </c>
      <c r="S195" s="715">
        <v>4.41</v>
      </c>
    </row>
    <row r="196" spans="12:19" x14ac:dyDescent="0.25">
      <c r="L196" s="567">
        <v>40802</v>
      </c>
      <c r="M196" s="566">
        <v>1.863</v>
      </c>
      <c r="N196" s="566">
        <v>5.2880000000000003</v>
      </c>
      <c r="O196" s="566">
        <v>2.5990000000000002</v>
      </c>
      <c r="P196" s="566">
        <v>5.5120000000000005</v>
      </c>
      <c r="Q196" s="566">
        <v>2.282</v>
      </c>
      <c r="R196" s="566">
        <v>10.897</v>
      </c>
      <c r="S196" s="715">
        <v>4.5</v>
      </c>
    </row>
    <row r="197" spans="12:19" x14ac:dyDescent="0.25">
      <c r="L197" s="567">
        <v>40809</v>
      </c>
      <c r="M197" s="566">
        <v>1.7469999999999999</v>
      </c>
      <c r="N197" s="566">
        <v>5.2060000000000004</v>
      </c>
      <c r="O197" s="566">
        <v>2.552</v>
      </c>
      <c r="P197" s="566">
        <v>5.6289999999999996</v>
      </c>
      <c r="Q197" s="566">
        <v>2.1960000000000002</v>
      </c>
      <c r="R197" s="566">
        <v>11.471</v>
      </c>
      <c r="S197" s="715">
        <v>4.59</v>
      </c>
    </row>
    <row r="198" spans="12:19" x14ac:dyDescent="0.25">
      <c r="L198" s="567">
        <v>40816</v>
      </c>
      <c r="M198" s="566">
        <v>1.887</v>
      </c>
      <c r="N198" s="566">
        <v>5.1360000000000001</v>
      </c>
      <c r="O198" s="566">
        <v>2.5960000000000001</v>
      </c>
      <c r="P198" s="566">
        <v>5.5369999999999999</v>
      </c>
      <c r="Q198" s="566">
        <v>2.2829999999999999</v>
      </c>
      <c r="R198" s="566">
        <v>10.678000000000001</v>
      </c>
      <c r="S198" s="715">
        <v>4.5599999999999996</v>
      </c>
    </row>
    <row r="199" spans="12:19" x14ac:dyDescent="0.25">
      <c r="L199" s="567">
        <v>40823</v>
      </c>
      <c r="M199" s="566">
        <v>2.0019999999999998</v>
      </c>
      <c r="N199" s="566">
        <v>4.9879999999999995</v>
      </c>
      <c r="O199" s="566">
        <v>2.7480000000000002</v>
      </c>
      <c r="P199" s="566">
        <v>5.5209999999999999</v>
      </c>
      <c r="Q199" s="566">
        <v>2.4</v>
      </c>
      <c r="R199" s="566">
        <v>10.946</v>
      </c>
      <c r="S199" s="715">
        <v>4.66</v>
      </c>
    </row>
    <row r="200" spans="12:19" x14ac:dyDescent="0.25">
      <c r="L200" s="567">
        <v>40830</v>
      </c>
      <c r="M200" s="566">
        <v>2.1989999999999998</v>
      </c>
      <c r="N200" s="566">
        <v>5.2439999999999998</v>
      </c>
      <c r="O200" s="566">
        <v>3.1230000000000002</v>
      </c>
      <c r="P200" s="566">
        <v>5.7969999999999997</v>
      </c>
      <c r="Q200" s="566">
        <v>2.609</v>
      </c>
      <c r="R200" s="566">
        <v>11.327999999999999</v>
      </c>
      <c r="S200" s="715">
        <v>4.5999999999999996</v>
      </c>
    </row>
    <row r="201" spans="12:19" x14ac:dyDescent="0.25">
      <c r="L201" s="567">
        <v>40837</v>
      </c>
      <c r="M201" s="566">
        <v>2.1059999999999999</v>
      </c>
      <c r="N201" s="566">
        <v>5.4719999999999995</v>
      </c>
      <c r="O201" s="566">
        <v>3.2370000000000001</v>
      </c>
      <c r="P201" s="566">
        <v>5.8940000000000001</v>
      </c>
      <c r="Q201" s="566">
        <v>2.5259999999999998</v>
      </c>
      <c r="R201" s="566">
        <v>11.95</v>
      </c>
      <c r="S201" s="715">
        <v>4.9400000000000004</v>
      </c>
    </row>
    <row r="202" spans="12:19" x14ac:dyDescent="0.25">
      <c r="L202" s="567">
        <v>40844</v>
      </c>
      <c r="M202" s="566">
        <v>2.177</v>
      </c>
      <c r="N202" s="566">
        <v>5.5090000000000003</v>
      </c>
      <c r="O202" s="566">
        <v>3.1509999999999998</v>
      </c>
      <c r="P202" s="566">
        <v>6.0229999999999997</v>
      </c>
      <c r="Q202" s="566">
        <v>2.5590000000000002</v>
      </c>
      <c r="R202" s="566">
        <v>11.481999999999999</v>
      </c>
      <c r="S202" s="715">
        <v>4.66</v>
      </c>
    </row>
    <row r="203" spans="12:19" x14ac:dyDescent="0.25">
      <c r="L203" s="567">
        <v>40851</v>
      </c>
      <c r="M203" s="566">
        <v>1.823</v>
      </c>
      <c r="N203" s="566">
        <v>5.5809999999999995</v>
      </c>
      <c r="O203" s="566">
        <v>3.0419999999999998</v>
      </c>
      <c r="P203" s="566">
        <v>6.37</v>
      </c>
      <c r="Q203" s="566">
        <v>2.2370000000000001</v>
      </c>
      <c r="R203" s="566">
        <v>11.557</v>
      </c>
      <c r="S203" s="715">
        <v>4.51</v>
      </c>
    </row>
    <row r="204" spans="12:19" x14ac:dyDescent="0.25">
      <c r="L204" s="567">
        <v>40858</v>
      </c>
      <c r="M204" s="566">
        <v>1.8879999999999999</v>
      </c>
      <c r="N204" s="566">
        <v>5.851</v>
      </c>
      <c r="O204" s="566">
        <v>3.3650000000000002</v>
      </c>
      <c r="P204" s="566">
        <v>6.45</v>
      </c>
      <c r="Q204" s="566">
        <v>2.347</v>
      </c>
      <c r="R204" s="566">
        <v>11.252000000000001</v>
      </c>
      <c r="S204" s="715">
        <v>4.97</v>
      </c>
    </row>
    <row r="205" spans="12:19" x14ac:dyDescent="0.25">
      <c r="L205" s="567">
        <v>40865</v>
      </c>
      <c r="M205" s="566">
        <v>1.9670000000000001</v>
      </c>
      <c r="N205" s="566">
        <v>6.3789999999999996</v>
      </c>
      <c r="O205" s="566">
        <v>3.4569999999999999</v>
      </c>
      <c r="P205" s="566">
        <v>6.6420000000000003</v>
      </c>
      <c r="Q205" s="566">
        <v>2.5070000000000001</v>
      </c>
      <c r="R205" s="566">
        <v>10.936999999999999</v>
      </c>
      <c r="S205" s="715">
        <v>5.34</v>
      </c>
    </row>
    <row r="206" spans="12:19" x14ac:dyDescent="0.25">
      <c r="L206" s="567">
        <v>40872</v>
      </c>
      <c r="M206" s="566">
        <v>2.2629999999999999</v>
      </c>
      <c r="N206" s="566">
        <v>6.6989999999999998</v>
      </c>
      <c r="O206" s="566">
        <v>3.677</v>
      </c>
      <c r="P206" s="566">
        <v>7.2610000000000001</v>
      </c>
      <c r="Q206" s="566">
        <v>2.726</v>
      </c>
      <c r="R206" s="566">
        <v>12.32</v>
      </c>
      <c r="S206" s="715">
        <v>5.87</v>
      </c>
    </row>
    <row r="207" spans="12:19" x14ac:dyDescent="0.25">
      <c r="L207" s="567">
        <v>40879</v>
      </c>
      <c r="M207" s="566">
        <v>2.1349999999999998</v>
      </c>
      <c r="N207" s="566">
        <v>5.68</v>
      </c>
      <c r="O207" s="566">
        <v>3.2530000000000001</v>
      </c>
      <c r="P207" s="566">
        <v>6.6820000000000004</v>
      </c>
      <c r="Q207" s="566">
        <v>2.4929999999999999</v>
      </c>
      <c r="R207" s="566">
        <v>13.388999999999999</v>
      </c>
      <c r="S207" s="715">
        <v>6.15</v>
      </c>
    </row>
    <row r="208" spans="12:19" x14ac:dyDescent="0.25">
      <c r="L208" s="567">
        <v>40886</v>
      </c>
      <c r="M208" s="566">
        <v>2.149</v>
      </c>
      <c r="N208" s="566">
        <v>5.7450000000000001</v>
      </c>
      <c r="O208" s="566">
        <v>3.2560000000000002</v>
      </c>
      <c r="P208" s="566">
        <v>6.36</v>
      </c>
      <c r="Q208" s="566">
        <v>2.54</v>
      </c>
      <c r="R208" s="566">
        <v>12.48</v>
      </c>
      <c r="S208" s="715">
        <v>6.03</v>
      </c>
    </row>
    <row r="209" spans="12:19" x14ac:dyDescent="0.25">
      <c r="L209" s="567">
        <v>40893</v>
      </c>
      <c r="M209" s="566">
        <v>1.8519999999999999</v>
      </c>
      <c r="N209" s="566">
        <v>5.3049999999999997</v>
      </c>
      <c r="O209" s="566">
        <v>3.0470000000000002</v>
      </c>
      <c r="P209" s="566">
        <v>6.5919999999999996</v>
      </c>
      <c r="Q209" s="566">
        <v>2.17</v>
      </c>
      <c r="R209" s="566">
        <v>12.499000000000001</v>
      </c>
      <c r="S209" s="715">
        <v>5.72</v>
      </c>
    </row>
    <row r="210" spans="12:19" x14ac:dyDescent="0.25">
      <c r="L210" s="567">
        <v>40900</v>
      </c>
      <c r="M210" s="566">
        <v>1.96</v>
      </c>
      <c r="N210" s="566">
        <v>5.3769999999999998</v>
      </c>
      <c r="O210" s="566">
        <v>2.9830000000000001</v>
      </c>
      <c r="P210" s="566">
        <v>6.9809999999999999</v>
      </c>
      <c r="Q210" s="566">
        <v>2.2989999999999999</v>
      </c>
      <c r="R210" s="566">
        <v>12.629</v>
      </c>
      <c r="S210" s="715">
        <v>5.74</v>
      </c>
    </row>
    <row r="211" spans="12:19" x14ac:dyDescent="0.25">
      <c r="L211" s="567">
        <v>40907</v>
      </c>
      <c r="M211" s="566">
        <v>1.829</v>
      </c>
      <c r="N211" s="566">
        <v>5.0880000000000001</v>
      </c>
      <c r="O211" s="566">
        <v>3.137</v>
      </c>
      <c r="P211" s="566">
        <v>7.1079999999999997</v>
      </c>
      <c r="Q211" s="566">
        <v>2.1779999999999999</v>
      </c>
      <c r="R211" s="566">
        <v>12.785</v>
      </c>
      <c r="S211" s="715">
        <v>5.71</v>
      </c>
    </row>
    <row r="212" spans="12:19" x14ac:dyDescent="0.25">
      <c r="L212" s="567">
        <v>40914</v>
      </c>
      <c r="M212" s="566">
        <v>1.8540000000000001</v>
      </c>
      <c r="N212" s="566">
        <v>5.7080000000000002</v>
      </c>
      <c r="O212" s="566">
        <v>3.3580000000000001</v>
      </c>
      <c r="P212" s="566">
        <v>7.1289999999999996</v>
      </c>
      <c r="Q212" s="566">
        <v>2.226</v>
      </c>
      <c r="R212" s="566">
        <v>12.817</v>
      </c>
      <c r="S212" s="715">
        <v>5.71</v>
      </c>
    </row>
    <row r="213" spans="12:19" x14ac:dyDescent="0.25">
      <c r="L213" s="567">
        <v>40921</v>
      </c>
      <c r="M213" s="566">
        <v>1.7650000000000001</v>
      </c>
      <c r="N213" s="566">
        <v>5.2240000000000002</v>
      </c>
      <c r="O213" s="566">
        <v>3.0649999999999999</v>
      </c>
      <c r="P213" s="566">
        <v>6.641</v>
      </c>
      <c r="Q213" s="566">
        <v>2.085</v>
      </c>
      <c r="R213" s="566">
        <v>11.920999999999999</v>
      </c>
      <c r="S213" s="715">
        <v>5.44</v>
      </c>
    </row>
    <row r="214" spans="12:19" x14ac:dyDescent="0.25">
      <c r="L214" s="567">
        <v>40928</v>
      </c>
      <c r="M214" s="566">
        <v>1.929</v>
      </c>
      <c r="N214" s="566">
        <v>5.4870000000000001</v>
      </c>
      <c r="O214" s="566">
        <v>3.081</v>
      </c>
      <c r="P214" s="566">
        <v>6.2469999999999999</v>
      </c>
      <c r="Q214" s="566">
        <v>2.2330000000000001</v>
      </c>
      <c r="R214" s="566">
        <v>13.904</v>
      </c>
      <c r="S214" s="715">
        <v>5.62</v>
      </c>
    </row>
    <row r="215" spans="12:19" x14ac:dyDescent="0.25">
      <c r="L215" s="567">
        <v>40935</v>
      </c>
      <c r="M215" s="566">
        <v>1.8580000000000001</v>
      </c>
      <c r="N215" s="566">
        <v>4.9649999999999999</v>
      </c>
      <c r="O215" s="566">
        <v>3.0259999999999998</v>
      </c>
      <c r="P215" s="566">
        <v>5.8979999999999997</v>
      </c>
      <c r="Q215" s="566">
        <v>2.173</v>
      </c>
      <c r="R215" s="566">
        <v>14.657999999999999</v>
      </c>
      <c r="S215" s="715">
        <v>5.35</v>
      </c>
    </row>
    <row r="216" spans="12:19" x14ac:dyDescent="0.25">
      <c r="L216" s="567">
        <v>40942</v>
      </c>
      <c r="M216" s="566">
        <v>1.9330000000000001</v>
      </c>
      <c r="N216" s="566">
        <v>4.9879999999999995</v>
      </c>
      <c r="O216" s="566">
        <v>2.891</v>
      </c>
      <c r="P216" s="566">
        <v>5.7030000000000003</v>
      </c>
      <c r="Q216" s="566">
        <v>2.2490000000000001</v>
      </c>
      <c r="R216" s="566">
        <v>13.055999999999999</v>
      </c>
      <c r="S216" s="715">
        <v>5.25</v>
      </c>
    </row>
    <row r="217" spans="12:19" x14ac:dyDescent="0.25">
      <c r="L217" s="567">
        <v>40949</v>
      </c>
      <c r="M217" s="566">
        <v>1.907</v>
      </c>
      <c r="N217" s="566">
        <v>5.3029999999999999</v>
      </c>
      <c r="O217" s="566">
        <v>2.9089999999999998</v>
      </c>
      <c r="P217" s="566">
        <v>5.6109999999999998</v>
      </c>
      <c r="Q217" s="566">
        <v>2.379</v>
      </c>
      <c r="R217" s="566">
        <v>12.035</v>
      </c>
      <c r="S217" s="715">
        <v>5.01</v>
      </c>
    </row>
    <row r="218" spans="12:19" x14ac:dyDescent="0.25">
      <c r="L218" s="567">
        <v>40956</v>
      </c>
      <c r="M218" s="566">
        <v>1.925</v>
      </c>
      <c r="N218" s="566">
        <v>5.2519999999999998</v>
      </c>
      <c r="O218" s="566">
        <v>2.9990000000000001</v>
      </c>
      <c r="P218" s="566">
        <v>5.5759999999999996</v>
      </c>
      <c r="Q218" s="566">
        <v>2.4239999999999999</v>
      </c>
      <c r="R218" s="566">
        <v>11.821</v>
      </c>
      <c r="S218" s="715">
        <v>4.88</v>
      </c>
    </row>
    <row r="219" spans="12:19" x14ac:dyDescent="0.25">
      <c r="L219" s="567">
        <v>40963</v>
      </c>
      <c r="M219" s="566">
        <v>1.8839999999999999</v>
      </c>
      <c r="N219" s="566">
        <v>5.0449999999999999</v>
      </c>
      <c r="O219" s="566">
        <v>2.9470000000000001</v>
      </c>
      <c r="P219" s="566">
        <v>5.4829999999999997</v>
      </c>
      <c r="Q219" s="566">
        <v>2.359</v>
      </c>
      <c r="R219" s="566">
        <v>12.419</v>
      </c>
      <c r="S219" s="715">
        <v>4.8499999999999996</v>
      </c>
    </row>
    <row r="220" spans="12:19" x14ac:dyDescent="0.25">
      <c r="L220" s="567">
        <v>40970</v>
      </c>
      <c r="M220" s="566">
        <v>1.8</v>
      </c>
      <c r="N220" s="566">
        <v>4.9059999999999997</v>
      </c>
      <c r="O220" s="566">
        <v>2.7810000000000001</v>
      </c>
      <c r="P220" s="566">
        <v>4.907</v>
      </c>
      <c r="Q220" s="566">
        <v>2.2490000000000001</v>
      </c>
      <c r="R220" s="566">
        <v>13.427</v>
      </c>
      <c r="S220" s="715">
        <v>4.6399999999999997</v>
      </c>
    </row>
    <row r="221" spans="12:19" x14ac:dyDescent="0.25">
      <c r="L221" s="567">
        <v>40977</v>
      </c>
      <c r="M221" s="566">
        <v>1.794</v>
      </c>
      <c r="N221" s="566">
        <v>4.9989999999999997</v>
      </c>
      <c r="O221" s="566">
        <v>2.883</v>
      </c>
      <c r="P221" s="566">
        <v>4.8360000000000003</v>
      </c>
      <c r="Q221" s="566">
        <v>2.2989999999999999</v>
      </c>
      <c r="R221" s="566">
        <v>13.356999999999999</v>
      </c>
      <c r="S221" s="715">
        <v>4.6399999999999997</v>
      </c>
    </row>
    <row r="222" spans="12:19" x14ac:dyDescent="0.25">
      <c r="L222" s="567">
        <v>40984</v>
      </c>
      <c r="M222" s="566">
        <v>2.0499999999999998</v>
      </c>
      <c r="N222" s="566">
        <v>5.1950000000000003</v>
      </c>
      <c r="O222" s="566">
        <v>3.0070000000000001</v>
      </c>
      <c r="P222" s="566">
        <v>4.8609999999999998</v>
      </c>
      <c r="Q222" s="566">
        <v>2.5489999999999999</v>
      </c>
      <c r="R222" s="566">
        <v>13.279</v>
      </c>
      <c r="S222" s="715">
        <v>4.6900000000000004</v>
      </c>
    </row>
    <row r="223" spans="12:19" x14ac:dyDescent="0.25">
      <c r="L223" s="567">
        <v>40991</v>
      </c>
      <c r="M223" s="566">
        <v>1.865</v>
      </c>
      <c r="N223" s="566">
        <v>5.3719999999999999</v>
      </c>
      <c r="O223" s="566">
        <v>2.9370000000000003</v>
      </c>
      <c r="P223" s="566">
        <v>5.0439999999999996</v>
      </c>
      <c r="Q223" s="566">
        <v>2.4430000000000001</v>
      </c>
      <c r="R223" s="566">
        <v>12.238</v>
      </c>
      <c r="S223" s="715">
        <v>4.4800000000000004</v>
      </c>
    </row>
    <row r="224" spans="12:19" x14ac:dyDescent="0.25">
      <c r="L224" s="567">
        <v>40998</v>
      </c>
      <c r="M224" s="566">
        <v>1.794</v>
      </c>
      <c r="N224" s="566">
        <v>5.3529999999999998</v>
      </c>
      <c r="O224" s="566">
        <v>2.88</v>
      </c>
      <c r="P224" s="566">
        <v>5.1159999999999997</v>
      </c>
      <c r="Q224" s="566">
        <v>2.3239999999999998</v>
      </c>
      <c r="R224" s="566">
        <v>11.252000000000001</v>
      </c>
      <c r="S224" s="715">
        <v>4.32</v>
      </c>
    </row>
    <row r="225" spans="12:19" x14ac:dyDescent="0.25">
      <c r="L225" s="567">
        <v>41005</v>
      </c>
      <c r="M225" s="566">
        <v>1.7349999999999999</v>
      </c>
      <c r="N225" s="566">
        <v>5.7569999999999997</v>
      </c>
      <c r="O225" s="566">
        <v>2.9809999999999999</v>
      </c>
      <c r="P225" s="566">
        <v>5.4530000000000003</v>
      </c>
      <c r="Q225" s="566">
        <v>2.2970000000000002</v>
      </c>
      <c r="R225" s="566">
        <v>11.954000000000001</v>
      </c>
      <c r="S225" s="715">
        <v>4.29</v>
      </c>
    </row>
    <row r="226" spans="12:19" x14ac:dyDescent="0.25">
      <c r="L226" s="567">
        <v>41012</v>
      </c>
      <c r="M226" s="566">
        <v>1.7349999999999999</v>
      </c>
      <c r="N226" s="566">
        <v>5.9770000000000003</v>
      </c>
      <c r="O226" s="566">
        <v>2.9430000000000001</v>
      </c>
      <c r="P226" s="566">
        <v>5.5229999999999997</v>
      </c>
      <c r="Q226" s="566">
        <v>2.2359999999999998</v>
      </c>
      <c r="R226" s="566">
        <v>12.243</v>
      </c>
      <c r="S226" s="715">
        <v>4.2</v>
      </c>
    </row>
    <row r="227" spans="12:19" x14ac:dyDescent="0.25">
      <c r="L227" s="567">
        <v>41019</v>
      </c>
      <c r="M227" s="566">
        <v>1.7090000000000001</v>
      </c>
      <c r="N227" s="566">
        <v>5.9630000000000001</v>
      </c>
      <c r="O227" s="566">
        <v>3.081</v>
      </c>
      <c r="P227" s="566">
        <v>5.6630000000000003</v>
      </c>
      <c r="Q227" s="566">
        <v>2.3140000000000001</v>
      </c>
      <c r="R227" s="566">
        <v>11.423999999999999</v>
      </c>
      <c r="S227" s="715">
        <v>4.25</v>
      </c>
    </row>
    <row r="228" spans="12:19" x14ac:dyDescent="0.25">
      <c r="L228" s="567">
        <v>41026</v>
      </c>
      <c r="M228" s="566">
        <v>1.6989999999999998</v>
      </c>
      <c r="N228" s="566">
        <v>5.8810000000000002</v>
      </c>
      <c r="O228" s="566">
        <v>2.9929999999999999</v>
      </c>
      <c r="P228" s="566">
        <v>5.64</v>
      </c>
      <c r="Q228" s="566">
        <v>2.2439999999999998</v>
      </c>
      <c r="R228" s="566">
        <v>10.226000000000001</v>
      </c>
      <c r="S228" s="715">
        <v>4.16</v>
      </c>
    </row>
    <row r="229" spans="12:19" x14ac:dyDescent="0.25">
      <c r="L229" s="567">
        <v>41033</v>
      </c>
      <c r="M229" s="566">
        <v>1.5840000000000001</v>
      </c>
      <c r="N229" s="566">
        <v>5.734</v>
      </c>
      <c r="O229" s="566">
        <v>2.8180000000000001</v>
      </c>
      <c r="P229" s="566">
        <v>5.4340000000000002</v>
      </c>
      <c r="Q229" s="566">
        <v>2.137</v>
      </c>
      <c r="R229" s="566">
        <v>10.850999999999999</v>
      </c>
      <c r="S229" s="715">
        <v>4.01</v>
      </c>
    </row>
    <row r="230" spans="12:19" x14ac:dyDescent="0.25">
      <c r="L230" s="567">
        <v>41040</v>
      </c>
      <c r="M230" s="566">
        <v>1.516</v>
      </c>
      <c r="N230" s="566">
        <v>6.0069999999999997</v>
      </c>
      <c r="O230" s="566">
        <v>2.7970000000000002</v>
      </c>
      <c r="P230" s="566">
        <v>5.5090000000000003</v>
      </c>
      <c r="Q230" s="566">
        <v>2.0259999999999998</v>
      </c>
      <c r="R230" s="566">
        <v>10.693</v>
      </c>
      <c r="S230" s="715">
        <v>4</v>
      </c>
    </row>
    <row r="231" spans="12:19" x14ac:dyDescent="0.25">
      <c r="L231" s="567">
        <v>41047</v>
      </c>
      <c r="M231" s="566">
        <v>1.4259999999999999</v>
      </c>
      <c r="N231" s="566">
        <v>6.27</v>
      </c>
      <c r="O231" s="566">
        <v>2.8439999999999999</v>
      </c>
      <c r="P231" s="566">
        <v>5.8100000000000005</v>
      </c>
      <c r="Q231" s="566">
        <v>1.909</v>
      </c>
      <c r="R231" s="566">
        <v>11.965</v>
      </c>
      <c r="S231" s="715">
        <v>4.0599999999999996</v>
      </c>
    </row>
    <row r="232" spans="12:19" x14ac:dyDescent="0.25">
      <c r="L232" s="567">
        <v>41054</v>
      </c>
      <c r="M232" s="566">
        <v>1.37</v>
      </c>
      <c r="N232" s="566">
        <v>6.3109999999999999</v>
      </c>
      <c r="O232" s="566">
        <v>2.5099999999999998</v>
      </c>
      <c r="P232" s="566">
        <v>5.6660000000000004</v>
      </c>
      <c r="Q232" s="566">
        <v>1.7930000000000001</v>
      </c>
      <c r="R232" s="566">
        <v>11.991</v>
      </c>
      <c r="S232" s="715">
        <v>3.91</v>
      </c>
    </row>
    <row r="233" spans="12:19" x14ac:dyDescent="0.25">
      <c r="L233" s="567">
        <v>41061</v>
      </c>
      <c r="M233" s="566">
        <v>1.1719999999999999</v>
      </c>
      <c r="N233" s="566">
        <v>6.53</v>
      </c>
      <c r="O233" s="566">
        <v>2.2450000000000001</v>
      </c>
      <c r="P233" s="566">
        <v>5.7389999999999999</v>
      </c>
      <c r="Q233" s="566">
        <v>1.5209999999999999</v>
      </c>
      <c r="R233" s="566">
        <v>11.679</v>
      </c>
      <c r="S233" s="715">
        <v>3.86</v>
      </c>
    </row>
    <row r="234" spans="12:19" x14ac:dyDescent="0.25">
      <c r="L234" s="567">
        <v>41068</v>
      </c>
      <c r="M234" s="566">
        <v>1.329</v>
      </c>
      <c r="N234" s="566">
        <v>6.2160000000000002</v>
      </c>
      <c r="O234" s="566">
        <v>2.5049999999999999</v>
      </c>
      <c r="P234" s="566">
        <v>5.7720000000000002</v>
      </c>
      <c r="Q234" s="566">
        <v>1.8260000000000001</v>
      </c>
      <c r="R234" s="566">
        <v>10.804</v>
      </c>
      <c r="S234" s="715">
        <v>4.04</v>
      </c>
    </row>
    <row r="235" spans="12:19" x14ac:dyDescent="0.25">
      <c r="L235" s="567">
        <v>41075</v>
      </c>
      <c r="M235" s="566">
        <v>1.4370000000000001</v>
      </c>
      <c r="N235" s="566">
        <v>6.8739999999999997</v>
      </c>
      <c r="O235" s="566">
        <v>2.5760000000000001</v>
      </c>
      <c r="P235" s="566">
        <v>5.9260000000000002</v>
      </c>
      <c r="Q235" s="566">
        <v>1.931</v>
      </c>
      <c r="R235" s="566">
        <v>10.266</v>
      </c>
      <c r="S235" s="715">
        <v>4.0199999999999996</v>
      </c>
    </row>
    <row r="236" spans="12:19" x14ac:dyDescent="0.25">
      <c r="L236" s="567">
        <v>41082</v>
      </c>
      <c r="M236" s="566">
        <v>1.581</v>
      </c>
      <c r="N236" s="566">
        <v>6.38</v>
      </c>
      <c r="O236" s="566">
        <v>2.5949999999999998</v>
      </c>
      <c r="P236" s="566">
        <v>5.7990000000000004</v>
      </c>
      <c r="Q236" s="566">
        <v>2.0910000000000002</v>
      </c>
      <c r="R236" s="566">
        <v>9.2390000000000008</v>
      </c>
      <c r="S236" s="715">
        <v>4.12</v>
      </c>
    </row>
    <row r="237" spans="12:19" x14ac:dyDescent="0.25">
      <c r="L237" s="567">
        <v>41089</v>
      </c>
      <c r="M237" s="566">
        <v>1.583</v>
      </c>
      <c r="N237" s="566">
        <v>6.3289999999999997</v>
      </c>
      <c r="O237" s="566">
        <v>2.6790000000000003</v>
      </c>
      <c r="P237" s="566">
        <v>5.819</v>
      </c>
      <c r="Q237" s="566">
        <v>2.0950000000000002</v>
      </c>
      <c r="R237" s="566">
        <v>9.9310000000000009</v>
      </c>
      <c r="S237" s="715">
        <v>4.07</v>
      </c>
    </row>
    <row r="238" spans="12:19" x14ac:dyDescent="0.25">
      <c r="L238" s="567">
        <v>41096</v>
      </c>
      <c r="M238" s="566">
        <v>1.327</v>
      </c>
      <c r="N238" s="566">
        <v>6.9539999999999997</v>
      </c>
      <c r="O238" s="566">
        <v>2.3660000000000001</v>
      </c>
      <c r="P238" s="566">
        <v>6.0259999999999998</v>
      </c>
      <c r="Q238" s="566">
        <v>1.7309999999999999</v>
      </c>
      <c r="R238" s="566">
        <v>10.007</v>
      </c>
      <c r="S238" s="715">
        <v>3.97</v>
      </c>
    </row>
    <row r="239" spans="12:19" x14ac:dyDescent="0.25">
      <c r="L239" s="567">
        <v>41103</v>
      </c>
      <c r="M239" s="566">
        <v>1.26</v>
      </c>
      <c r="N239" s="566">
        <v>6.6630000000000003</v>
      </c>
      <c r="O239" s="566">
        <v>2.2170000000000001</v>
      </c>
      <c r="P239" s="566">
        <v>6.0579999999999998</v>
      </c>
      <c r="Q239" s="566">
        <v>1.69</v>
      </c>
      <c r="R239" s="566">
        <v>10.276999999999999</v>
      </c>
      <c r="S239" s="715">
        <v>3.88</v>
      </c>
    </row>
    <row r="240" spans="12:19" x14ac:dyDescent="0.25">
      <c r="L240" s="567">
        <v>41110</v>
      </c>
      <c r="M240" s="566">
        <v>1.167</v>
      </c>
      <c r="N240" s="566">
        <v>7.2670000000000003</v>
      </c>
      <c r="O240" s="566">
        <v>2.0670000000000002</v>
      </c>
      <c r="P240" s="566">
        <v>6.1660000000000004</v>
      </c>
      <c r="Q240" s="566">
        <v>1.587</v>
      </c>
      <c r="R240" s="566">
        <v>10.305</v>
      </c>
      <c r="S240" s="715">
        <v>3.64</v>
      </c>
    </row>
    <row r="241" spans="12:19" x14ac:dyDescent="0.25">
      <c r="L241" s="567">
        <v>41117</v>
      </c>
      <c r="M241" s="566">
        <v>1.3980000000000001</v>
      </c>
      <c r="N241" s="566">
        <v>6.7439999999999998</v>
      </c>
      <c r="O241" s="566">
        <v>2.214</v>
      </c>
      <c r="P241" s="566">
        <v>5.9559999999999995</v>
      </c>
      <c r="Q241" s="566">
        <v>1.776</v>
      </c>
      <c r="R241" s="566">
        <v>11.102</v>
      </c>
      <c r="S241" s="715">
        <v>3.85</v>
      </c>
    </row>
    <row r="242" spans="12:19" x14ac:dyDescent="0.25">
      <c r="L242" s="567">
        <v>41124</v>
      </c>
      <c r="M242" s="566">
        <v>1.4239999999999999</v>
      </c>
      <c r="N242" s="566">
        <v>6.8479999999999999</v>
      </c>
      <c r="O242" s="566">
        <v>2.1040000000000001</v>
      </c>
      <c r="P242" s="566">
        <v>6.048</v>
      </c>
      <c r="Q242" s="566">
        <v>1.698</v>
      </c>
      <c r="R242" s="566">
        <v>10.775</v>
      </c>
      <c r="S242" s="715">
        <v>3.86</v>
      </c>
    </row>
    <row r="243" spans="12:19" x14ac:dyDescent="0.25">
      <c r="L243" s="567">
        <v>41131</v>
      </c>
      <c r="M243" s="566">
        <v>1.385</v>
      </c>
      <c r="N243" s="566">
        <v>6.907</v>
      </c>
      <c r="O243" s="566">
        <v>2.069</v>
      </c>
      <c r="P243" s="566">
        <v>5.9020000000000001</v>
      </c>
      <c r="Q243" s="566">
        <v>1.6619999999999999</v>
      </c>
      <c r="R243" s="566">
        <v>9.77</v>
      </c>
      <c r="S243" s="715">
        <v>3.81</v>
      </c>
    </row>
    <row r="244" spans="12:19" x14ac:dyDescent="0.25">
      <c r="L244" s="567">
        <v>41138</v>
      </c>
      <c r="M244" s="566">
        <v>1.496</v>
      </c>
      <c r="N244" s="566">
        <v>6.4429999999999996</v>
      </c>
      <c r="O244" s="566">
        <v>2.1280000000000001</v>
      </c>
      <c r="P244" s="566">
        <v>5.7859999999999996</v>
      </c>
      <c r="Q244" s="566">
        <v>1.857</v>
      </c>
      <c r="R244" s="566">
        <v>9.5709999999999997</v>
      </c>
      <c r="S244" s="715">
        <v>3.91</v>
      </c>
    </row>
    <row r="245" spans="12:19" x14ac:dyDescent="0.25">
      <c r="L245" s="567">
        <v>41145</v>
      </c>
      <c r="M245" s="566">
        <v>1.355</v>
      </c>
      <c r="N245" s="566">
        <v>6.4189999999999996</v>
      </c>
      <c r="O245" s="566">
        <v>2.048</v>
      </c>
      <c r="P245" s="566">
        <v>5.7140000000000004</v>
      </c>
      <c r="Q245" s="566">
        <v>1.7429999999999999</v>
      </c>
      <c r="R245" s="566">
        <v>9.2040000000000006</v>
      </c>
      <c r="S245" s="715">
        <v>3.41</v>
      </c>
    </row>
    <row r="246" spans="12:19" x14ac:dyDescent="0.25">
      <c r="L246" s="567">
        <v>41152</v>
      </c>
      <c r="M246" s="566">
        <v>1.3340000000000001</v>
      </c>
      <c r="N246" s="566">
        <v>6.8570000000000002</v>
      </c>
      <c r="O246" s="566">
        <v>2.153</v>
      </c>
      <c r="P246" s="566">
        <v>5.8469999999999995</v>
      </c>
      <c r="Q246" s="566">
        <v>1.7069999999999999</v>
      </c>
      <c r="R246" s="566">
        <v>9.1470000000000002</v>
      </c>
      <c r="S246" s="715">
        <v>3.37</v>
      </c>
    </row>
    <row r="247" spans="12:19" x14ac:dyDescent="0.25">
      <c r="L247" s="567">
        <v>41159</v>
      </c>
      <c r="M247" s="566">
        <v>1.5190000000000001</v>
      </c>
      <c r="N247" s="566">
        <v>5.63</v>
      </c>
      <c r="O247" s="566">
        <v>2.2010000000000001</v>
      </c>
      <c r="P247" s="566">
        <v>5.0579999999999998</v>
      </c>
      <c r="Q247" s="566">
        <v>1.855</v>
      </c>
      <c r="R247" s="566">
        <v>7.9470000000000001</v>
      </c>
      <c r="S247" s="715">
        <v>3.49</v>
      </c>
    </row>
    <row r="248" spans="12:19" x14ac:dyDescent="0.25">
      <c r="L248" s="567">
        <v>41166</v>
      </c>
      <c r="M248" s="566">
        <v>1.706</v>
      </c>
      <c r="N248" s="566">
        <v>5.7850000000000001</v>
      </c>
      <c r="O248" s="566">
        <v>2.2549999999999999</v>
      </c>
      <c r="P248" s="566">
        <v>5.0170000000000003</v>
      </c>
      <c r="Q248" s="566">
        <v>1.9379999999999999</v>
      </c>
      <c r="R248" s="566">
        <v>7.9260000000000002</v>
      </c>
      <c r="S248" s="715">
        <v>3.52</v>
      </c>
    </row>
    <row r="249" spans="12:19" x14ac:dyDescent="0.25">
      <c r="L249" s="567">
        <v>41173</v>
      </c>
      <c r="M249" s="566">
        <v>1.5960000000000001</v>
      </c>
      <c r="N249" s="566">
        <v>5.7610000000000001</v>
      </c>
      <c r="O249" s="566">
        <v>2.2679999999999998</v>
      </c>
      <c r="P249" s="566">
        <v>5.05</v>
      </c>
      <c r="Q249" s="566">
        <v>1.8639999999999999</v>
      </c>
      <c r="R249" s="566">
        <v>8.42</v>
      </c>
      <c r="S249" s="715">
        <v>3.45</v>
      </c>
    </row>
    <row r="250" spans="12:19" x14ac:dyDescent="0.25">
      <c r="L250" s="567">
        <v>41180</v>
      </c>
      <c r="M250" s="566">
        <v>1.4419999999999999</v>
      </c>
      <c r="N250" s="566">
        <v>5.9379999999999997</v>
      </c>
      <c r="O250" s="566">
        <v>2.1739999999999999</v>
      </c>
      <c r="P250" s="566">
        <v>5.0919999999999996</v>
      </c>
      <c r="Q250" s="566">
        <v>1.7130000000000001</v>
      </c>
      <c r="R250" s="566">
        <v>8.8740000000000006</v>
      </c>
      <c r="S250" s="715">
        <v>3.2</v>
      </c>
    </row>
    <row r="251" spans="12:19" x14ac:dyDescent="0.25">
      <c r="L251" s="567">
        <v>41187</v>
      </c>
      <c r="M251" s="566">
        <v>1.52</v>
      </c>
      <c r="N251" s="566">
        <v>5.6859999999999999</v>
      </c>
      <c r="O251" s="566">
        <v>2.278</v>
      </c>
      <c r="P251" s="566">
        <v>5.0540000000000003</v>
      </c>
      <c r="Q251" s="566">
        <v>1.7749999999999999</v>
      </c>
      <c r="R251" s="566">
        <v>8.1010000000000009</v>
      </c>
      <c r="S251" s="715">
        <v>3.21</v>
      </c>
    </row>
    <row r="252" spans="12:19" x14ac:dyDescent="0.25">
      <c r="L252" s="567">
        <v>41194</v>
      </c>
      <c r="M252" s="566">
        <v>1.4450000000000001</v>
      </c>
      <c r="N252" s="566">
        <v>5.625</v>
      </c>
      <c r="O252" s="566">
        <v>2.1459999999999999</v>
      </c>
      <c r="P252" s="566">
        <v>4.984</v>
      </c>
      <c r="Q252" s="566">
        <v>1.6859999999999999</v>
      </c>
      <c r="R252" s="566">
        <v>7.915</v>
      </c>
      <c r="S252" s="715">
        <v>3.16</v>
      </c>
    </row>
    <row r="253" spans="12:19" x14ac:dyDescent="0.25">
      <c r="L253" s="567">
        <v>41201</v>
      </c>
      <c r="M253" s="566">
        <v>1.5939999999999999</v>
      </c>
      <c r="N253" s="566">
        <v>5.3719999999999999</v>
      </c>
      <c r="O253" s="566">
        <v>2.206</v>
      </c>
      <c r="P253" s="566">
        <v>4.7729999999999997</v>
      </c>
      <c r="Q253" s="566">
        <v>1.8129999999999999</v>
      </c>
      <c r="R253" s="566">
        <v>7.47</v>
      </c>
      <c r="S253" s="715">
        <v>3.2</v>
      </c>
    </row>
    <row r="254" spans="12:19" x14ac:dyDescent="0.25">
      <c r="L254" s="567">
        <v>41208</v>
      </c>
      <c r="M254" s="566">
        <v>1.5369999999999999</v>
      </c>
      <c r="N254" s="566">
        <v>5.5919999999999996</v>
      </c>
      <c r="O254" s="566">
        <v>2.2480000000000002</v>
      </c>
      <c r="P254" s="566">
        <v>4.9030000000000005</v>
      </c>
      <c r="Q254" s="566">
        <v>1.78</v>
      </c>
      <c r="R254" s="566">
        <v>7.9640000000000004</v>
      </c>
      <c r="S254" s="715">
        <v>3.08</v>
      </c>
    </row>
    <row r="255" spans="12:19" x14ac:dyDescent="0.25">
      <c r="L255" s="567">
        <v>41215</v>
      </c>
      <c r="M255" s="566">
        <v>1.45</v>
      </c>
      <c r="N255" s="566">
        <v>5.6609999999999996</v>
      </c>
      <c r="O255" s="566">
        <v>2.2200000000000002</v>
      </c>
      <c r="P255" s="566">
        <v>4.9429999999999996</v>
      </c>
      <c r="Q255" s="566">
        <v>1.704</v>
      </c>
      <c r="R255" s="566">
        <v>8.3049999999999997</v>
      </c>
      <c r="S255" s="715">
        <v>3.04</v>
      </c>
    </row>
    <row r="256" spans="12:19" x14ac:dyDescent="0.25">
      <c r="L256" s="567">
        <v>41222</v>
      </c>
      <c r="M256" s="566">
        <v>1.3479999999999999</v>
      </c>
      <c r="N256" s="566">
        <v>5.8239999999999998</v>
      </c>
      <c r="O256" s="566">
        <v>2.125</v>
      </c>
      <c r="P256" s="566">
        <v>4.9740000000000002</v>
      </c>
      <c r="Q256" s="566">
        <v>1.6120000000000001</v>
      </c>
      <c r="R256" s="566">
        <v>8.6609999999999996</v>
      </c>
      <c r="S256" s="715">
        <v>3</v>
      </c>
    </row>
    <row r="257" spans="12:19" x14ac:dyDescent="0.25">
      <c r="L257" s="567">
        <v>41229</v>
      </c>
      <c r="M257" s="566">
        <v>1.331</v>
      </c>
      <c r="N257" s="566">
        <v>5.8719999999999999</v>
      </c>
      <c r="O257" s="566">
        <v>2.069</v>
      </c>
      <c r="P257" s="566">
        <v>4.8680000000000003</v>
      </c>
      <c r="Q257" s="566">
        <v>1.597</v>
      </c>
      <c r="R257" s="566">
        <v>8.68</v>
      </c>
      <c r="S257" s="715">
        <v>3.01</v>
      </c>
    </row>
    <row r="258" spans="12:19" x14ac:dyDescent="0.25">
      <c r="L258" s="567">
        <v>41236</v>
      </c>
      <c r="M258" s="566">
        <v>1.4359999999999999</v>
      </c>
      <c r="N258" s="566">
        <v>5.6189999999999998</v>
      </c>
      <c r="O258" s="566">
        <v>2.1560000000000001</v>
      </c>
      <c r="P258" s="566">
        <v>4.7510000000000003</v>
      </c>
      <c r="Q258" s="566">
        <v>1.6879999999999999</v>
      </c>
      <c r="R258" s="566">
        <v>7.7919999999999998</v>
      </c>
      <c r="S258" s="715">
        <v>3.09</v>
      </c>
    </row>
    <row r="259" spans="12:19" x14ac:dyDescent="0.25">
      <c r="L259" s="567">
        <v>41243</v>
      </c>
      <c r="M259" s="566">
        <v>1.3860000000000001</v>
      </c>
      <c r="N259" s="566">
        <v>5.3170000000000002</v>
      </c>
      <c r="O259" s="566">
        <v>2.0459999999999998</v>
      </c>
      <c r="P259" s="566">
        <v>4.4980000000000002</v>
      </c>
      <c r="Q259" s="566">
        <v>1.607</v>
      </c>
      <c r="R259" s="566">
        <v>7.5380000000000003</v>
      </c>
      <c r="S259" s="715">
        <v>2.92</v>
      </c>
    </row>
    <row r="260" spans="12:19" x14ac:dyDescent="0.25">
      <c r="L260" s="567">
        <v>41250</v>
      </c>
      <c r="M260" s="566">
        <v>1.2949999999999999</v>
      </c>
      <c r="N260" s="566">
        <v>5.4560000000000004</v>
      </c>
      <c r="O260" s="566">
        <v>1.9529999999999998</v>
      </c>
      <c r="P260" s="566">
        <v>4.5250000000000004</v>
      </c>
      <c r="Q260" s="566">
        <v>1.5249999999999999</v>
      </c>
      <c r="R260" s="566">
        <v>7.4530000000000003</v>
      </c>
      <c r="S260" s="715">
        <v>2.78</v>
      </c>
    </row>
    <row r="261" spans="12:19" x14ac:dyDescent="0.25">
      <c r="L261" s="567">
        <v>41257</v>
      </c>
      <c r="M261" s="566">
        <v>1.3479999999999999</v>
      </c>
      <c r="N261" s="566">
        <v>5.391</v>
      </c>
      <c r="O261" s="566">
        <v>1.972</v>
      </c>
      <c r="P261" s="566">
        <v>4.6029999999999998</v>
      </c>
      <c r="Q261" s="566">
        <v>1.5430000000000001</v>
      </c>
      <c r="R261" s="566">
        <v>6.992</v>
      </c>
      <c r="S261" s="715">
        <v>2.82</v>
      </c>
    </row>
    <row r="262" spans="12:19" x14ac:dyDescent="0.25">
      <c r="L262" s="567">
        <v>41264</v>
      </c>
      <c r="M262" s="566">
        <v>1.3759999999999999</v>
      </c>
      <c r="N262" s="566">
        <v>5.2510000000000003</v>
      </c>
      <c r="O262" s="566">
        <v>1.9769999999999999</v>
      </c>
      <c r="P262" s="566">
        <v>4.4719999999999995</v>
      </c>
      <c r="Q262" s="566">
        <v>1.5550000000000002</v>
      </c>
      <c r="R262" s="566">
        <v>6.8920000000000003</v>
      </c>
      <c r="S262" s="715">
        <v>2.77</v>
      </c>
    </row>
    <row r="263" spans="12:19" x14ac:dyDescent="0.25">
      <c r="L263" s="567">
        <v>41271</v>
      </c>
      <c r="M263" s="566">
        <v>1.31</v>
      </c>
      <c r="N263" s="566">
        <v>5.2549999999999999</v>
      </c>
      <c r="O263" s="566">
        <v>1.9870000000000001</v>
      </c>
      <c r="P263" s="566">
        <v>4.4969999999999999</v>
      </c>
      <c r="Q263" s="566">
        <v>1.4849999999999999</v>
      </c>
      <c r="R263" s="566">
        <v>6.8810000000000002</v>
      </c>
      <c r="S263" s="715">
        <v>2.73</v>
      </c>
    </row>
    <row r="264" spans="12:19" x14ac:dyDescent="0.25">
      <c r="L264" s="567">
        <v>41278</v>
      </c>
      <c r="M264" s="566">
        <v>1.536</v>
      </c>
      <c r="N264" s="566">
        <v>5.0570000000000004</v>
      </c>
      <c r="O264" s="566">
        <v>2.1379999999999999</v>
      </c>
      <c r="P264" s="566">
        <v>4.2649999999999997</v>
      </c>
      <c r="Q264" s="566">
        <v>1.7269999999999999</v>
      </c>
      <c r="R264" s="566">
        <v>6.2469999999999999</v>
      </c>
      <c r="S264" s="715">
        <v>2.9</v>
      </c>
    </row>
    <row r="265" spans="12:19" x14ac:dyDescent="0.25">
      <c r="L265" s="567">
        <v>41285</v>
      </c>
      <c r="M265" s="566">
        <v>1.583</v>
      </c>
      <c r="N265" s="566">
        <v>4.8879999999999999</v>
      </c>
      <c r="O265" s="566">
        <v>2.1509999999999998</v>
      </c>
      <c r="P265" s="566">
        <v>4.1310000000000002</v>
      </c>
      <c r="Q265" s="566">
        <v>1.7530000000000001</v>
      </c>
      <c r="R265" s="566">
        <v>6.1159999999999997</v>
      </c>
      <c r="S265" s="715">
        <v>3.29</v>
      </c>
    </row>
    <row r="266" spans="12:19" x14ac:dyDescent="0.25">
      <c r="L266" s="567">
        <v>41292</v>
      </c>
      <c r="M266" s="566">
        <v>1.5550000000000002</v>
      </c>
      <c r="N266" s="566">
        <v>5.0789999999999997</v>
      </c>
      <c r="O266" s="566">
        <v>2.1269999999999998</v>
      </c>
      <c r="P266" s="566">
        <v>4.1669999999999998</v>
      </c>
      <c r="Q266" s="566">
        <v>1.6919999999999999</v>
      </c>
      <c r="R266" s="566">
        <v>6.06</v>
      </c>
      <c r="S266" s="715">
        <v>3.05</v>
      </c>
    </row>
    <row r="267" spans="12:19" x14ac:dyDescent="0.25">
      <c r="L267" s="567">
        <v>41299</v>
      </c>
      <c r="M267" s="566">
        <v>1.6360000000000001</v>
      </c>
      <c r="N267" s="566">
        <v>5.173</v>
      </c>
      <c r="O267" s="566">
        <v>2.2210000000000001</v>
      </c>
      <c r="P267" s="566">
        <v>4.1289999999999996</v>
      </c>
      <c r="Q267" s="566">
        <v>1.7709999999999999</v>
      </c>
      <c r="R267" s="566">
        <v>6.0570000000000004</v>
      </c>
      <c r="S267" s="715">
        <v>3.25</v>
      </c>
    </row>
    <row r="268" spans="12:19" x14ac:dyDescent="0.25">
      <c r="L268" s="567">
        <v>41306</v>
      </c>
      <c r="M268" s="566">
        <v>1.6720000000000002</v>
      </c>
      <c r="N268" s="566">
        <v>5.2080000000000002</v>
      </c>
      <c r="O268" s="566">
        <v>2.2469999999999999</v>
      </c>
      <c r="P268" s="566">
        <v>4.3289999999999997</v>
      </c>
      <c r="Q268" s="566">
        <v>1.8599999999999999</v>
      </c>
      <c r="R268" s="566">
        <v>6.1189999999999998</v>
      </c>
      <c r="S268" s="715">
        <v>3.29</v>
      </c>
    </row>
    <row r="269" spans="12:19" x14ac:dyDescent="0.25">
      <c r="L269" s="567">
        <v>41313</v>
      </c>
      <c r="M269" s="566">
        <v>1.609</v>
      </c>
      <c r="N269" s="566">
        <v>5.3620000000000001</v>
      </c>
      <c r="O269" s="566">
        <v>2.2330000000000001</v>
      </c>
      <c r="P269" s="566">
        <v>4.5529999999999999</v>
      </c>
      <c r="Q269" s="566">
        <v>1.796</v>
      </c>
      <c r="R269" s="566">
        <v>6.4719999999999995</v>
      </c>
      <c r="S269" s="715">
        <v>3.15</v>
      </c>
    </row>
    <row r="270" spans="12:19" x14ac:dyDescent="0.25">
      <c r="L270" s="567">
        <v>41320</v>
      </c>
      <c r="M270" s="566">
        <v>1.6520000000000001</v>
      </c>
      <c r="N270" s="566">
        <v>5.1929999999999996</v>
      </c>
      <c r="O270" s="566">
        <v>2.2749999999999999</v>
      </c>
      <c r="P270" s="566">
        <v>4.3819999999999997</v>
      </c>
      <c r="Q270" s="566">
        <v>1.875</v>
      </c>
      <c r="R270" s="566">
        <v>6.1189999999999998</v>
      </c>
      <c r="S270" s="715">
        <v>3.15</v>
      </c>
    </row>
    <row r="271" spans="12:19" x14ac:dyDescent="0.25">
      <c r="L271" s="567">
        <v>41327</v>
      </c>
      <c r="M271" s="566">
        <v>1.5680000000000001</v>
      </c>
      <c r="N271" s="566">
        <v>5.1449999999999996</v>
      </c>
      <c r="O271" s="566">
        <v>2.2250000000000001</v>
      </c>
      <c r="P271" s="566">
        <v>4.4459999999999997</v>
      </c>
      <c r="Q271" s="566">
        <v>1.7970000000000002</v>
      </c>
      <c r="R271" s="566">
        <v>6.22</v>
      </c>
      <c r="S271" s="715">
        <v>3.11</v>
      </c>
    </row>
    <row r="272" spans="12:19" x14ac:dyDescent="0.25">
      <c r="L272" s="567">
        <v>41334</v>
      </c>
      <c r="M272" s="566">
        <v>1.41</v>
      </c>
      <c r="N272" s="566">
        <v>5.0960000000000001</v>
      </c>
      <c r="O272" s="566">
        <v>2.11</v>
      </c>
      <c r="P272" s="566">
        <v>4.79</v>
      </c>
      <c r="Q272" s="566">
        <v>1.6800000000000002</v>
      </c>
      <c r="R272" s="566">
        <v>6.298</v>
      </c>
      <c r="S272" s="715">
        <v>3.19</v>
      </c>
    </row>
    <row r="273" spans="12:19" x14ac:dyDescent="0.25">
      <c r="L273" s="567">
        <v>41341</v>
      </c>
      <c r="M273" s="566">
        <v>1.5249999999999999</v>
      </c>
      <c r="N273" s="566">
        <v>4.7620000000000005</v>
      </c>
      <c r="O273" s="566">
        <v>2.1230000000000002</v>
      </c>
      <c r="P273" s="566">
        <v>4.5990000000000002</v>
      </c>
      <c r="Q273" s="566">
        <v>1.72</v>
      </c>
      <c r="R273" s="566">
        <v>5.8719999999999999</v>
      </c>
      <c r="S273" s="715">
        <v>3.17</v>
      </c>
    </row>
    <row r="274" spans="12:19" x14ac:dyDescent="0.25">
      <c r="L274" s="567">
        <v>41348</v>
      </c>
      <c r="M274" s="566">
        <v>1.4550000000000001</v>
      </c>
      <c r="N274" s="566">
        <v>4.92</v>
      </c>
      <c r="O274" s="566">
        <v>2.0640000000000001</v>
      </c>
      <c r="P274" s="566">
        <v>4.5990000000000002</v>
      </c>
      <c r="Q274" s="566">
        <v>1.716</v>
      </c>
      <c r="R274" s="566">
        <v>5.8929999999999998</v>
      </c>
      <c r="S274" s="715">
        <v>3.09</v>
      </c>
    </row>
    <row r="275" spans="12:19" x14ac:dyDescent="0.25">
      <c r="L275" s="567">
        <v>41355</v>
      </c>
      <c r="M275" s="566">
        <v>1.379</v>
      </c>
      <c r="N275" s="566">
        <v>4.8550000000000004</v>
      </c>
      <c r="O275" s="566">
        <v>2.0150000000000001</v>
      </c>
      <c r="P275" s="566">
        <v>4.5149999999999997</v>
      </c>
      <c r="Q275" s="566">
        <v>1.8149999999999999</v>
      </c>
      <c r="R275" s="566">
        <v>5.9630000000000001</v>
      </c>
      <c r="S275" s="715">
        <v>3.11</v>
      </c>
    </row>
    <row r="276" spans="12:19" x14ac:dyDescent="0.25">
      <c r="L276" s="567">
        <v>41362</v>
      </c>
      <c r="M276" s="566">
        <v>1.2889999999999999</v>
      </c>
      <c r="N276" s="566">
        <v>5.0599999999999996</v>
      </c>
      <c r="O276" s="566">
        <v>2.0219999999999998</v>
      </c>
      <c r="P276" s="566">
        <v>4.7629999999999999</v>
      </c>
      <c r="Q276" s="566">
        <v>1.7669999999999999</v>
      </c>
      <c r="R276" s="566">
        <v>6.3019999999999996</v>
      </c>
      <c r="S276" s="715">
        <v>3.06</v>
      </c>
    </row>
    <row r="277" spans="12:19" x14ac:dyDescent="0.25">
      <c r="L277" s="567">
        <v>41369</v>
      </c>
      <c r="M277" s="566">
        <v>1.212</v>
      </c>
      <c r="N277" s="566">
        <v>4.7489999999999997</v>
      </c>
      <c r="O277" s="566">
        <v>1.75</v>
      </c>
      <c r="P277" s="566">
        <v>4.3780000000000001</v>
      </c>
      <c r="Q277" s="566">
        <v>1.6040000000000001</v>
      </c>
      <c r="R277" s="566">
        <v>6.3049999999999997</v>
      </c>
      <c r="S277" s="715">
        <v>2.96</v>
      </c>
    </row>
    <row r="278" spans="12:19" x14ac:dyDescent="0.25">
      <c r="L278" s="567">
        <v>41376</v>
      </c>
      <c r="M278" s="566">
        <v>1.26</v>
      </c>
      <c r="N278" s="566">
        <v>4.6899999999999995</v>
      </c>
      <c r="O278" s="566">
        <v>1.8050000000000002</v>
      </c>
      <c r="P278" s="566">
        <v>4.3250000000000002</v>
      </c>
      <c r="Q278" s="566">
        <v>1.69</v>
      </c>
      <c r="R278" s="566">
        <v>6.2430000000000003</v>
      </c>
      <c r="S278" s="715">
        <v>2.93</v>
      </c>
    </row>
    <row r="279" spans="12:19" x14ac:dyDescent="0.25">
      <c r="L279" s="567">
        <v>41383</v>
      </c>
      <c r="M279" s="566">
        <v>1.2509999999999999</v>
      </c>
      <c r="N279" s="566">
        <v>4.62</v>
      </c>
      <c r="O279" s="566">
        <v>1.7909999999999999</v>
      </c>
      <c r="P279" s="566">
        <v>4.2229999999999999</v>
      </c>
      <c r="Q279" s="566">
        <v>1.6539999999999999</v>
      </c>
      <c r="R279" s="566">
        <v>6.0209999999999999</v>
      </c>
      <c r="S279" s="715">
        <v>2.9</v>
      </c>
    </row>
    <row r="280" spans="12:19" x14ac:dyDescent="0.25">
      <c r="L280" s="567">
        <v>41390</v>
      </c>
      <c r="M280" s="566">
        <v>1.206</v>
      </c>
      <c r="N280" s="566">
        <v>4.28</v>
      </c>
      <c r="O280" s="566">
        <v>1.738</v>
      </c>
      <c r="P280" s="566">
        <v>4.0590000000000002</v>
      </c>
      <c r="Q280" s="566">
        <v>1.589</v>
      </c>
      <c r="R280" s="566">
        <v>5.8239999999999998</v>
      </c>
      <c r="S280" s="715">
        <v>2.93</v>
      </c>
    </row>
    <row r="281" spans="12:19" x14ac:dyDescent="0.25">
      <c r="L281" s="567">
        <v>41397</v>
      </c>
      <c r="M281" s="566">
        <v>1.24</v>
      </c>
      <c r="N281" s="566">
        <v>4.0389999999999997</v>
      </c>
      <c r="O281" s="566">
        <v>1.8180000000000001</v>
      </c>
      <c r="P281" s="566">
        <v>3.8220000000000001</v>
      </c>
      <c r="Q281" s="566">
        <v>1.5819999999999999</v>
      </c>
      <c r="R281" s="566">
        <v>5.4539999999999997</v>
      </c>
      <c r="S281" s="715">
        <v>2.64</v>
      </c>
    </row>
    <row r="282" spans="12:19" x14ac:dyDescent="0.25">
      <c r="L282" s="567">
        <v>41404</v>
      </c>
      <c r="M282" s="566">
        <v>1.38</v>
      </c>
      <c r="N282" s="566">
        <v>4.202</v>
      </c>
      <c r="O282" s="566">
        <v>1.952</v>
      </c>
      <c r="P282" s="566">
        <v>3.8929999999999998</v>
      </c>
      <c r="Q282" s="566">
        <v>1.7</v>
      </c>
      <c r="R282" s="566">
        <v>5.4160000000000004</v>
      </c>
      <c r="S282" s="715">
        <v>2.62</v>
      </c>
    </row>
    <row r="283" spans="12:19" x14ac:dyDescent="0.25">
      <c r="L283" s="567">
        <v>41411</v>
      </c>
      <c r="M283" s="566">
        <v>1.3260000000000001</v>
      </c>
      <c r="N283" s="566">
        <v>4.2060000000000004</v>
      </c>
      <c r="O283" s="566">
        <v>1.857</v>
      </c>
      <c r="P283" s="566">
        <v>3.895</v>
      </c>
      <c r="Q283" s="566">
        <v>1.633</v>
      </c>
      <c r="R283" s="566">
        <v>5.2080000000000002</v>
      </c>
      <c r="S283" s="715">
        <v>2.5299999999999998</v>
      </c>
    </row>
    <row r="284" spans="12:19" x14ac:dyDescent="0.25">
      <c r="L284" s="567">
        <v>41418</v>
      </c>
      <c r="M284" s="566">
        <v>1.431</v>
      </c>
      <c r="N284" s="566">
        <v>4.4180000000000001</v>
      </c>
      <c r="O284" s="566">
        <v>1.9390000000000001</v>
      </c>
      <c r="P284" s="566">
        <v>4.1379999999999999</v>
      </c>
      <c r="Q284" s="566">
        <v>1.734</v>
      </c>
      <c r="R284" s="566">
        <v>5.492</v>
      </c>
      <c r="S284" s="715">
        <v>2.5099999999999998</v>
      </c>
    </row>
    <row r="285" spans="12:19" x14ac:dyDescent="0.25">
      <c r="L285" s="567">
        <v>41425</v>
      </c>
      <c r="M285" s="566">
        <v>1.5049999999999999</v>
      </c>
      <c r="N285" s="566">
        <v>4.4400000000000004</v>
      </c>
      <c r="O285" s="566">
        <v>2.0710000000000002</v>
      </c>
      <c r="P285" s="566">
        <v>4.157</v>
      </c>
      <c r="Q285" s="566">
        <v>1.8380000000000001</v>
      </c>
      <c r="R285" s="566">
        <v>5.5540000000000003</v>
      </c>
      <c r="S285" s="715">
        <v>2.52</v>
      </c>
    </row>
    <row r="286" spans="12:19" x14ac:dyDescent="0.25">
      <c r="L286" s="567">
        <v>41432</v>
      </c>
      <c r="M286" s="566">
        <v>1.546</v>
      </c>
      <c r="N286" s="566">
        <v>4.548</v>
      </c>
      <c r="O286" s="566">
        <v>2.1259999999999999</v>
      </c>
      <c r="P286" s="566">
        <v>4.1909999999999998</v>
      </c>
      <c r="Q286" s="566">
        <v>1.887</v>
      </c>
      <c r="R286" s="566">
        <v>6.0890000000000004</v>
      </c>
      <c r="S286" s="715">
        <v>2.4700000000000002</v>
      </c>
    </row>
    <row r="287" spans="12:19" x14ac:dyDescent="0.25">
      <c r="L287" s="567">
        <v>41439</v>
      </c>
      <c r="M287" s="566">
        <v>1.514</v>
      </c>
      <c r="N287" s="566">
        <v>4.585</v>
      </c>
      <c r="O287" s="566">
        <v>2.0859999999999999</v>
      </c>
      <c r="P287" s="566">
        <v>4.2789999999999999</v>
      </c>
      <c r="Q287" s="566">
        <v>1.8759999999999999</v>
      </c>
      <c r="R287" s="566">
        <v>6.2460000000000004</v>
      </c>
      <c r="S287" s="715">
        <v>2.6</v>
      </c>
    </row>
    <row r="288" spans="12:19" x14ac:dyDescent="0.25">
      <c r="L288" s="567">
        <v>41446</v>
      </c>
      <c r="M288" s="566">
        <v>1.7250000000000001</v>
      </c>
      <c r="N288" s="566">
        <v>4.9119999999999999</v>
      </c>
      <c r="O288" s="566">
        <v>2.3159999999999998</v>
      </c>
      <c r="P288" s="566">
        <v>4.6189999999999998</v>
      </c>
      <c r="Q288" s="566">
        <v>2.1269999999999998</v>
      </c>
      <c r="R288" s="566">
        <v>6.38</v>
      </c>
      <c r="S288" s="715">
        <v>2.78</v>
      </c>
    </row>
    <row r="289" spans="12:19" x14ac:dyDescent="0.25">
      <c r="L289" s="567">
        <v>41453</v>
      </c>
      <c r="M289" s="566">
        <v>1.728</v>
      </c>
      <c r="N289" s="566">
        <v>4.7670000000000003</v>
      </c>
      <c r="O289" s="566">
        <v>2.343</v>
      </c>
      <c r="P289" s="566">
        <v>4.5449999999999999</v>
      </c>
      <c r="Q289" s="566">
        <v>2.1189999999999998</v>
      </c>
      <c r="R289" s="566">
        <v>6.3840000000000003</v>
      </c>
      <c r="S289" s="715">
        <v>2.83</v>
      </c>
    </row>
    <row r="290" spans="12:19" x14ac:dyDescent="0.25">
      <c r="L290" s="567">
        <v>41460</v>
      </c>
      <c r="M290" s="566">
        <v>1.7189999999999999</v>
      </c>
      <c r="N290" s="566">
        <v>4.6550000000000002</v>
      </c>
      <c r="O290" s="566">
        <v>2.294</v>
      </c>
      <c r="P290" s="566">
        <v>4.4219999999999997</v>
      </c>
      <c r="Q290" s="566">
        <v>2.1019999999999999</v>
      </c>
      <c r="R290" s="566">
        <v>7.0170000000000003</v>
      </c>
      <c r="S290" s="715">
        <v>2.88</v>
      </c>
    </row>
    <row r="291" spans="12:19" x14ac:dyDescent="0.25">
      <c r="L291" s="567">
        <v>41467</v>
      </c>
      <c r="M291" s="566">
        <v>1.56</v>
      </c>
      <c r="N291" s="566">
        <v>4.78</v>
      </c>
      <c r="O291" s="566">
        <v>2.1890000000000001</v>
      </c>
      <c r="P291" s="566">
        <v>4.4829999999999997</v>
      </c>
      <c r="Q291" s="566">
        <v>1.968</v>
      </c>
      <c r="R291" s="566">
        <v>7.3579999999999997</v>
      </c>
      <c r="S291" s="715">
        <v>2.75</v>
      </c>
    </row>
    <row r="292" spans="12:19" x14ac:dyDescent="0.25">
      <c r="L292" s="567">
        <v>41474</v>
      </c>
      <c r="M292" s="566">
        <v>1.5190000000000001</v>
      </c>
      <c r="N292" s="566">
        <v>4.6760000000000002</v>
      </c>
      <c r="O292" s="566">
        <v>2.1850000000000001</v>
      </c>
      <c r="P292" s="566">
        <v>4.4059999999999997</v>
      </c>
      <c r="Q292" s="566">
        <v>1.9430000000000001</v>
      </c>
      <c r="R292" s="566">
        <v>6.7089999999999996</v>
      </c>
      <c r="S292" s="715">
        <v>2.8</v>
      </c>
    </row>
    <row r="293" spans="12:19" x14ac:dyDescent="0.25">
      <c r="L293" s="567">
        <v>41481</v>
      </c>
      <c r="M293" s="566">
        <v>1.665</v>
      </c>
      <c r="N293" s="566">
        <v>4.6219999999999999</v>
      </c>
      <c r="O293" s="566">
        <v>2.2749999999999999</v>
      </c>
      <c r="P293" s="566">
        <v>4.4009999999999998</v>
      </c>
      <c r="Q293" s="566">
        <v>2.0630000000000002</v>
      </c>
      <c r="R293" s="566">
        <v>6.3810000000000002</v>
      </c>
      <c r="S293" s="715">
        <v>2.83</v>
      </c>
    </row>
    <row r="294" spans="12:19" x14ac:dyDescent="0.25">
      <c r="L294" s="567">
        <v>41488</v>
      </c>
      <c r="M294" s="566">
        <v>1.651</v>
      </c>
      <c r="N294" s="566">
        <v>4.5679999999999996</v>
      </c>
      <c r="O294" s="566">
        <v>2.194</v>
      </c>
      <c r="P294" s="566">
        <v>4.2530000000000001</v>
      </c>
      <c r="Q294" s="566">
        <v>2.0350000000000001</v>
      </c>
      <c r="R294" s="566">
        <v>6.4960000000000004</v>
      </c>
      <c r="S294" s="715">
        <v>2.88</v>
      </c>
    </row>
    <row r="295" spans="12:19" x14ac:dyDescent="0.25">
      <c r="L295" s="567">
        <v>41495</v>
      </c>
      <c r="M295" s="566">
        <v>1.6800000000000002</v>
      </c>
      <c r="N295" s="566">
        <v>4.4950000000000001</v>
      </c>
      <c r="O295" s="566">
        <v>2.2309999999999999</v>
      </c>
      <c r="P295" s="566">
        <v>4.1879999999999997</v>
      </c>
      <c r="Q295" s="566">
        <v>2.0550000000000002</v>
      </c>
      <c r="R295" s="566">
        <v>6.5149999999999997</v>
      </c>
      <c r="S295" s="715">
        <v>2.85</v>
      </c>
    </row>
    <row r="296" spans="12:19" x14ac:dyDescent="0.25">
      <c r="L296" s="567">
        <v>41502</v>
      </c>
      <c r="M296" s="566">
        <v>1.881</v>
      </c>
      <c r="N296" s="566">
        <v>4.3600000000000003</v>
      </c>
      <c r="O296" s="566">
        <v>2.3970000000000002</v>
      </c>
      <c r="P296" s="566">
        <v>4.1849999999999996</v>
      </c>
      <c r="Q296" s="566">
        <v>2.2530000000000001</v>
      </c>
      <c r="R296" s="566">
        <v>6.3150000000000004</v>
      </c>
      <c r="S296" s="715">
        <v>2.88</v>
      </c>
    </row>
    <row r="297" spans="12:19" x14ac:dyDescent="0.25">
      <c r="L297" s="567">
        <v>41509</v>
      </c>
      <c r="M297" s="566">
        <v>1.9350000000000001</v>
      </c>
      <c r="N297" s="566">
        <v>4.4569999999999999</v>
      </c>
      <c r="O297" s="566">
        <v>2.472</v>
      </c>
      <c r="P297" s="566">
        <v>4.3259999999999996</v>
      </c>
      <c r="Q297" s="566">
        <v>2.3250000000000002</v>
      </c>
      <c r="R297" s="566">
        <v>6.4939999999999998</v>
      </c>
      <c r="S297" s="715">
        <v>2.99</v>
      </c>
    </row>
    <row r="298" spans="12:19" x14ac:dyDescent="0.25">
      <c r="L298" s="567">
        <v>41516</v>
      </c>
      <c r="M298" s="566">
        <v>1.8559999999999999</v>
      </c>
      <c r="N298" s="566">
        <v>4.5369999999999999</v>
      </c>
      <c r="O298" s="566">
        <v>2.4699999999999998</v>
      </c>
      <c r="P298" s="566">
        <v>4.4009999999999998</v>
      </c>
      <c r="Q298" s="566">
        <v>2.2879999999999998</v>
      </c>
      <c r="R298" s="566">
        <v>6.6609999999999996</v>
      </c>
      <c r="S298" s="715">
        <v>2.96</v>
      </c>
    </row>
    <row r="299" spans="12:19" x14ac:dyDescent="0.25">
      <c r="L299" s="567">
        <v>41523</v>
      </c>
      <c r="M299" s="566">
        <v>1.95</v>
      </c>
      <c r="N299" s="566">
        <v>4.5270000000000001</v>
      </c>
      <c r="O299" s="566">
        <v>2.5470000000000002</v>
      </c>
      <c r="P299" s="566">
        <v>4.5030000000000001</v>
      </c>
      <c r="Q299" s="566">
        <v>2.3820000000000001</v>
      </c>
      <c r="R299" s="566">
        <v>7.0430000000000001</v>
      </c>
      <c r="S299" s="715">
        <v>2.97</v>
      </c>
    </row>
    <row r="300" spans="12:19" x14ac:dyDescent="0.25">
      <c r="L300" s="567">
        <v>41530</v>
      </c>
      <c r="M300" s="566">
        <v>1.976</v>
      </c>
      <c r="N300" s="566">
        <v>4.4939999999999998</v>
      </c>
      <c r="O300" s="566">
        <v>2.5350000000000001</v>
      </c>
      <c r="P300" s="566">
        <v>4.5780000000000003</v>
      </c>
      <c r="Q300" s="566">
        <v>2.343</v>
      </c>
      <c r="R300" s="566">
        <v>7.34</v>
      </c>
      <c r="S300" s="715">
        <v>3.02</v>
      </c>
    </row>
    <row r="301" spans="12:19" x14ac:dyDescent="0.25">
      <c r="L301" s="567">
        <v>41537</v>
      </c>
      <c r="M301" s="566">
        <v>1.9430000000000001</v>
      </c>
      <c r="N301" s="566">
        <v>4.3010000000000002</v>
      </c>
      <c r="O301" s="566">
        <v>2.4500000000000002</v>
      </c>
      <c r="P301" s="566">
        <v>4.2869999999999999</v>
      </c>
      <c r="Q301" s="566">
        <v>2.306</v>
      </c>
      <c r="R301" s="566">
        <v>7.0789999999999997</v>
      </c>
      <c r="S301" s="715">
        <v>2.96</v>
      </c>
    </row>
    <row r="302" spans="12:19" x14ac:dyDescent="0.25">
      <c r="L302" s="567">
        <v>41544</v>
      </c>
      <c r="M302" s="566">
        <v>1.778</v>
      </c>
      <c r="N302" s="566">
        <v>4.3620000000000001</v>
      </c>
      <c r="O302" s="566">
        <v>2.335</v>
      </c>
      <c r="P302" s="566">
        <v>4.4160000000000004</v>
      </c>
      <c r="Q302" s="566">
        <v>2.1779999999999999</v>
      </c>
      <c r="R302" s="566">
        <v>6.7780000000000005</v>
      </c>
      <c r="S302" s="715">
        <v>2.94</v>
      </c>
    </row>
    <row r="303" spans="12:19" x14ac:dyDescent="0.25">
      <c r="L303" s="567">
        <v>41551</v>
      </c>
      <c r="M303" s="566">
        <v>1.841</v>
      </c>
      <c r="N303" s="566">
        <v>4.2060000000000004</v>
      </c>
      <c r="O303" s="566">
        <v>2.3620000000000001</v>
      </c>
      <c r="P303" s="566">
        <v>4.3</v>
      </c>
      <c r="Q303" s="566">
        <v>2.2200000000000002</v>
      </c>
      <c r="R303" s="566">
        <v>6.3390000000000004</v>
      </c>
      <c r="S303" s="715">
        <v>2.97</v>
      </c>
    </row>
    <row r="304" spans="12:19" x14ac:dyDescent="0.25">
      <c r="L304" s="567">
        <v>41558</v>
      </c>
      <c r="M304" s="566">
        <v>1.8639999999999999</v>
      </c>
      <c r="N304" s="566">
        <v>4.29</v>
      </c>
      <c r="O304" s="566">
        <v>2.3759999999999999</v>
      </c>
      <c r="P304" s="566">
        <v>4.28</v>
      </c>
      <c r="Q304" s="566">
        <v>2.2349999999999999</v>
      </c>
      <c r="R304" s="566">
        <v>6.1980000000000004</v>
      </c>
      <c r="S304" s="715">
        <v>2.95</v>
      </c>
    </row>
    <row r="305" spans="12:19" x14ac:dyDescent="0.25">
      <c r="L305" s="567">
        <v>41565</v>
      </c>
      <c r="M305" s="566">
        <v>1.831</v>
      </c>
      <c r="N305" s="566">
        <v>4.2590000000000003</v>
      </c>
      <c r="O305" s="566">
        <v>2.3449999999999998</v>
      </c>
      <c r="P305" s="566">
        <v>4.1660000000000004</v>
      </c>
      <c r="Q305" s="566">
        <v>2.1869999999999998</v>
      </c>
      <c r="R305" s="566">
        <v>6.2110000000000003</v>
      </c>
      <c r="S305" s="715">
        <v>2.97</v>
      </c>
    </row>
    <row r="306" spans="12:19" x14ac:dyDescent="0.25">
      <c r="L306" s="567">
        <v>41572</v>
      </c>
      <c r="M306" s="566">
        <v>1.7549999999999999</v>
      </c>
      <c r="N306" s="566">
        <v>4.16</v>
      </c>
      <c r="O306" s="566">
        <v>2.2509999999999999</v>
      </c>
      <c r="P306" s="566">
        <v>4.2240000000000002</v>
      </c>
      <c r="Q306" s="566">
        <v>2.1070000000000002</v>
      </c>
      <c r="R306" s="566">
        <v>6.1360000000000001</v>
      </c>
      <c r="S306" s="715">
        <v>2.92</v>
      </c>
    </row>
    <row r="307" spans="12:19" x14ac:dyDescent="0.25">
      <c r="L307" s="567">
        <v>41579</v>
      </c>
      <c r="M307" s="566">
        <v>1.6909999999999998</v>
      </c>
      <c r="N307" s="566">
        <v>3.9710000000000001</v>
      </c>
      <c r="O307" s="566">
        <v>2.1469999999999998</v>
      </c>
      <c r="P307" s="566">
        <v>4.0789999999999997</v>
      </c>
      <c r="Q307" s="566">
        <v>2.0230000000000001</v>
      </c>
      <c r="R307" s="566">
        <v>6.0670000000000002</v>
      </c>
      <c r="S307" s="715">
        <v>2.9</v>
      </c>
    </row>
    <row r="308" spans="12:19" x14ac:dyDescent="0.25">
      <c r="L308" s="567">
        <v>41586</v>
      </c>
      <c r="M308" s="566">
        <v>1.7570000000000001</v>
      </c>
      <c r="N308" s="566">
        <v>4.1100000000000003</v>
      </c>
      <c r="O308" s="566">
        <v>2.222</v>
      </c>
      <c r="P308" s="566">
        <v>4.1399999999999997</v>
      </c>
      <c r="Q308" s="566">
        <v>2.0920000000000001</v>
      </c>
      <c r="R308" s="566">
        <v>5.9219999999999997</v>
      </c>
      <c r="S308" s="715">
        <v>2.9</v>
      </c>
    </row>
    <row r="309" spans="12:19" x14ac:dyDescent="0.25">
      <c r="L309" s="567">
        <v>41593</v>
      </c>
      <c r="M309" s="566">
        <v>1.706</v>
      </c>
      <c r="N309" s="566">
        <v>4.0679999999999996</v>
      </c>
      <c r="O309" s="566">
        <v>2.181</v>
      </c>
      <c r="P309" s="566">
        <v>4.093</v>
      </c>
      <c r="Q309" s="566">
        <v>2.0409999999999999</v>
      </c>
      <c r="R309" s="566">
        <v>5.9039999999999999</v>
      </c>
      <c r="S309" s="715">
        <v>2.89</v>
      </c>
    </row>
    <row r="310" spans="12:19" x14ac:dyDescent="0.25">
      <c r="L310" s="567">
        <v>41600</v>
      </c>
      <c r="M310" s="566">
        <v>1.746</v>
      </c>
      <c r="N310" s="566">
        <v>4.1029999999999998</v>
      </c>
      <c r="O310" s="566">
        <v>2.2040000000000002</v>
      </c>
      <c r="P310" s="566">
        <v>4.08</v>
      </c>
      <c r="Q310" s="566">
        <v>2.0590000000000002</v>
      </c>
      <c r="R310" s="566">
        <v>5.9249999999999998</v>
      </c>
      <c r="S310" s="715">
        <v>2.85</v>
      </c>
    </row>
    <row r="311" spans="12:19" x14ac:dyDescent="0.25">
      <c r="L311" s="567">
        <v>41607</v>
      </c>
      <c r="M311" s="566">
        <v>1.6930000000000001</v>
      </c>
      <c r="N311" s="566">
        <v>4.12</v>
      </c>
      <c r="O311" s="566">
        <v>2.15</v>
      </c>
      <c r="P311" s="566">
        <v>4.0570000000000004</v>
      </c>
      <c r="Q311" s="566">
        <v>2.0249999999999999</v>
      </c>
      <c r="R311" s="566">
        <v>5.8289999999999997</v>
      </c>
      <c r="S311" s="715">
        <v>2.85</v>
      </c>
    </row>
    <row r="312" spans="12:19" x14ac:dyDescent="0.25">
      <c r="L312" s="567">
        <v>41614</v>
      </c>
      <c r="M312" s="566">
        <v>1.8420000000000001</v>
      </c>
      <c r="N312" s="566">
        <v>4.173</v>
      </c>
      <c r="O312" s="566">
        <v>2.4420000000000002</v>
      </c>
      <c r="P312" s="566">
        <v>4.1749999999999998</v>
      </c>
      <c r="Q312" s="566">
        <v>2.1539999999999999</v>
      </c>
      <c r="R312" s="566">
        <v>5.976</v>
      </c>
      <c r="S312" s="715">
        <v>2.83</v>
      </c>
    </row>
    <row r="313" spans="12:19" x14ac:dyDescent="0.25">
      <c r="L313" s="567">
        <v>41621</v>
      </c>
      <c r="M313" s="566">
        <v>1.8279999999999998</v>
      </c>
      <c r="N313" s="566">
        <v>4.1020000000000003</v>
      </c>
      <c r="O313" s="566">
        <v>2.427</v>
      </c>
      <c r="P313" s="566">
        <v>4.09</v>
      </c>
      <c r="Q313" s="566">
        <v>2.1349999999999998</v>
      </c>
      <c r="R313" s="566">
        <v>6.0140000000000002</v>
      </c>
      <c r="S313" s="715">
        <v>2.84</v>
      </c>
    </row>
    <row r="314" spans="12:19" x14ac:dyDescent="0.25">
      <c r="L314" s="567">
        <v>41628</v>
      </c>
      <c r="M314" s="566">
        <v>1.87</v>
      </c>
      <c r="N314" s="566">
        <v>4.1429999999999998</v>
      </c>
      <c r="O314" s="566">
        <v>2.4660000000000002</v>
      </c>
      <c r="P314" s="566">
        <v>4.1219999999999999</v>
      </c>
      <c r="Q314" s="566">
        <v>2.161</v>
      </c>
      <c r="R314" s="566">
        <v>5.9930000000000003</v>
      </c>
      <c r="S314" s="715">
        <v>2.84</v>
      </c>
    </row>
    <row r="315" spans="12:19" x14ac:dyDescent="0.25">
      <c r="L315" s="567">
        <v>41635</v>
      </c>
      <c r="M315" s="566">
        <v>1.956</v>
      </c>
      <c r="N315" s="566">
        <v>4.226</v>
      </c>
      <c r="O315" s="566">
        <v>2.5739999999999998</v>
      </c>
      <c r="P315" s="566">
        <v>4.2140000000000004</v>
      </c>
      <c r="Q315" s="566">
        <v>2.246</v>
      </c>
      <c r="R315" s="566">
        <v>5.9930000000000003</v>
      </c>
      <c r="S315" s="715">
        <v>2.85</v>
      </c>
    </row>
    <row r="316" spans="12:19" x14ac:dyDescent="0.25">
      <c r="L316" s="567">
        <v>41642</v>
      </c>
      <c r="M316" s="566">
        <v>1.944</v>
      </c>
      <c r="N316" s="566">
        <v>3.8740000000000001</v>
      </c>
      <c r="O316" s="566">
        <v>2.5470000000000002</v>
      </c>
      <c r="P316" s="566">
        <v>3.9159999999999999</v>
      </c>
      <c r="Q316" s="566">
        <v>2.2200000000000002</v>
      </c>
      <c r="R316" s="566">
        <v>5.6210000000000004</v>
      </c>
      <c r="S316" s="715">
        <v>2.86</v>
      </c>
    </row>
    <row r="317" spans="12:19" x14ac:dyDescent="0.25">
      <c r="L317" s="567">
        <v>41649</v>
      </c>
      <c r="M317" s="566">
        <v>1.843</v>
      </c>
      <c r="N317" s="566">
        <v>3.8140000000000001</v>
      </c>
      <c r="O317" s="566">
        <v>2.5009999999999999</v>
      </c>
      <c r="P317" s="566">
        <v>3.9169999999999998</v>
      </c>
      <c r="Q317" s="566">
        <v>2.1589999999999998</v>
      </c>
      <c r="R317" s="566">
        <v>5.335</v>
      </c>
      <c r="S317" s="715">
        <v>2.85</v>
      </c>
    </row>
    <row r="318" spans="12:19" x14ac:dyDescent="0.25">
      <c r="L318" s="567">
        <v>41656</v>
      </c>
      <c r="M318" s="566">
        <v>1.7530000000000001</v>
      </c>
      <c r="N318" s="566">
        <v>3.71</v>
      </c>
      <c r="O318" s="566">
        <v>2.4119999999999999</v>
      </c>
      <c r="P318" s="566">
        <v>3.8220000000000001</v>
      </c>
      <c r="Q318" s="566">
        <v>2.0640000000000001</v>
      </c>
      <c r="R318" s="566">
        <v>5.2080000000000002</v>
      </c>
      <c r="S318" s="715">
        <v>2.84</v>
      </c>
    </row>
    <row r="319" spans="12:19" x14ac:dyDescent="0.25">
      <c r="L319" s="567">
        <v>41663</v>
      </c>
      <c r="M319" s="566">
        <v>1.6579999999999999</v>
      </c>
      <c r="N319" s="566">
        <v>3.7960000000000003</v>
      </c>
      <c r="O319" s="566">
        <v>2.375</v>
      </c>
      <c r="P319" s="566">
        <v>3.9130000000000003</v>
      </c>
      <c r="Q319" s="566">
        <v>1.986</v>
      </c>
      <c r="R319" s="566">
        <v>5.2549999999999999</v>
      </c>
      <c r="S319" s="715">
        <v>2.83</v>
      </c>
    </row>
    <row r="320" spans="12:19" x14ac:dyDescent="0.25">
      <c r="L320" s="567">
        <v>41670</v>
      </c>
      <c r="M320" s="566">
        <v>1.659</v>
      </c>
      <c r="N320" s="566">
        <v>3.6589999999999998</v>
      </c>
      <c r="O320" s="566">
        <v>2.2269999999999999</v>
      </c>
      <c r="P320" s="566">
        <v>3.7679999999999998</v>
      </c>
      <c r="Q320" s="566">
        <v>1.8719999999999999</v>
      </c>
      <c r="R320" s="566">
        <v>4.9850000000000003</v>
      </c>
      <c r="S320" s="715">
        <v>2.81</v>
      </c>
    </row>
    <row r="321" spans="12:19" x14ac:dyDescent="0.25">
      <c r="L321" s="567">
        <v>41677</v>
      </c>
      <c r="M321" s="566">
        <v>1.661</v>
      </c>
      <c r="N321" s="566">
        <v>3.585</v>
      </c>
      <c r="O321" s="566">
        <v>2.242</v>
      </c>
      <c r="P321" s="566">
        <v>3.6879999999999997</v>
      </c>
      <c r="Q321" s="566">
        <v>1.877</v>
      </c>
      <c r="R321" s="566">
        <v>4.9130000000000003</v>
      </c>
      <c r="S321" s="715">
        <v>2.79</v>
      </c>
    </row>
    <row r="322" spans="12:19" x14ac:dyDescent="0.25">
      <c r="L322" s="567">
        <v>41684</v>
      </c>
      <c r="M322" s="566">
        <v>1.679</v>
      </c>
      <c r="N322" s="566">
        <v>3.589</v>
      </c>
      <c r="O322" s="566">
        <v>2.278</v>
      </c>
      <c r="P322" s="566">
        <v>3.6870000000000003</v>
      </c>
      <c r="Q322" s="566">
        <v>1.9060000000000001</v>
      </c>
      <c r="R322" s="566">
        <v>4.9190000000000005</v>
      </c>
      <c r="S322" s="715">
        <v>2.8</v>
      </c>
    </row>
    <row r="323" spans="12:19" x14ac:dyDescent="0.25">
      <c r="L323" s="567">
        <v>41691</v>
      </c>
      <c r="M323" s="566">
        <v>1.6619999999999999</v>
      </c>
      <c r="N323" s="566">
        <v>3.548</v>
      </c>
      <c r="O323" s="566">
        <v>2.2549999999999999</v>
      </c>
      <c r="P323" s="566">
        <v>3.5990000000000002</v>
      </c>
      <c r="Q323" s="566">
        <v>1.897</v>
      </c>
      <c r="R323" s="566">
        <v>4.907</v>
      </c>
      <c r="S323" s="715">
        <v>2.69</v>
      </c>
    </row>
    <row r="324" spans="12:19" x14ac:dyDescent="0.25">
      <c r="L324" s="567">
        <v>41698</v>
      </c>
      <c r="M324" s="566">
        <v>1.6240000000000001</v>
      </c>
      <c r="N324" s="566">
        <v>3.5089999999999999</v>
      </c>
      <c r="O324" s="566">
        <v>2.194</v>
      </c>
      <c r="P324" s="566">
        <v>3.4790000000000001</v>
      </c>
      <c r="Q324" s="566">
        <v>1.849</v>
      </c>
      <c r="R324" s="566">
        <v>4.8380000000000001</v>
      </c>
      <c r="S324" s="715">
        <v>2.74</v>
      </c>
    </row>
    <row r="325" spans="12:19" x14ac:dyDescent="0.25">
      <c r="L325" s="567">
        <v>41705</v>
      </c>
      <c r="M325" s="566">
        <v>1.653</v>
      </c>
      <c r="N325" s="566">
        <v>3.363</v>
      </c>
      <c r="O325" s="566">
        <v>2.214</v>
      </c>
      <c r="P325" s="566">
        <v>3.4220000000000002</v>
      </c>
      <c r="Q325" s="566">
        <v>1.8679999999999999</v>
      </c>
      <c r="R325" s="566">
        <v>4.5620000000000003</v>
      </c>
      <c r="S325" s="715">
        <v>2.62</v>
      </c>
    </row>
    <row r="326" spans="12:19" x14ac:dyDescent="0.25">
      <c r="L326" s="567">
        <v>41712</v>
      </c>
      <c r="M326" s="566">
        <v>1.546</v>
      </c>
      <c r="N326" s="566">
        <v>3.339</v>
      </c>
      <c r="O326" s="566">
        <v>2.1219999999999999</v>
      </c>
      <c r="P326" s="566">
        <v>3.4050000000000002</v>
      </c>
      <c r="Q326" s="566">
        <v>1.776</v>
      </c>
      <c r="R326" s="566">
        <v>4.5789999999999997</v>
      </c>
      <c r="S326" s="715">
        <v>2.62</v>
      </c>
    </row>
    <row r="327" spans="12:19" x14ac:dyDescent="0.25">
      <c r="L327" s="567">
        <v>41719</v>
      </c>
      <c r="M327" s="566">
        <v>1.631</v>
      </c>
      <c r="N327" s="566">
        <v>3.355</v>
      </c>
      <c r="O327" s="566">
        <v>2.1579999999999999</v>
      </c>
      <c r="P327" s="566">
        <v>3.4140000000000001</v>
      </c>
      <c r="Q327" s="566">
        <v>1.839</v>
      </c>
      <c r="R327" s="566">
        <v>4.25</v>
      </c>
      <c r="S327" s="715">
        <v>2.6</v>
      </c>
    </row>
    <row r="328" spans="12:19" x14ac:dyDescent="0.25">
      <c r="L328" s="567">
        <v>41726</v>
      </c>
      <c r="M328" s="566">
        <v>1.548</v>
      </c>
      <c r="N328" s="566">
        <v>3.238</v>
      </c>
      <c r="O328" s="566">
        <v>2.0630000000000002</v>
      </c>
      <c r="P328" s="566">
        <v>3.3029999999999999</v>
      </c>
      <c r="Q328" s="566">
        <v>1.8959999999999999</v>
      </c>
      <c r="R328" s="566">
        <v>4.0259999999999998</v>
      </c>
      <c r="S328" s="715">
        <v>2.62</v>
      </c>
    </row>
    <row r="329" spans="12:19" x14ac:dyDescent="0.25">
      <c r="L329" s="567">
        <v>41733</v>
      </c>
      <c r="M329" s="566">
        <v>1.5529999999999999</v>
      </c>
      <c r="N329" s="566">
        <v>3.15</v>
      </c>
      <c r="O329" s="566">
        <v>2.0289999999999999</v>
      </c>
      <c r="P329" s="566">
        <v>3.169</v>
      </c>
      <c r="Q329" s="566">
        <v>1.873</v>
      </c>
      <c r="R329" s="566">
        <v>3.8380000000000001</v>
      </c>
      <c r="S329" s="715">
        <v>2.48</v>
      </c>
    </row>
    <row r="330" spans="12:19" x14ac:dyDescent="0.25">
      <c r="L330" s="567">
        <v>41740</v>
      </c>
      <c r="M330" s="566">
        <v>1.504</v>
      </c>
      <c r="N330" s="566">
        <v>3.1880000000000002</v>
      </c>
      <c r="O330" s="566">
        <v>2.0089999999999999</v>
      </c>
      <c r="P330" s="566">
        <v>3.21</v>
      </c>
      <c r="Q330" s="566">
        <v>1.857</v>
      </c>
      <c r="R330" s="566">
        <v>3.95</v>
      </c>
      <c r="S330" s="715">
        <v>2.46</v>
      </c>
    </row>
    <row r="331" spans="12:19" x14ac:dyDescent="0.25">
      <c r="L331" s="567">
        <v>41747</v>
      </c>
      <c r="M331" s="566">
        <v>1.5150000000000001</v>
      </c>
      <c r="N331" s="566">
        <v>3.085</v>
      </c>
      <c r="O331" s="566">
        <v>1.986</v>
      </c>
      <c r="P331" s="566">
        <v>3.121</v>
      </c>
      <c r="Q331" s="566">
        <v>1.843</v>
      </c>
      <c r="R331" s="566">
        <v>3.7240000000000002</v>
      </c>
      <c r="S331" s="715">
        <v>2.46</v>
      </c>
    </row>
    <row r="332" spans="12:19" x14ac:dyDescent="0.25">
      <c r="L332" s="567">
        <v>41754</v>
      </c>
      <c r="M332" s="566">
        <v>1.484</v>
      </c>
      <c r="N332" s="566">
        <v>3.0640000000000001</v>
      </c>
      <c r="O332" s="566">
        <v>1.972</v>
      </c>
      <c r="P332" s="566">
        <v>3.105</v>
      </c>
      <c r="Q332" s="566">
        <v>1.8129999999999999</v>
      </c>
      <c r="R332" s="566">
        <v>3.669</v>
      </c>
      <c r="S332" s="715">
        <v>2.4300000000000002</v>
      </c>
    </row>
    <row r="333" spans="12:19" x14ac:dyDescent="0.25">
      <c r="L333" s="567">
        <v>41761</v>
      </c>
      <c r="M333" s="566">
        <v>1.4490000000000001</v>
      </c>
      <c r="N333" s="566">
        <v>2.976</v>
      </c>
      <c r="O333" s="566">
        <v>1.9239999999999999</v>
      </c>
      <c r="P333" s="566">
        <v>3.0409999999999999</v>
      </c>
      <c r="Q333" s="566">
        <v>1.7690000000000001</v>
      </c>
      <c r="R333" s="566">
        <v>3.6109999999999998</v>
      </c>
      <c r="S333" s="715">
        <v>2.4500000000000002</v>
      </c>
    </row>
    <row r="334" spans="12:19" x14ac:dyDescent="0.25">
      <c r="L334" s="567">
        <v>41768</v>
      </c>
      <c r="M334" s="566">
        <v>1.4550000000000001</v>
      </c>
      <c r="N334" s="566">
        <v>2.9159999999999999</v>
      </c>
      <c r="O334" s="566">
        <v>1.897</v>
      </c>
      <c r="P334" s="566">
        <v>2.952</v>
      </c>
      <c r="Q334" s="566">
        <v>1.7690000000000001</v>
      </c>
      <c r="R334" s="566">
        <v>3.528</v>
      </c>
      <c r="S334" s="715">
        <v>2.44</v>
      </c>
    </row>
    <row r="335" spans="12:19" x14ac:dyDescent="0.25">
      <c r="L335" s="567">
        <v>41775</v>
      </c>
      <c r="M335" s="566">
        <v>1.33</v>
      </c>
      <c r="N335" s="566">
        <v>2.9529999999999998</v>
      </c>
      <c r="O335" s="566">
        <v>1.784</v>
      </c>
      <c r="P335" s="566">
        <v>3.0630000000000002</v>
      </c>
      <c r="Q335" s="566">
        <v>1.6440000000000001</v>
      </c>
      <c r="R335" s="566">
        <v>3.7269999999999999</v>
      </c>
      <c r="S335" s="715">
        <v>2.36</v>
      </c>
    </row>
    <row r="336" spans="12:19" x14ac:dyDescent="0.25">
      <c r="L336" s="567">
        <v>41782</v>
      </c>
      <c r="M336" s="566">
        <v>1.413</v>
      </c>
      <c r="N336" s="566">
        <v>2.9859999999999998</v>
      </c>
      <c r="O336" s="566">
        <v>1.8149999999999999</v>
      </c>
      <c r="P336" s="566">
        <v>3.1549999999999998</v>
      </c>
      <c r="Q336" s="566">
        <v>1.6870000000000001</v>
      </c>
      <c r="R336" s="566">
        <v>3.75</v>
      </c>
      <c r="S336" s="715">
        <v>2.44</v>
      </c>
    </row>
    <row r="337" spans="12:19" x14ac:dyDescent="0.25">
      <c r="L337" s="567">
        <v>41789</v>
      </c>
      <c r="M337" s="566">
        <v>1.3580000000000001</v>
      </c>
      <c r="N337" s="566">
        <v>2.8540000000000001</v>
      </c>
      <c r="O337" s="566">
        <v>1.766</v>
      </c>
      <c r="P337" s="566">
        <v>2.9630000000000001</v>
      </c>
      <c r="Q337" s="566">
        <v>1.633</v>
      </c>
      <c r="R337" s="566">
        <v>3.609</v>
      </c>
      <c r="S337" s="715">
        <v>2.39</v>
      </c>
    </row>
    <row r="338" spans="12:19" x14ac:dyDescent="0.25">
      <c r="L338" s="567">
        <v>41796</v>
      </c>
      <c r="M338" s="566">
        <v>1.353</v>
      </c>
      <c r="N338" s="566">
        <v>2.6390000000000002</v>
      </c>
      <c r="O338" s="566">
        <v>1.7029999999999998</v>
      </c>
      <c r="P338" s="566">
        <v>2.7589999999999999</v>
      </c>
      <c r="Q338" s="566">
        <v>1.5859999999999999</v>
      </c>
      <c r="R338" s="566">
        <v>3.5009999999999999</v>
      </c>
      <c r="S338" s="715">
        <v>2.39</v>
      </c>
    </row>
    <row r="339" spans="12:19" x14ac:dyDescent="0.25">
      <c r="L339" s="567">
        <v>41803</v>
      </c>
      <c r="M339" s="566">
        <v>1.363</v>
      </c>
      <c r="N339" s="566">
        <v>2.6550000000000002</v>
      </c>
      <c r="O339" s="566">
        <v>1.7309999999999999</v>
      </c>
      <c r="P339" s="566">
        <v>2.7730000000000001</v>
      </c>
      <c r="Q339" s="566">
        <v>1.6160000000000001</v>
      </c>
      <c r="R339" s="566">
        <v>3.3660000000000001</v>
      </c>
      <c r="S339" s="715">
        <v>2.3199999999999998</v>
      </c>
    </row>
    <row r="340" spans="12:19" x14ac:dyDescent="0.25">
      <c r="L340" s="567">
        <v>41810</v>
      </c>
      <c r="M340" s="566">
        <v>1.343</v>
      </c>
      <c r="N340" s="566">
        <v>2.7250000000000001</v>
      </c>
      <c r="O340" s="566">
        <v>1.792</v>
      </c>
      <c r="P340" s="566">
        <v>2.9449999999999998</v>
      </c>
      <c r="Q340" s="566">
        <v>1.5840000000000001</v>
      </c>
      <c r="R340" s="566">
        <v>3.5190000000000001</v>
      </c>
      <c r="S340" s="715">
        <v>2.27</v>
      </c>
    </row>
    <row r="341" spans="12:19" x14ac:dyDescent="0.25">
      <c r="L341" s="567">
        <v>41817</v>
      </c>
      <c r="M341" s="566">
        <v>1.262</v>
      </c>
      <c r="N341" s="566">
        <v>2.641</v>
      </c>
      <c r="O341" s="566">
        <v>1.7050000000000001</v>
      </c>
      <c r="P341" s="566">
        <v>2.8330000000000002</v>
      </c>
      <c r="Q341" s="566">
        <v>1.4929999999999999</v>
      </c>
      <c r="R341" s="566">
        <v>3.556</v>
      </c>
      <c r="S341" s="715">
        <v>2.27</v>
      </c>
    </row>
    <row r="342" spans="12:19" x14ac:dyDescent="0.25">
      <c r="L342" s="567">
        <v>41824</v>
      </c>
      <c r="M342" s="566">
        <v>1.2650000000000001</v>
      </c>
      <c r="N342" s="566">
        <v>2.681</v>
      </c>
      <c r="O342" s="566">
        <v>1.6949999999999998</v>
      </c>
      <c r="P342" s="566">
        <v>2.8340000000000001</v>
      </c>
      <c r="Q342" s="566">
        <v>1.4830000000000001</v>
      </c>
      <c r="R342" s="566">
        <v>3.5720000000000001</v>
      </c>
      <c r="S342" s="715">
        <v>2.2799999999999998</v>
      </c>
    </row>
    <row r="343" spans="12:19" x14ac:dyDescent="0.25">
      <c r="L343" s="567">
        <v>41831</v>
      </c>
      <c r="M343" s="566">
        <v>1.2030000000000001</v>
      </c>
      <c r="N343" s="566">
        <v>2.7709999999999999</v>
      </c>
      <c r="O343" s="566">
        <v>1.6400000000000001</v>
      </c>
      <c r="P343" s="566">
        <v>2.8879999999999999</v>
      </c>
      <c r="Q343" s="566">
        <v>1.4219999999999999</v>
      </c>
      <c r="R343" s="566">
        <v>3.851</v>
      </c>
      <c r="S343" s="715">
        <v>2.25</v>
      </c>
    </row>
    <row r="344" spans="12:19" x14ac:dyDescent="0.25">
      <c r="L344" s="567">
        <v>41838</v>
      </c>
      <c r="M344" s="566">
        <v>1.155</v>
      </c>
      <c r="N344" s="566">
        <v>2.597</v>
      </c>
      <c r="O344" s="566">
        <v>1.573</v>
      </c>
      <c r="P344" s="566">
        <v>2.7789999999999999</v>
      </c>
      <c r="Q344" s="566">
        <v>1.361</v>
      </c>
      <c r="R344" s="566">
        <v>3.6550000000000002</v>
      </c>
      <c r="S344" s="715">
        <v>2.2599999999999998</v>
      </c>
    </row>
    <row r="345" spans="12:19" x14ac:dyDescent="0.25">
      <c r="L345" s="567">
        <v>41845</v>
      </c>
      <c r="M345" s="566">
        <v>1.147</v>
      </c>
      <c r="N345" s="566">
        <v>2.5409999999999999</v>
      </c>
      <c r="O345" s="566">
        <v>1.5510000000000002</v>
      </c>
      <c r="P345" s="566">
        <v>2.714</v>
      </c>
      <c r="Q345" s="566">
        <v>1.345</v>
      </c>
      <c r="R345" s="566">
        <v>3.63</v>
      </c>
      <c r="S345" s="715">
        <v>2.08</v>
      </c>
    </row>
    <row r="346" spans="12:19" x14ac:dyDescent="0.25">
      <c r="L346" s="567">
        <v>41852</v>
      </c>
      <c r="M346" s="566">
        <v>1.131</v>
      </c>
      <c r="N346" s="566">
        <v>2.56</v>
      </c>
      <c r="O346" s="566">
        <v>1.5150000000000001</v>
      </c>
      <c r="P346" s="566">
        <v>2.758</v>
      </c>
      <c r="Q346" s="566">
        <v>1.321</v>
      </c>
      <c r="R346" s="566">
        <v>3.6890000000000001</v>
      </c>
      <c r="S346" s="715">
        <v>2.11</v>
      </c>
    </row>
    <row r="347" spans="12:19" x14ac:dyDescent="0.25">
      <c r="L347" s="567">
        <v>41859</v>
      </c>
      <c r="M347" s="566">
        <v>1.0529999999999999</v>
      </c>
      <c r="N347" s="566">
        <v>2.56</v>
      </c>
      <c r="O347" s="566">
        <v>1.4570000000000001</v>
      </c>
      <c r="P347" s="566">
        <v>2.8149999999999999</v>
      </c>
      <c r="Q347" s="566">
        <v>1.2450000000000001</v>
      </c>
      <c r="R347" s="566">
        <v>3.8330000000000002</v>
      </c>
      <c r="S347" s="715">
        <v>2.06</v>
      </c>
    </row>
    <row r="348" spans="12:19" x14ac:dyDescent="0.25">
      <c r="L348" s="567">
        <v>41866</v>
      </c>
      <c r="M348" s="566">
        <v>0.95299999999999996</v>
      </c>
      <c r="N348" s="566">
        <v>2.4009999999999998</v>
      </c>
      <c r="O348" s="566">
        <v>1.339</v>
      </c>
      <c r="P348" s="566">
        <v>2.585</v>
      </c>
      <c r="Q348" s="566">
        <v>1.1360000000000001</v>
      </c>
      <c r="R348" s="566">
        <v>3.496</v>
      </c>
      <c r="S348" s="715">
        <v>2.04</v>
      </c>
    </row>
    <row r="349" spans="12:19" x14ac:dyDescent="0.25">
      <c r="L349" s="567">
        <v>41873</v>
      </c>
      <c r="M349" s="566">
        <v>0.98199999999999998</v>
      </c>
      <c r="N349" s="566">
        <v>2.3820000000000001</v>
      </c>
      <c r="O349" s="566">
        <v>1.3679999999999999</v>
      </c>
      <c r="P349" s="566">
        <v>2.5760000000000001</v>
      </c>
      <c r="Q349" s="566">
        <v>1.163</v>
      </c>
      <c r="R349" s="566">
        <v>3.2269999999999999</v>
      </c>
      <c r="S349" s="715">
        <v>2.0499999999999998</v>
      </c>
    </row>
    <row r="350" spans="12:19" x14ac:dyDescent="0.25">
      <c r="L350" s="567">
        <v>41880</v>
      </c>
      <c r="M350" s="566">
        <v>0.89</v>
      </c>
      <c r="N350" s="566">
        <v>2.2290000000000001</v>
      </c>
      <c r="O350" s="566">
        <v>1.2530000000000001</v>
      </c>
      <c r="P350" s="566">
        <v>2.4359999999999999</v>
      </c>
      <c r="Q350" s="566">
        <v>1.054</v>
      </c>
      <c r="R350" s="566">
        <v>3.2</v>
      </c>
      <c r="S350" s="715">
        <v>1.89</v>
      </c>
    </row>
    <row r="351" spans="12:19" x14ac:dyDescent="0.25">
      <c r="L351" s="567">
        <v>41887</v>
      </c>
      <c r="M351" s="566">
        <v>0.92800000000000005</v>
      </c>
      <c r="N351" s="566">
        <v>2.0430000000000001</v>
      </c>
      <c r="O351" s="566">
        <v>1.2570000000000001</v>
      </c>
      <c r="P351" s="566">
        <v>2.254</v>
      </c>
      <c r="Q351" s="566">
        <v>1.07</v>
      </c>
      <c r="R351" s="566">
        <v>3.048</v>
      </c>
      <c r="S351" s="715">
        <v>1.8</v>
      </c>
    </row>
    <row r="352" spans="12:19" x14ac:dyDescent="0.25">
      <c r="L352" s="567">
        <v>41894</v>
      </c>
      <c r="M352" s="566">
        <v>1.0820000000000001</v>
      </c>
      <c r="N352" s="566">
        <v>2.3460000000000001</v>
      </c>
      <c r="O352" s="566">
        <v>1.429</v>
      </c>
      <c r="P352" s="566">
        <v>2.4580000000000002</v>
      </c>
      <c r="Q352" s="566">
        <v>1.238</v>
      </c>
      <c r="R352" s="566">
        <v>3.2229999999999999</v>
      </c>
      <c r="S352" s="715">
        <v>1.82</v>
      </c>
    </row>
    <row r="353" spans="12:19" x14ac:dyDescent="0.25">
      <c r="L353" s="567">
        <v>41901</v>
      </c>
      <c r="M353" s="566">
        <v>1.0429999999999999</v>
      </c>
      <c r="N353" s="566">
        <v>2.202</v>
      </c>
      <c r="O353" s="566">
        <v>1.389</v>
      </c>
      <c r="P353" s="566">
        <v>2.37</v>
      </c>
      <c r="Q353" s="566">
        <v>1.175</v>
      </c>
      <c r="R353" s="566">
        <v>3.1619999999999999</v>
      </c>
      <c r="S353" s="715">
        <v>1.76</v>
      </c>
    </row>
    <row r="354" spans="12:19" x14ac:dyDescent="0.25">
      <c r="L354" s="567">
        <v>41908</v>
      </c>
      <c r="M354" s="566">
        <v>0.97199999999999998</v>
      </c>
      <c r="N354" s="566">
        <v>2.1970000000000001</v>
      </c>
      <c r="O354" s="566">
        <v>1.3109999999999999</v>
      </c>
      <c r="P354" s="566">
        <v>2.3860000000000001</v>
      </c>
      <c r="Q354" s="566">
        <v>1.1100000000000001</v>
      </c>
      <c r="R354" s="566">
        <v>3.0870000000000002</v>
      </c>
      <c r="S354" s="715">
        <v>1.71</v>
      </c>
    </row>
    <row r="355" spans="12:19" x14ac:dyDescent="0.25">
      <c r="L355" s="567">
        <v>41915</v>
      </c>
      <c r="M355" s="566">
        <v>0.92500000000000004</v>
      </c>
      <c r="N355" s="566">
        <v>2.1030000000000002</v>
      </c>
      <c r="O355" s="566">
        <v>1.264</v>
      </c>
      <c r="P355" s="566">
        <v>2.3079999999999998</v>
      </c>
      <c r="Q355" s="566">
        <v>1.0640000000000001</v>
      </c>
      <c r="R355" s="566">
        <v>3.0350000000000001</v>
      </c>
      <c r="S355" s="715">
        <v>1.69</v>
      </c>
    </row>
    <row r="356" spans="12:19" x14ac:dyDescent="0.25">
      <c r="L356" s="567">
        <v>41922</v>
      </c>
      <c r="M356" s="566">
        <v>0.88700000000000001</v>
      </c>
      <c r="N356" s="566">
        <v>2.0680000000000001</v>
      </c>
      <c r="O356" s="566">
        <v>1.2509999999999999</v>
      </c>
      <c r="P356" s="566">
        <v>2.323</v>
      </c>
      <c r="Q356" s="566">
        <v>1.0329999999999999</v>
      </c>
      <c r="R356" s="566">
        <v>2.9459999999999997</v>
      </c>
      <c r="S356" s="715">
        <v>1.59</v>
      </c>
    </row>
    <row r="357" spans="12:19" x14ac:dyDescent="0.25">
      <c r="L357" s="567">
        <v>41929</v>
      </c>
      <c r="M357" s="566">
        <v>0.85899999999999999</v>
      </c>
      <c r="N357" s="566">
        <v>2.1709999999999998</v>
      </c>
      <c r="O357" s="566">
        <v>1.2969999999999999</v>
      </c>
      <c r="P357" s="566">
        <v>2.4969999999999999</v>
      </c>
      <c r="Q357" s="566">
        <v>1.0329999999999999</v>
      </c>
      <c r="R357" s="566">
        <v>3.2850000000000001</v>
      </c>
      <c r="S357" s="715">
        <v>1.55</v>
      </c>
    </row>
    <row r="358" spans="12:19" x14ac:dyDescent="0.25">
      <c r="L358" s="567">
        <v>41936</v>
      </c>
      <c r="M358" s="566">
        <v>0.89200000000000002</v>
      </c>
      <c r="N358" s="566">
        <v>2.1720000000000002</v>
      </c>
      <c r="O358" s="566">
        <v>1.3049999999999999</v>
      </c>
      <c r="P358" s="566">
        <v>2.516</v>
      </c>
      <c r="Q358" s="566">
        <v>1.0549999999999999</v>
      </c>
      <c r="R358" s="566">
        <v>3.2480000000000002</v>
      </c>
      <c r="S358" s="715">
        <v>1.58</v>
      </c>
    </row>
    <row r="359" spans="12:19" x14ac:dyDescent="0.25">
      <c r="L359" s="567">
        <v>41943</v>
      </c>
      <c r="M359" s="566">
        <v>0.84099999999999997</v>
      </c>
      <c r="N359" s="566">
        <v>2.0760000000000001</v>
      </c>
      <c r="O359" s="566">
        <v>1.181</v>
      </c>
      <c r="P359" s="566">
        <v>2.3479999999999999</v>
      </c>
      <c r="Q359" s="566">
        <v>0.97799999999999998</v>
      </c>
      <c r="R359" s="566">
        <v>3.206</v>
      </c>
      <c r="S359" s="715">
        <v>1.61</v>
      </c>
    </row>
    <row r="360" spans="12:19" x14ac:dyDescent="0.25">
      <c r="L360" s="567">
        <v>41950</v>
      </c>
      <c r="M360" s="566">
        <v>0.81699999999999995</v>
      </c>
      <c r="N360" s="566">
        <v>2.1560000000000001</v>
      </c>
      <c r="O360" s="566">
        <v>1.1830000000000001</v>
      </c>
      <c r="P360" s="566">
        <v>2.3759999999999999</v>
      </c>
      <c r="Q360" s="566">
        <v>0.95399999999999996</v>
      </c>
      <c r="R360" s="566">
        <v>3.266</v>
      </c>
      <c r="S360" s="715">
        <v>1.57</v>
      </c>
    </row>
    <row r="361" spans="12:19" x14ac:dyDescent="0.25">
      <c r="L361" s="567">
        <v>41957</v>
      </c>
      <c r="M361" s="566">
        <v>0.78500000000000003</v>
      </c>
      <c r="N361" s="566">
        <v>2.1259999999999999</v>
      </c>
      <c r="O361" s="566">
        <v>1.139</v>
      </c>
      <c r="P361" s="566">
        <v>2.3460000000000001</v>
      </c>
      <c r="Q361" s="566">
        <v>0.92900000000000005</v>
      </c>
      <c r="R361" s="566">
        <v>3.1779999999999999</v>
      </c>
      <c r="S361" s="715">
        <v>1.52</v>
      </c>
    </row>
    <row r="362" spans="12:19" x14ac:dyDescent="0.25">
      <c r="L362" s="567">
        <v>41964</v>
      </c>
      <c r="M362" s="566">
        <v>0.77</v>
      </c>
      <c r="N362" s="566">
        <v>2.0129999999999999</v>
      </c>
      <c r="O362" s="566">
        <v>1.1100000000000001</v>
      </c>
      <c r="P362" s="566">
        <v>2.2130000000000001</v>
      </c>
      <c r="Q362" s="566">
        <v>0.91</v>
      </c>
      <c r="R362" s="566">
        <v>2.992</v>
      </c>
      <c r="S362" s="715">
        <v>1.54</v>
      </c>
    </row>
    <row r="363" spans="12:19" x14ac:dyDescent="0.25">
      <c r="L363" s="567">
        <v>41971</v>
      </c>
      <c r="M363" s="566">
        <v>0.7</v>
      </c>
      <c r="N363" s="566">
        <v>1.895</v>
      </c>
      <c r="O363" s="566">
        <v>0.96899999999999997</v>
      </c>
      <c r="P363" s="566">
        <v>2.0339999999999998</v>
      </c>
      <c r="Q363" s="566">
        <v>0.81599999999999995</v>
      </c>
      <c r="R363" s="566">
        <v>2.835</v>
      </c>
      <c r="S363" s="715">
        <v>1.56</v>
      </c>
    </row>
    <row r="364" spans="12:19" x14ac:dyDescent="0.25">
      <c r="L364" s="567">
        <v>41978</v>
      </c>
      <c r="M364" s="566">
        <v>0.78</v>
      </c>
      <c r="N364" s="566">
        <v>1.833</v>
      </c>
      <c r="O364" s="566">
        <v>1.03</v>
      </c>
      <c r="P364" s="566">
        <v>1.9769999999999999</v>
      </c>
      <c r="Q364" s="566">
        <v>0.89</v>
      </c>
      <c r="R364" s="566">
        <v>2.7370000000000001</v>
      </c>
      <c r="S364" s="715">
        <v>1.57</v>
      </c>
    </row>
    <row r="365" spans="12:19" x14ac:dyDescent="0.25">
      <c r="L365" s="567">
        <v>41985</v>
      </c>
      <c r="M365" s="566">
        <v>0.624</v>
      </c>
      <c r="N365" s="566">
        <v>1.88</v>
      </c>
      <c r="O365" s="566">
        <v>0.89500000000000002</v>
      </c>
      <c r="P365" s="566">
        <v>2.0640000000000001</v>
      </c>
      <c r="Q365" s="566">
        <v>0.75700000000000001</v>
      </c>
      <c r="R365" s="566">
        <v>2.9539999999999997</v>
      </c>
      <c r="S365" s="715">
        <v>1.43</v>
      </c>
    </row>
    <row r="366" spans="12:19" x14ac:dyDescent="0.25">
      <c r="L366" s="567">
        <v>41992</v>
      </c>
      <c r="M366" s="566">
        <v>0.59199999999999997</v>
      </c>
      <c r="N366" s="566">
        <v>1.7029999999999998</v>
      </c>
      <c r="O366" s="566">
        <v>0.88700000000000001</v>
      </c>
      <c r="P366" s="566">
        <v>1.954</v>
      </c>
      <c r="Q366" s="566">
        <v>0.73799999999999999</v>
      </c>
      <c r="R366" s="566">
        <v>2.7130000000000001</v>
      </c>
      <c r="S366" s="715">
        <v>1.47</v>
      </c>
    </row>
    <row r="367" spans="12:19" x14ac:dyDescent="0.25">
      <c r="L367" s="567">
        <v>41999</v>
      </c>
      <c r="M367" s="566">
        <v>0.58899999999999997</v>
      </c>
      <c r="N367" s="566">
        <v>1.728</v>
      </c>
      <c r="O367" s="566">
        <v>0.86</v>
      </c>
      <c r="P367" s="566">
        <v>1.9849999999999999</v>
      </c>
      <c r="Q367" s="566">
        <v>0.72399999999999998</v>
      </c>
      <c r="R367" s="566">
        <v>2.7</v>
      </c>
      <c r="S367" s="715">
        <v>1.5</v>
      </c>
    </row>
    <row r="368" spans="12:19" x14ac:dyDescent="0.25">
      <c r="L368" s="567">
        <v>42006</v>
      </c>
      <c r="M368" s="566">
        <v>0.498</v>
      </c>
      <c r="N368" s="566">
        <v>1.4969999999999999</v>
      </c>
      <c r="O368" s="566">
        <v>0.77800000000000002</v>
      </c>
      <c r="P368" s="566">
        <v>1.742</v>
      </c>
      <c r="Q368" s="566">
        <v>0.621</v>
      </c>
      <c r="R368" s="566">
        <v>2.4039999999999999</v>
      </c>
      <c r="S368" s="715">
        <v>1.42</v>
      </c>
    </row>
    <row r="369" spans="12:19" x14ac:dyDescent="0.25">
      <c r="L369" s="567">
        <v>42013</v>
      </c>
      <c r="M369" s="566">
        <v>0.49199999999999999</v>
      </c>
      <c r="N369" s="566">
        <v>1.7229999999999999</v>
      </c>
      <c r="O369" s="566">
        <v>0.77900000000000003</v>
      </c>
      <c r="P369" s="566">
        <v>1.879</v>
      </c>
      <c r="Q369" s="566">
        <v>0.60699999999999998</v>
      </c>
      <c r="R369" s="566">
        <v>2.625</v>
      </c>
      <c r="S369" s="715">
        <v>1.35</v>
      </c>
    </row>
    <row r="370" spans="12:19" x14ac:dyDescent="0.25">
      <c r="L370" s="567">
        <v>42020</v>
      </c>
      <c r="M370" s="566">
        <v>0.45400000000000001</v>
      </c>
      <c r="N370" s="566">
        <v>1.502</v>
      </c>
      <c r="O370" s="566">
        <v>0.63200000000000001</v>
      </c>
      <c r="P370" s="566">
        <v>1.6579999999999999</v>
      </c>
      <c r="Q370" s="566">
        <v>0.46</v>
      </c>
      <c r="R370" s="566">
        <v>2.5190000000000001</v>
      </c>
      <c r="S370" s="715">
        <v>0.93</v>
      </c>
    </row>
    <row r="371" spans="12:19" x14ac:dyDescent="0.25">
      <c r="L371" s="567">
        <v>42027</v>
      </c>
      <c r="M371" s="566">
        <v>0.36199999999999999</v>
      </c>
      <c r="N371" s="566">
        <v>1.375</v>
      </c>
      <c r="O371" s="566">
        <v>0.54200000000000004</v>
      </c>
      <c r="P371" s="566">
        <v>1.5270000000000001</v>
      </c>
      <c r="Q371" s="566">
        <v>0.39400000000000002</v>
      </c>
      <c r="R371" s="566">
        <v>2.4380000000000002</v>
      </c>
      <c r="S371" s="715">
        <v>0.95</v>
      </c>
    </row>
    <row r="372" spans="12:19" x14ac:dyDescent="0.25">
      <c r="L372" s="567">
        <v>42034</v>
      </c>
      <c r="M372" s="566">
        <v>0.30199999999999999</v>
      </c>
      <c r="N372" s="566">
        <v>1.423</v>
      </c>
      <c r="O372" s="566">
        <v>0.53500000000000003</v>
      </c>
      <c r="P372" s="566">
        <v>1.5939999999999999</v>
      </c>
      <c r="Q372" s="566">
        <v>0.36599999999999999</v>
      </c>
      <c r="R372" s="566">
        <v>2.6240000000000001</v>
      </c>
      <c r="S372" s="715">
        <v>0.79</v>
      </c>
    </row>
    <row r="373" spans="12:19" x14ac:dyDescent="0.25">
      <c r="L373" s="567">
        <v>42041</v>
      </c>
      <c r="M373" s="566">
        <v>0.375</v>
      </c>
      <c r="N373" s="566">
        <v>1.4889999999999999</v>
      </c>
      <c r="O373" s="566">
        <v>0.61299999999999999</v>
      </c>
      <c r="P373" s="566">
        <v>1.5779999999999998</v>
      </c>
      <c r="Q373" s="566">
        <v>0.437</v>
      </c>
      <c r="R373" s="566">
        <v>2.3980000000000001</v>
      </c>
      <c r="S373" s="715">
        <v>0.83</v>
      </c>
    </row>
    <row r="374" spans="12:19" x14ac:dyDescent="0.25">
      <c r="L374" s="567">
        <v>42048</v>
      </c>
      <c r="M374" s="566">
        <v>0.34200000000000003</v>
      </c>
      <c r="N374" s="566">
        <v>1.5510000000000002</v>
      </c>
      <c r="O374" s="566">
        <v>0.64400000000000002</v>
      </c>
      <c r="P374" s="566">
        <v>1.607</v>
      </c>
      <c r="Q374" s="566">
        <v>0.41199999999999998</v>
      </c>
      <c r="R374" s="566">
        <v>2.3740000000000001</v>
      </c>
      <c r="S374" s="715">
        <v>0.93</v>
      </c>
    </row>
    <row r="375" spans="12:19" x14ac:dyDescent="0.25">
      <c r="L375" s="567">
        <v>42055</v>
      </c>
      <c r="M375" s="566">
        <v>0.36699999999999999</v>
      </c>
      <c r="N375" s="566">
        <v>1.502</v>
      </c>
      <c r="O375" s="566">
        <v>0.68200000000000005</v>
      </c>
      <c r="P375" s="566">
        <v>1.577</v>
      </c>
      <c r="Q375" s="566">
        <v>0.436</v>
      </c>
      <c r="R375" s="566">
        <v>2.2130000000000001</v>
      </c>
      <c r="S375" s="715">
        <v>0.94</v>
      </c>
    </row>
    <row r="376" spans="12:19" x14ac:dyDescent="0.25">
      <c r="L376" s="567">
        <v>42062</v>
      </c>
      <c r="M376" s="566">
        <v>0.32800000000000001</v>
      </c>
      <c r="N376" s="566">
        <v>1.26</v>
      </c>
      <c r="O376" s="566">
        <v>0.60299999999999998</v>
      </c>
      <c r="P376" s="566">
        <v>1.331</v>
      </c>
      <c r="Q376" s="566">
        <v>0.372</v>
      </c>
      <c r="R376" s="566">
        <v>1.8140000000000001</v>
      </c>
      <c r="S376" s="715">
        <v>0.77</v>
      </c>
    </row>
    <row r="377" spans="12:19" x14ac:dyDescent="0.25">
      <c r="L377" s="567">
        <v>42069</v>
      </c>
      <c r="M377" s="566">
        <v>0.39300000000000002</v>
      </c>
      <c r="N377" s="566">
        <v>1.2949999999999999</v>
      </c>
      <c r="O377" s="566">
        <v>0.69099999999999995</v>
      </c>
      <c r="P377" s="566">
        <v>1.3169999999999999</v>
      </c>
      <c r="Q377" s="566">
        <v>0.438</v>
      </c>
      <c r="R377" s="566">
        <v>1.748</v>
      </c>
      <c r="S377" s="715">
        <v>0.75</v>
      </c>
    </row>
    <row r="378" spans="12:19" x14ac:dyDescent="0.25">
      <c r="L378" s="567">
        <v>42076</v>
      </c>
      <c r="M378" s="566">
        <v>0.25700000000000001</v>
      </c>
      <c r="N378" s="566">
        <v>1.1499999999999999</v>
      </c>
      <c r="O378" s="566">
        <v>0.496</v>
      </c>
      <c r="P378" s="566">
        <v>1.149</v>
      </c>
      <c r="Q378" s="566">
        <v>0.29699999999999999</v>
      </c>
      <c r="R378" s="566">
        <v>1.546</v>
      </c>
      <c r="S378" s="715">
        <v>0.54</v>
      </c>
    </row>
    <row r="379" spans="12:19" x14ac:dyDescent="0.25">
      <c r="L379" s="567">
        <v>42083</v>
      </c>
      <c r="M379" s="566">
        <v>0.184</v>
      </c>
      <c r="N379" s="566">
        <v>1.181</v>
      </c>
      <c r="O379" s="566">
        <v>0.441</v>
      </c>
      <c r="P379" s="566">
        <v>1.204</v>
      </c>
      <c r="Q379" s="566">
        <v>0.26600000000000001</v>
      </c>
      <c r="R379" s="566">
        <v>1.623</v>
      </c>
      <c r="S379" s="715">
        <v>0.52</v>
      </c>
    </row>
    <row r="380" spans="12:19" x14ac:dyDescent="0.25">
      <c r="L380" s="567">
        <v>42090</v>
      </c>
      <c r="M380" s="566">
        <v>0.20699999999999999</v>
      </c>
      <c r="N380" s="566">
        <v>1.323</v>
      </c>
      <c r="O380" s="566">
        <v>0.499</v>
      </c>
      <c r="P380" s="566">
        <v>1.3540000000000001</v>
      </c>
      <c r="Q380" s="566">
        <v>0.376</v>
      </c>
      <c r="R380" s="566">
        <v>1.748</v>
      </c>
      <c r="S380" s="715">
        <v>0.52</v>
      </c>
    </row>
    <row r="381" spans="12:19" x14ac:dyDescent="0.25">
      <c r="L381" s="567">
        <v>42097</v>
      </c>
      <c r="M381" s="566">
        <v>0.19400000000000001</v>
      </c>
      <c r="N381" s="566">
        <v>1.2210000000000001</v>
      </c>
      <c r="O381" s="566">
        <v>0.48299999999999998</v>
      </c>
      <c r="P381" s="566">
        <v>1.3009999999999999</v>
      </c>
      <c r="Q381" s="566">
        <v>0.36399999999999999</v>
      </c>
      <c r="R381" s="566">
        <v>1.696</v>
      </c>
      <c r="S381" s="715">
        <v>0.51</v>
      </c>
    </row>
    <row r="382" spans="12:19" x14ac:dyDescent="0.25">
      <c r="L382" s="567">
        <v>42104</v>
      </c>
      <c r="M382" s="566">
        <v>0.155</v>
      </c>
      <c r="N382" s="566">
        <v>1.232</v>
      </c>
      <c r="O382" s="566">
        <v>0.433</v>
      </c>
      <c r="P382" s="566">
        <v>1.266</v>
      </c>
      <c r="Q382" s="566">
        <v>0.30299999999999999</v>
      </c>
      <c r="R382" s="566">
        <v>1.6040000000000001</v>
      </c>
      <c r="S382" s="715">
        <v>0.5</v>
      </c>
    </row>
    <row r="383" spans="12:19" x14ac:dyDescent="0.25">
      <c r="L383" s="567">
        <v>42111</v>
      </c>
      <c r="M383" s="566">
        <v>7.8E-2</v>
      </c>
      <c r="N383" s="566">
        <v>1.454</v>
      </c>
      <c r="O383" s="566">
        <v>0.36799999999999999</v>
      </c>
      <c r="P383" s="566">
        <v>1.478</v>
      </c>
      <c r="Q383" s="566">
        <v>0.224</v>
      </c>
      <c r="R383" s="566">
        <v>2.0019999999999998</v>
      </c>
      <c r="S383" s="715">
        <v>0.41</v>
      </c>
    </row>
    <row r="384" spans="12:19" x14ac:dyDescent="0.25">
      <c r="L384" s="567">
        <v>42118</v>
      </c>
      <c r="M384" s="566">
        <v>0.155</v>
      </c>
      <c r="N384" s="566">
        <v>1.391</v>
      </c>
      <c r="O384" s="566">
        <v>0.41699999999999998</v>
      </c>
      <c r="P384" s="566">
        <v>1.4430000000000001</v>
      </c>
      <c r="Q384" s="566">
        <v>0.29899999999999999</v>
      </c>
      <c r="R384" s="566">
        <v>1.974</v>
      </c>
      <c r="S384" s="715">
        <v>0.44</v>
      </c>
    </row>
    <row r="385" spans="12:19" x14ac:dyDescent="0.25">
      <c r="L385" s="567">
        <v>42125</v>
      </c>
      <c r="M385" s="566">
        <v>0.373</v>
      </c>
      <c r="N385" s="566">
        <v>1.4729999999999999</v>
      </c>
      <c r="O385" s="566">
        <v>0.64700000000000002</v>
      </c>
      <c r="P385" s="566">
        <v>1.496</v>
      </c>
      <c r="Q385" s="566">
        <v>0.51100000000000001</v>
      </c>
      <c r="R385" s="566">
        <v>2.069</v>
      </c>
      <c r="S385" s="715">
        <v>0.54</v>
      </c>
    </row>
    <row r="386" spans="12:19" x14ac:dyDescent="0.25">
      <c r="L386" s="567">
        <v>42132</v>
      </c>
      <c r="M386" s="566">
        <v>0.54700000000000004</v>
      </c>
      <c r="N386" s="566">
        <v>1.665</v>
      </c>
      <c r="O386" s="566">
        <v>0.83399999999999996</v>
      </c>
      <c r="P386" s="566">
        <v>1.6760000000000002</v>
      </c>
      <c r="Q386" s="566">
        <v>0.72399999999999998</v>
      </c>
      <c r="R386" s="566">
        <v>2.2640000000000002</v>
      </c>
      <c r="S386" s="715">
        <v>0.87</v>
      </c>
    </row>
    <row r="387" spans="12:19" x14ac:dyDescent="0.25">
      <c r="L387" s="567">
        <v>42139</v>
      </c>
      <c r="M387" s="566">
        <v>0.624</v>
      </c>
      <c r="N387" s="566">
        <v>1.732</v>
      </c>
      <c r="O387" s="566">
        <v>0.89900000000000002</v>
      </c>
      <c r="P387" s="566">
        <v>1.7709999999999999</v>
      </c>
      <c r="Q387" s="566">
        <v>0.79100000000000004</v>
      </c>
      <c r="R387" s="566">
        <v>2.2730000000000001</v>
      </c>
      <c r="S387" s="715">
        <v>0.9</v>
      </c>
    </row>
    <row r="388" spans="12:19" x14ac:dyDescent="0.25">
      <c r="L388" s="567">
        <v>42146</v>
      </c>
      <c r="M388" s="566">
        <v>0.60399999999999998</v>
      </c>
      <c r="N388" s="566">
        <v>1.782</v>
      </c>
      <c r="O388" s="566">
        <v>0.89300000000000002</v>
      </c>
      <c r="P388" s="566">
        <v>1.857</v>
      </c>
      <c r="Q388" s="566">
        <v>0.79</v>
      </c>
      <c r="R388" s="566">
        <v>2.415</v>
      </c>
      <c r="S388" s="715">
        <v>0.91</v>
      </c>
    </row>
    <row r="389" spans="12:19" x14ac:dyDescent="0.25">
      <c r="L389" s="567">
        <v>42153</v>
      </c>
      <c r="M389" s="566">
        <v>0.48699999999999999</v>
      </c>
      <c r="N389" s="566">
        <v>1.8380000000000001</v>
      </c>
      <c r="O389" s="566">
        <v>0.79400000000000004</v>
      </c>
      <c r="P389" s="566">
        <v>1.8479999999999999</v>
      </c>
      <c r="Q389" s="566">
        <v>0.67400000000000004</v>
      </c>
      <c r="R389" s="566">
        <v>2.5489999999999999</v>
      </c>
      <c r="S389" s="715">
        <v>0.85</v>
      </c>
    </row>
    <row r="390" spans="12:19" x14ac:dyDescent="0.25">
      <c r="L390" s="567">
        <v>42160</v>
      </c>
      <c r="M390" s="566">
        <v>0.84399999999999997</v>
      </c>
      <c r="N390" s="566">
        <v>2.2240000000000002</v>
      </c>
      <c r="O390" s="566">
        <v>1.161</v>
      </c>
      <c r="P390" s="566">
        <v>2.242</v>
      </c>
      <c r="Q390" s="566">
        <v>1.028</v>
      </c>
      <c r="R390" s="566">
        <v>2.9340000000000002</v>
      </c>
      <c r="S390" s="715">
        <v>1.17</v>
      </c>
    </row>
    <row r="391" spans="12:19" x14ac:dyDescent="0.25">
      <c r="L391" s="567">
        <v>42167</v>
      </c>
      <c r="M391" s="566">
        <v>0.83399999999999996</v>
      </c>
      <c r="N391" s="566">
        <v>2.25</v>
      </c>
      <c r="O391" s="566">
        <v>1.2110000000000001</v>
      </c>
      <c r="P391" s="566">
        <v>2.214</v>
      </c>
      <c r="Q391" s="566">
        <v>1.0720000000000001</v>
      </c>
      <c r="R391" s="566">
        <v>3.0209999999999999</v>
      </c>
      <c r="S391" s="715">
        <v>1.4</v>
      </c>
    </row>
    <row r="392" spans="12:19" x14ac:dyDescent="0.25">
      <c r="L392" s="567">
        <v>42174</v>
      </c>
      <c r="M392" s="566">
        <v>0.752</v>
      </c>
      <c r="N392" s="566">
        <v>2.2730000000000001</v>
      </c>
      <c r="O392" s="566">
        <v>1.1579999999999999</v>
      </c>
      <c r="P392" s="566">
        <v>2.2810000000000001</v>
      </c>
      <c r="Q392" s="566">
        <v>1.0049999999999999</v>
      </c>
      <c r="R392" s="566">
        <v>3.0270000000000001</v>
      </c>
      <c r="S392" s="715">
        <v>1.44</v>
      </c>
    </row>
    <row r="393" spans="12:19" x14ac:dyDescent="0.25">
      <c r="L393" s="567">
        <v>42181</v>
      </c>
      <c r="M393" s="566">
        <v>0.92200000000000004</v>
      </c>
      <c r="N393" s="566">
        <v>2.11</v>
      </c>
      <c r="O393" s="566">
        <v>1.296</v>
      </c>
      <c r="P393" s="566">
        <v>2.15</v>
      </c>
      <c r="Q393" s="566">
        <v>1.1539999999999999</v>
      </c>
      <c r="R393" s="566">
        <v>2.702</v>
      </c>
      <c r="S393" s="715">
        <v>1.48</v>
      </c>
    </row>
    <row r="394" spans="12:19" x14ac:dyDescent="0.25">
      <c r="L394" s="567">
        <v>42188</v>
      </c>
      <c r="M394" s="566">
        <v>0.79100000000000004</v>
      </c>
      <c r="N394" s="566">
        <v>2.2120000000000002</v>
      </c>
      <c r="O394" s="566">
        <v>1.24</v>
      </c>
      <c r="P394" s="566">
        <v>2.2480000000000002</v>
      </c>
      <c r="Q394" s="566">
        <v>1.0960000000000001</v>
      </c>
      <c r="R394" s="566">
        <v>2.9249999999999998</v>
      </c>
      <c r="S394" s="715">
        <v>1.4</v>
      </c>
    </row>
    <row r="395" spans="12:19" x14ac:dyDescent="0.25">
      <c r="L395" s="567">
        <v>42195</v>
      </c>
      <c r="M395" s="566">
        <v>0.89800000000000002</v>
      </c>
      <c r="N395" s="566">
        <v>2.129</v>
      </c>
      <c r="O395" s="566">
        <v>1.2810000000000001</v>
      </c>
      <c r="P395" s="566">
        <v>2.1339999999999999</v>
      </c>
      <c r="Q395" s="566">
        <v>1.1499999999999999</v>
      </c>
      <c r="R395" s="566">
        <v>2.8279999999999998</v>
      </c>
      <c r="S395" s="715">
        <v>1.37</v>
      </c>
    </row>
    <row r="396" spans="12:19" x14ac:dyDescent="0.25">
      <c r="L396" s="567">
        <v>42202</v>
      </c>
      <c r="M396" s="566">
        <v>0.78800000000000003</v>
      </c>
      <c r="N396" s="566">
        <v>1.9359999999999999</v>
      </c>
      <c r="O396" s="566">
        <v>1.073</v>
      </c>
      <c r="P396" s="566">
        <v>1.92</v>
      </c>
      <c r="Q396" s="566">
        <v>0.95199999999999996</v>
      </c>
      <c r="R396" s="566">
        <v>2.6269999999999998</v>
      </c>
      <c r="S396" s="715">
        <v>1.21</v>
      </c>
    </row>
    <row r="397" spans="12:19" x14ac:dyDescent="0.25">
      <c r="L397" s="567">
        <v>42209</v>
      </c>
      <c r="M397" s="566">
        <v>0.69099999999999995</v>
      </c>
      <c r="N397" s="566">
        <v>1.901</v>
      </c>
      <c r="O397" s="566">
        <v>0.96599999999999997</v>
      </c>
      <c r="P397" s="566">
        <v>1.8679999999999999</v>
      </c>
      <c r="Q397" s="566">
        <v>0.84799999999999998</v>
      </c>
      <c r="R397" s="566">
        <v>2.4990000000000001</v>
      </c>
      <c r="S397" s="715">
        <v>1.0900000000000001</v>
      </c>
    </row>
    <row r="398" spans="12:19" x14ac:dyDescent="0.25">
      <c r="L398" s="567">
        <v>42216</v>
      </c>
      <c r="M398" s="566">
        <v>0.64400000000000002</v>
      </c>
      <c r="N398" s="566">
        <v>1.8420000000000001</v>
      </c>
      <c r="O398" s="566">
        <v>0.93400000000000005</v>
      </c>
      <c r="P398" s="566">
        <v>1.772</v>
      </c>
      <c r="Q398" s="566">
        <v>0.81799999999999995</v>
      </c>
      <c r="R398" s="566">
        <v>2.38</v>
      </c>
      <c r="S398" s="715">
        <v>1.01</v>
      </c>
    </row>
    <row r="399" spans="12:19" x14ac:dyDescent="0.25">
      <c r="L399" s="567">
        <v>42223</v>
      </c>
      <c r="M399" s="566">
        <v>0.66100000000000003</v>
      </c>
      <c r="N399" s="566">
        <v>1.986</v>
      </c>
      <c r="O399" s="566">
        <v>0.96399999999999997</v>
      </c>
      <c r="P399" s="566">
        <v>1.833</v>
      </c>
      <c r="Q399" s="566">
        <v>0.83399999999999996</v>
      </c>
      <c r="R399" s="566">
        <v>2.4390000000000001</v>
      </c>
      <c r="S399" s="715">
        <v>1.01</v>
      </c>
    </row>
    <row r="400" spans="12:19" x14ac:dyDescent="0.25">
      <c r="L400" s="567">
        <v>42230</v>
      </c>
      <c r="M400" s="566">
        <v>0.66</v>
      </c>
      <c r="N400" s="566">
        <v>2.0110000000000001</v>
      </c>
      <c r="O400" s="566">
        <v>0.97799999999999998</v>
      </c>
      <c r="P400" s="566">
        <v>1.8140000000000001</v>
      </c>
      <c r="Q400" s="566">
        <v>0.83599999999999997</v>
      </c>
      <c r="R400" s="566">
        <v>2.4159999999999999</v>
      </c>
      <c r="S400" s="715">
        <v>0.96</v>
      </c>
    </row>
    <row r="401" spans="12:19" x14ac:dyDescent="0.25">
      <c r="L401" s="567">
        <v>42237</v>
      </c>
      <c r="M401" s="566">
        <v>0.56399999999999995</v>
      </c>
      <c r="N401" s="566">
        <v>2.012</v>
      </c>
      <c r="O401" s="566">
        <v>0.94799999999999995</v>
      </c>
      <c r="P401" s="566">
        <v>1.859</v>
      </c>
      <c r="Q401" s="566">
        <v>0.77700000000000002</v>
      </c>
      <c r="R401" s="566">
        <v>2.6150000000000002</v>
      </c>
      <c r="S401" s="715">
        <v>0.93</v>
      </c>
    </row>
    <row r="402" spans="12:19" x14ac:dyDescent="0.25">
      <c r="L402" s="567">
        <v>42244</v>
      </c>
      <c r="M402" s="566">
        <v>0.74199999999999999</v>
      </c>
      <c r="N402" s="566">
        <v>2.0640000000000001</v>
      </c>
      <c r="O402" s="566">
        <v>1.0880000000000001</v>
      </c>
      <c r="P402" s="566">
        <v>1.919</v>
      </c>
      <c r="Q402" s="566">
        <v>0.93600000000000005</v>
      </c>
      <c r="R402" s="566">
        <v>2.5949999999999998</v>
      </c>
      <c r="S402" s="715">
        <v>1.03</v>
      </c>
    </row>
    <row r="403" spans="12:19" x14ac:dyDescent="0.25">
      <c r="L403" s="567">
        <v>42251</v>
      </c>
      <c r="M403" s="566">
        <v>0.66800000000000004</v>
      </c>
      <c r="N403" s="566">
        <v>2.0760000000000001</v>
      </c>
      <c r="O403" s="566">
        <v>1.0129999999999999</v>
      </c>
      <c r="P403" s="566">
        <v>1.8780000000000001</v>
      </c>
      <c r="Q403" s="566">
        <v>0.85599999999999998</v>
      </c>
      <c r="R403" s="566">
        <v>2.5030000000000001</v>
      </c>
      <c r="S403" s="715">
        <v>0.99</v>
      </c>
    </row>
    <row r="404" spans="12:19" x14ac:dyDescent="0.25">
      <c r="L404" s="567">
        <v>42258</v>
      </c>
      <c r="M404" s="566">
        <v>0.65300000000000002</v>
      </c>
      <c r="N404" s="566">
        <v>2.109</v>
      </c>
      <c r="O404" s="566">
        <v>1.0580000000000001</v>
      </c>
      <c r="P404" s="566">
        <v>1.8340000000000001</v>
      </c>
      <c r="Q404" s="566">
        <v>0.83499999999999996</v>
      </c>
      <c r="R404" s="566">
        <v>2.6019999999999999</v>
      </c>
      <c r="S404" s="715">
        <v>0.97</v>
      </c>
    </row>
    <row r="405" spans="12:19" x14ac:dyDescent="0.25">
      <c r="L405" s="567">
        <v>42265</v>
      </c>
      <c r="M405" s="566">
        <v>0.66300000000000003</v>
      </c>
      <c r="N405" s="566">
        <v>1.944</v>
      </c>
      <c r="O405" s="566">
        <v>1.0309999999999999</v>
      </c>
      <c r="P405" s="566">
        <v>1.7629999999999999</v>
      </c>
      <c r="Q405" s="566">
        <v>0.82799999999999996</v>
      </c>
      <c r="R405" s="566">
        <v>2.5060000000000002</v>
      </c>
      <c r="S405" s="715">
        <v>0.97</v>
      </c>
    </row>
    <row r="406" spans="12:19" x14ac:dyDescent="0.25">
      <c r="L406" s="567">
        <v>42272</v>
      </c>
      <c r="M406" s="566">
        <v>0.64900000000000002</v>
      </c>
      <c r="N406" s="566">
        <v>2.036</v>
      </c>
      <c r="O406" s="566">
        <v>1.044</v>
      </c>
      <c r="P406" s="566">
        <v>1.7949999999999999</v>
      </c>
      <c r="Q406" s="566">
        <v>0.82899999999999996</v>
      </c>
      <c r="R406" s="566">
        <v>2.5460000000000003</v>
      </c>
      <c r="S406" s="715">
        <v>0.96</v>
      </c>
    </row>
    <row r="407" spans="12:19" x14ac:dyDescent="0.25">
      <c r="L407" s="567">
        <v>42279</v>
      </c>
      <c r="M407" s="566">
        <v>0.51</v>
      </c>
      <c r="N407" s="566">
        <v>1.776</v>
      </c>
      <c r="O407" s="566">
        <v>0.89100000000000001</v>
      </c>
      <c r="P407" s="566">
        <v>1.6320000000000001</v>
      </c>
      <c r="Q407" s="566">
        <v>0.69299999999999995</v>
      </c>
      <c r="R407" s="566">
        <v>2.29</v>
      </c>
      <c r="S407" s="715">
        <v>0.89</v>
      </c>
    </row>
    <row r="408" spans="12:19" x14ac:dyDescent="0.25">
      <c r="L408" s="567">
        <v>42286</v>
      </c>
      <c r="M408" s="566">
        <v>0.61499999999999999</v>
      </c>
      <c r="N408" s="566">
        <v>1.833</v>
      </c>
      <c r="O408" s="566">
        <v>0.98599999999999999</v>
      </c>
      <c r="P408" s="566">
        <v>1.694</v>
      </c>
      <c r="Q408" s="566">
        <v>0.79</v>
      </c>
      <c r="R408" s="566">
        <v>2.3959999999999999</v>
      </c>
      <c r="S408" s="715">
        <v>0.92</v>
      </c>
    </row>
    <row r="409" spans="12:19" x14ac:dyDescent="0.25">
      <c r="L409" s="567">
        <v>42293</v>
      </c>
      <c r="M409" s="566">
        <v>0.54800000000000004</v>
      </c>
      <c r="N409" s="566">
        <v>1.77</v>
      </c>
      <c r="O409" s="566">
        <v>0.91600000000000004</v>
      </c>
      <c r="P409" s="566">
        <v>1.6040000000000001</v>
      </c>
      <c r="Q409" s="566">
        <v>0.72299999999999998</v>
      </c>
      <c r="R409" s="566">
        <v>2.4300000000000002</v>
      </c>
      <c r="S409" s="715">
        <v>0.87</v>
      </c>
    </row>
    <row r="410" spans="12:19" x14ac:dyDescent="0.25">
      <c r="L410" s="567">
        <v>42300</v>
      </c>
      <c r="M410" s="566">
        <v>0.51200000000000001</v>
      </c>
      <c r="N410" s="566">
        <v>1.635</v>
      </c>
      <c r="O410" s="566">
        <v>0.85</v>
      </c>
      <c r="P410" s="566">
        <v>1.4990000000000001</v>
      </c>
      <c r="Q410" s="566">
        <v>0.67</v>
      </c>
      <c r="R410" s="566">
        <v>2.3620000000000001</v>
      </c>
      <c r="S410" s="715">
        <v>0.84</v>
      </c>
    </row>
    <row r="411" spans="12:19" x14ac:dyDescent="0.25">
      <c r="L411" s="567">
        <v>42307</v>
      </c>
      <c r="M411" s="566">
        <v>0.51700000000000002</v>
      </c>
      <c r="N411" s="566">
        <v>1.6720000000000002</v>
      </c>
      <c r="O411" s="566">
        <v>0.86399999999999999</v>
      </c>
      <c r="P411" s="566">
        <v>1.4809999999999999</v>
      </c>
      <c r="Q411" s="566">
        <v>0.67900000000000005</v>
      </c>
      <c r="R411" s="566">
        <v>2.5300000000000002</v>
      </c>
      <c r="S411" s="715">
        <v>0.86</v>
      </c>
    </row>
    <row r="412" spans="12:19" x14ac:dyDescent="0.25">
      <c r="L412" s="567">
        <v>42314</v>
      </c>
      <c r="M412" s="566">
        <v>0.69299999999999995</v>
      </c>
      <c r="N412" s="566">
        <v>1.9180000000000001</v>
      </c>
      <c r="O412" s="566">
        <v>1.02</v>
      </c>
      <c r="P412" s="566">
        <v>1.7890000000000001</v>
      </c>
      <c r="Q412" s="566">
        <v>0.85099999999999998</v>
      </c>
      <c r="R412" s="566">
        <v>2.6680000000000001</v>
      </c>
      <c r="S412" s="715">
        <v>0.91</v>
      </c>
    </row>
    <row r="413" spans="12:19" x14ac:dyDescent="0.25">
      <c r="L413" s="567">
        <v>42321</v>
      </c>
      <c r="M413" s="566">
        <v>0.55800000000000005</v>
      </c>
      <c r="N413" s="566">
        <v>1.788</v>
      </c>
      <c r="O413" s="566">
        <v>0.873</v>
      </c>
      <c r="P413" s="566">
        <v>1.5640000000000001</v>
      </c>
      <c r="Q413" s="566">
        <v>0.71899999999999997</v>
      </c>
      <c r="R413" s="566">
        <v>2.7469999999999999</v>
      </c>
      <c r="S413" s="715">
        <v>0.89</v>
      </c>
    </row>
    <row r="414" spans="12:19" x14ac:dyDescent="0.25">
      <c r="L414" s="567">
        <v>42328</v>
      </c>
      <c r="M414" s="566">
        <v>0.47899999999999998</v>
      </c>
      <c r="N414" s="566">
        <v>1.6379999999999999</v>
      </c>
      <c r="O414" s="566">
        <v>0.81599999999999995</v>
      </c>
      <c r="P414" s="566">
        <v>1.496</v>
      </c>
      <c r="Q414" s="566">
        <v>0.64600000000000002</v>
      </c>
      <c r="R414" s="566">
        <v>2.4790000000000001</v>
      </c>
      <c r="S414" s="715">
        <v>0.81</v>
      </c>
    </row>
    <row r="415" spans="12:19" x14ac:dyDescent="0.25">
      <c r="L415" s="567">
        <v>42335</v>
      </c>
      <c r="M415" s="566">
        <v>0.46</v>
      </c>
      <c r="N415" s="566">
        <v>1.52</v>
      </c>
      <c r="O415" s="566">
        <v>0.77300000000000002</v>
      </c>
      <c r="P415" s="566">
        <v>1.4039999999999999</v>
      </c>
      <c r="Q415" s="566">
        <v>0.61299999999999999</v>
      </c>
      <c r="R415" s="566">
        <v>2.2959999999999998</v>
      </c>
      <c r="S415" s="715">
        <v>0.77</v>
      </c>
    </row>
    <row r="416" spans="12:19" x14ac:dyDescent="0.25">
      <c r="L416" s="567">
        <v>42342</v>
      </c>
      <c r="M416" s="566">
        <v>0.67800000000000005</v>
      </c>
      <c r="N416" s="566">
        <v>1.7349999999999999</v>
      </c>
      <c r="O416" s="566">
        <v>1.0009999999999999</v>
      </c>
      <c r="P416" s="566">
        <v>1.6539999999999999</v>
      </c>
      <c r="Q416" s="566">
        <v>0.83</v>
      </c>
      <c r="R416" s="566">
        <v>2.4729999999999999</v>
      </c>
      <c r="S416" s="715">
        <v>0.89</v>
      </c>
    </row>
    <row r="417" spans="12:19" x14ac:dyDescent="0.25">
      <c r="L417" s="567">
        <v>42349</v>
      </c>
      <c r="M417" s="566">
        <v>0.54</v>
      </c>
      <c r="N417" s="566">
        <v>1.6240000000000001</v>
      </c>
      <c r="O417" s="566">
        <v>0.86</v>
      </c>
      <c r="P417" s="566">
        <v>1.5390000000000001</v>
      </c>
      <c r="Q417" s="566">
        <v>0.69099999999999995</v>
      </c>
      <c r="R417" s="566">
        <v>2.44</v>
      </c>
      <c r="S417" s="715">
        <v>0.8</v>
      </c>
    </row>
    <row r="418" spans="12:19" x14ac:dyDescent="0.25">
      <c r="L418" s="567">
        <v>42356</v>
      </c>
      <c r="M418" s="566">
        <v>0.54800000000000004</v>
      </c>
      <c r="N418" s="566">
        <v>1.6930000000000001</v>
      </c>
      <c r="O418" s="566">
        <v>0.88800000000000001</v>
      </c>
      <c r="P418" s="566">
        <v>1.5720000000000001</v>
      </c>
      <c r="Q418" s="566">
        <v>0.69899999999999995</v>
      </c>
      <c r="R418" s="566">
        <v>2.4790000000000001</v>
      </c>
      <c r="S418" s="715">
        <v>0.81</v>
      </c>
    </row>
    <row r="419" spans="12:19" x14ac:dyDescent="0.25">
      <c r="L419" s="567">
        <v>42363</v>
      </c>
      <c r="M419" s="566">
        <v>0.64100000000000001</v>
      </c>
      <c r="N419" s="566">
        <v>1.8340000000000001</v>
      </c>
      <c r="O419" s="566">
        <v>0.996</v>
      </c>
      <c r="P419" s="566">
        <v>1.681</v>
      </c>
      <c r="Q419" s="566">
        <v>0.76200000000000001</v>
      </c>
      <c r="R419" s="566">
        <v>2.5310000000000001</v>
      </c>
      <c r="S419" s="715">
        <v>0.86</v>
      </c>
    </row>
    <row r="420" spans="12:19" x14ac:dyDescent="0.25">
      <c r="L420" s="567">
        <v>42370</v>
      </c>
      <c r="M420" s="566">
        <v>0.629</v>
      </c>
      <c r="N420" s="566">
        <v>1.7709999999999999</v>
      </c>
      <c r="O420" s="566">
        <v>0.98599999999999999</v>
      </c>
      <c r="P420" s="566">
        <v>1.5960000000000001</v>
      </c>
      <c r="Q420" s="566">
        <v>0.79100000000000004</v>
      </c>
      <c r="R420" s="566">
        <v>2.504</v>
      </c>
      <c r="S420" s="715">
        <v>0.94</v>
      </c>
    </row>
    <row r="421" spans="12:19" x14ac:dyDescent="0.25">
      <c r="L421" s="567">
        <v>42377</v>
      </c>
      <c r="M421" s="566">
        <v>0.51400000000000001</v>
      </c>
      <c r="N421" s="566">
        <v>1.71</v>
      </c>
      <c r="O421" s="566">
        <v>0.879</v>
      </c>
      <c r="P421" s="566">
        <v>1.528</v>
      </c>
      <c r="Q421" s="566">
        <v>0.69399999999999995</v>
      </c>
      <c r="R421" s="566">
        <v>2.5960000000000001</v>
      </c>
      <c r="S421" s="715">
        <v>0.83</v>
      </c>
    </row>
    <row r="422" spans="12:19" x14ac:dyDescent="0.25">
      <c r="L422" s="567">
        <v>42384</v>
      </c>
      <c r="M422" s="566">
        <v>0.54</v>
      </c>
      <c r="N422" s="566">
        <v>1.752</v>
      </c>
      <c r="O422" s="566">
        <v>0.873</v>
      </c>
      <c r="P422" s="566">
        <v>1.5659999999999998</v>
      </c>
      <c r="Q422" s="566">
        <v>0.66100000000000003</v>
      </c>
      <c r="R422" s="566">
        <v>2.7279999999999998</v>
      </c>
      <c r="S422" s="715">
        <v>0.92</v>
      </c>
    </row>
    <row r="423" spans="12:19" x14ac:dyDescent="0.25">
      <c r="L423" s="567">
        <v>42391</v>
      </c>
      <c r="M423" s="566">
        <v>0.48399999999999999</v>
      </c>
      <c r="N423" s="566">
        <v>1.7309999999999999</v>
      </c>
      <c r="O423" s="566">
        <v>0.79800000000000004</v>
      </c>
      <c r="P423" s="566">
        <v>1.5739999999999998</v>
      </c>
      <c r="Q423" s="566">
        <v>0.59599999999999997</v>
      </c>
      <c r="R423" s="566">
        <v>3.024</v>
      </c>
      <c r="S423" s="715">
        <v>0.91</v>
      </c>
    </row>
    <row r="424" spans="12:19" x14ac:dyDescent="0.25">
      <c r="L424" s="567">
        <v>42398</v>
      </c>
      <c r="M424" s="566">
        <v>0.32500000000000001</v>
      </c>
      <c r="N424" s="566">
        <v>1.512</v>
      </c>
      <c r="O424" s="566">
        <v>0.63500000000000001</v>
      </c>
      <c r="P424" s="566">
        <v>1.415</v>
      </c>
      <c r="Q424" s="566">
        <v>0.433</v>
      </c>
      <c r="R424" s="566">
        <v>2.8679999999999999</v>
      </c>
      <c r="S424" s="715">
        <v>0.78</v>
      </c>
    </row>
    <row r="425" spans="12:19" x14ac:dyDescent="0.25">
      <c r="L425" s="567">
        <v>42405</v>
      </c>
      <c r="M425" s="566">
        <v>0.29599999999999999</v>
      </c>
      <c r="N425" s="566">
        <v>1.6419999999999999</v>
      </c>
      <c r="O425" s="566">
        <v>0.63200000000000001</v>
      </c>
      <c r="P425" s="566">
        <v>1.5550000000000002</v>
      </c>
      <c r="Q425" s="566">
        <v>0.42499999999999999</v>
      </c>
      <c r="R425" s="566">
        <v>3.1219999999999999</v>
      </c>
      <c r="S425" s="715">
        <v>0.74</v>
      </c>
    </row>
    <row r="426" spans="12:19" x14ac:dyDescent="0.25">
      <c r="L426" s="567">
        <v>42412</v>
      </c>
      <c r="M426" s="566">
        <v>0.26100000000000001</v>
      </c>
      <c r="N426" s="566">
        <v>1.7389999999999999</v>
      </c>
      <c r="O426" s="566">
        <v>0.65400000000000003</v>
      </c>
      <c r="P426" s="566">
        <v>1.65</v>
      </c>
      <c r="Q426" s="566">
        <v>0.41399999999999998</v>
      </c>
      <c r="R426" s="566">
        <v>3.7109999999999999</v>
      </c>
      <c r="S426" s="715">
        <v>0.69</v>
      </c>
    </row>
    <row r="427" spans="12:19" x14ac:dyDescent="0.25">
      <c r="L427" s="567">
        <v>42419</v>
      </c>
      <c r="M427" s="566">
        <v>0.20200000000000001</v>
      </c>
      <c r="N427" s="566">
        <v>1.7050000000000001</v>
      </c>
      <c r="O427" s="566">
        <v>0.56499999999999995</v>
      </c>
      <c r="P427" s="566">
        <v>1.5640000000000001</v>
      </c>
      <c r="Q427" s="566">
        <v>0.33700000000000002</v>
      </c>
      <c r="R427" s="566">
        <v>3.4169999999999998</v>
      </c>
      <c r="S427" s="715">
        <v>0.62</v>
      </c>
    </row>
    <row r="428" spans="12:19" x14ac:dyDescent="0.25">
      <c r="L428" s="567">
        <v>42426</v>
      </c>
      <c r="M428" s="566">
        <v>0.14699999999999999</v>
      </c>
      <c r="N428" s="566">
        <v>1.5720000000000001</v>
      </c>
      <c r="O428" s="566">
        <v>0.501</v>
      </c>
      <c r="P428" s="566">
        <v>1.4729999999999999</v>
      </c>
      <c r="Q428" s="566">
        <v>0.28799999999999998</v>
      </c>
      <c r="R428" s="566">
        <v>3.0670000000000002</v>
      </c>
      <c r="S428" s="715">
        <v>0.57999999999999996</v>
      </c>
    </row>
    <row r="429" spans="12:19" x14ac:dyDescent="0.25">
      <c r="L429" s="567">
        <v>42433</v>
      </c>
      <c r="M429" s="566">
        <v>0.23799999999999999</v>
      </c>
      <c r="N429" s="566">
        <v>1.56</v>
      </c>
      <c r="O429" s="566">
        <v>0.57899999999999996</v>
      </c>
      <c r="P429" s="566">
        <v>1.462</v>
      </c>
      <c r="Q429" s="566">
        <v>0.376</v>
      </c>
      <c r="R429" s="566">
        <v>3.0750000000000002</v>
      </c>
      <c r="S429" s="715">
        <v>0.61</v>
      </c>
    </row>
    <row r="430" spans="12:19" x14ac:dyDescent="0.25">
      <c r="L430" s="567">
        <v>42440</v>
      </c>
      <c r="M430" s="566">
        <v>0.27100000000000002</v>
      </c>
      <c r="N430" s="566">
        <v>1.4849999999999999</v>
      </c>
      <c r="O430" s="566">
        <v>0.61699999999999999</v>
      </c>
      <c r="P430" s="566">
        <v>1.327</v>
      </c>
      <c r="Q430" s="566">
        <v>0.36299999999999999</v>
      </c>
      <c r="R430" s="566">
        <v>2.915</v>
      </c>
      <c r="S430" s="715">
        <v>0.63</v>
      </c>
    </row>
    <row r="431" spans="12:19" x14ac:dyDescent="0.25">
      <c r="L431" s="567">
        <v>42447</v>
      </c>
      <c r="M431" s="566">
        <v>0.21199999999999999</v>
      </c>
      <c r="N431" s="566">
        <v>1.431</v>
      </c>
      <c r="O431" s="566">
        <v>0.55400000000000005</v>
      </c>
      <c r="P431" s="566">
        <v>1.2610000000000001</v>
      </c>
      <c r="Q431" s="566">
        <v>0.30599999999999999</v>
      </c>
      <c r="R431" s="566">
        <v>2.911</v>
      </c>
      <c r="S431" s="715">
        <v>0.57999999999999996</v>
      </c>
    </row>
    <row r="432" spans="12:19" x14ac:dyDescent="0.25">
      <c r="L432" s="567">
        <v>42454</v>
      </c>
      <c r="M432" s="566">
        <v>0.18</v>
      </c>
      <c r="N432" s="566">
        <v>1.524</v>
      </c>
      <c r="O432" s="566">
        <v>0.53600000000000003</v>
      </c>
      <c r="P432" s="566">
        <v>1.302</v>
      </c>
      <c r="Q432" s="566">
        <v>0.40200000000000002</v>
      </c>
      <c r="R432" s="566">
        <v>2.952</v>
      </c>
      <c r="S432" s="715">
        <v>0.61</v>
      </c>
    </row>
    <row r="433" spans="12:19" x14ac:dyDescent="0.25">
      <c r="L433" s="567">
        <v>42461</v>
      </c>
      <c r="M433" s="566">
        <v>0.13400000000000001</v>
      </c>
      <c r="N433" s="566">
        <v>1.4390000000000001</v>
      </c>
      <c r="O433" s="566">
        <v>0.45900000000000002</v>
      </c>
      <c r="P433" s="566">
        <v>1.22</v>
      </c>
      <c r="Q433" s="566">
        <v>0.33700000000000002</v>
      </c>
      <c r="R433" s="566">
        <v>2.907</v>
      </c>
      <c r="S433" s="715">
        <v>0.59</v>
      </c>
    </row>
    <row r="434" spans="12:19" x14ac:dyDescent="0.25">
      <c r="L434" s="567">
        <v>42468</v>
      </c>
      <c r="M434" s="566">
        <v>9.5000000000000001E-2</v>
      </c>
      <c r="N434" s="566">
        <v>1.52</v>
      </c>
      <c r="O434" s="566">
        <v>0.432</v>
      </c>
      <c r="P434" s="566">
        <v>1.3109999999999999</v>
      </c>
      <c r="Q434" s="566">
        <v>0.312</v>
      </c>
      <c r="R434" s="566">
        <v>3.3370000000000002</v>
      </c>
      <c r="S434" s="715">
        <v>0.56000000000000005</v>
      </c>
    </row>
    <row r="435" spans="12:19" x14ac:dyDescent="0.25">
      <c r="L435" s="567">
        <v>42475</v>
      </c>
      <c r="M435" s="566">
        <v>0.127</v>
      </c>
      <c r="N435" s="566">
        <v>1.4969999999999999</v>
      </c>
      <c r="O435" s="566">
        <v>0.47</v>
      </c>
      <c r="P435" s="566">
        <v>1.3340000000000001</v>
      </c>
      <c r="Q435" s="566">
        <v>0.34399999999999997</v>
      </c>
      <c r="R435" s="566">
        <v>3.157</v>
      </c>
      <c r="S435" s="715">
        <v>0.59</v>
      </c>
    </row>
    <row r="436" spans="12:19" x14ac:dyDescent="0.25">
      <c r="L436" s="567">
        <v>42482</v>
      </c>
      <c r="M436" s="566">
        <v>0.23100000000000001</v>
      </c>
      <c r="N436" s="566">
        <v>1.5960000000000001</v>
      </c>
      <c r="O436" s="566">
        <v>0.56499999999999995</v>
      </c>
      <c r="P436" s="566">
        <v>1.474</v>
      </c>
      <c r="Q436" s="566">
        <v>0.435</v>
      </c>
      <c r="R436" s="566">
        <v>3.2759999999999998</v>
      </c>
      <c r="S436" s="715">
        <v>0.67</v>
      </c>
    </row>
    <row r="437" spans="12:19" x14ac:dyDescent="0.25">
      <c r="L437" s="567">
        <v>42489</v>
      </c>
      <c r="M437" s="566">
        <v>0.27100000000000002</v>
      </c>
      <c r="N437" s="566">
        <v>1.593</v>
      </c>
      <c r="O437" s="566">
        <v>0.63400000000000001</v>
      </c>
      <c r="P437" s="566">
        <v>1.4889999999999999</v>
      </c>
      <c r="Q437" s="566">
        <v>0.503</v>
      </c>
      <c r="R437" s="566">
        <v>3.1480000000000001</v>
      </c>
      <c r="S437" s="715">
        <v>0.74</v>
      </c>
    </row>
    <row r="438" spans="12:19" x14ac:dyDescent="0.25">
      <c r="L438" s="567">
        <v>42496</v>
      </c>
      <c r="M438" s="566">
        <v>0.14399999999999999</v>
      </c>
      <c r="N438" s="566">
        <v>1.5939999999999999</v>
      </c>
      <c r="O438" s="566">
        <v>0.52</v>
      </c>
      <c r="P438" s="566">
        <v>1.494</v>
      </c>
      <c r="Q438" s="566">
        <v>0.38200000000000001</v>
      </c>
      <c r="R438" s="566">
        <v>3.302</v>
      </c>
      <c r="S438" s="715">
        <v>0.66</v>
      </c>
    </row>
    <row r="439" spans="12:19" x14ac:dyDescent="0.25">
      <c r="L439" s="567">
        <v>42503</v>
      </c>
      <c r="M439" s="566">
        <v>0.124</v>
      </c>
      <c r="N439" s="566">
        <v>1.6</v>
      </c>
      <c r="O439" s="566">
        <v>0.47</v>
      </c>
      <c r="P439" s="566">
        <v>1.4729999999999999</v>
      </c>
      <c r="Q439" s="566">
        <v>0.34399999999999997</v>
      </c>
      <c r="R439" s="566">
        <v>3.1429999999999998</v>
      </c>
      <c r="S439" s="715">
        <v>0.69</v>
      </c>
    </row>
    <row r="440" spans="12:19" x14ac:dyDescent="0.25">
      <c r="L440" s="567">
        <v>42510</v>
      </c>
      <c r="M440" s="566">
        <v>0.16500000000000001</v>
      </c>
      <c r="N440" s="566">
        <v>1.5659999999999998</v>
      </c>
      <c r="O440" s="566">
        <v>0.502</v>
      </c>
      <c r="P440" s="566">
        <v>1.472</v>
      </c>
      <c r="Q440" s="566">
        <v>0.378</v>
      </c>
      <c r="R440" s="566">
        <v>3.093</v>
      </c>
      <c r="S440" s="715">
        <v>0.72</v>
      </c>
    </row>
    <row r="441" spans="12:19" x14ac:dyDescent="0.25">
      <c r="L441" s="567">
        <v>42517</v>
      </c>
      <c r="M441" s="566">
        <v>0.13800000000000001</v>
      </c>
      <c r="N441" s="566">
        <v>1.4830000000000001</v>
      </c>
      <c r="O441" s="566">
        <v>0.46800000000000003</v>
      </c>
      <c r="P441" s="566">
        <v>1.355</v>
      </c>
      <c r="Q441" s="566">
        <v>0.34599999999999997</v>
      </c>
      <c r="R441" s="566">
        <v>3.0259999999999998</v>
      </c>
      <c r="S441" s="715">
        <v>0.7</v>
      </c>
    </row>
    <row r="442" spans="12:19" x14ac:dyDescent="0.25">
      <c r="L442" s="567">
        <v>42524</v>
      </c>
      <c r="M442" s="566">
        <v>6.8000000000000005E-2</v>
      </c>
      <c r="N442" s="566">
        <v>1.4689999999999999</v>
      </c>
      <c r="O442" s="566">
        <v>0.41199999999999998</v>
      </c>
      <c r="P442" s="566">
        <v>1.333</v>
      </c>
      <c r="Q442" s="566">
        <v>0.28100000000000003</v>
      </c>
      <c r="R442" s="566">
        <v>3.1520000000000001</v>
      </c>
      <c r="S442" s="715">
        <v>0.64</v>
      </c>
    </row>
    <row r="443" spans="12:19" x14ac:dyDescent="0.25">
      <c r="L443" s="567">
        <v>42531</v>
      </c>
      <c r="M443" s="566">
        <v>0.02</v>
      </c>
      <c r="N443" s="566">
        <v>1.4279999999999999</v>
      </c>
      <c r="O443" s="566">
        <v>0.38700000000000001</v>
      </c>
      <c r="P443" s="566">
        <v>1.383</v>
      </c>
      <c r="Q443" s="566">
        <v>0.24299999999999999</v>
      </c>
      <c r="R443" s="566">
        <v>3.0859999999999999</v>
      </c>
      <c r="S443" s="715">
        <v>0.6</v>
      </c>
    </row>
    <row r="444" spans="12:19" x14ac:dyDescent="0.25">
      <c r="L444" s="567">
        <v>42538</v>
      </c>
      <c r="M444" s="566">
        <v>1.9E-2</v>
      </c>
      <c r="N444" s="566">
        <v>1.556</v>
      </c>
      <c r="O444" s="566">
        <v>0.42599999999999999</v>
      </c>
      <c r="P444" s="566">
        <v>1.512</v>
      </c>
      <c r="Q444" s="566">
        <v>0.27500000000000002</v>
      </c>
      <c r="R444" s="566">
        <v>3.3010000000000002</v>
      </c>
      <c r="S444" s="715">
        <v>0.59</v>
      </c>
    </row>
    <row r="445" spans="12:19" x14ac:dyDescent="0.25">
      <c r="L445" s="567">
        <v>42545</v>
      </c>
      <c r="M445" s="566">
        <v>-4.7E-2</v>
      </c>
      <c r="N445" s="566">
        <v>1.6320000000000001</v>
      </c>
      <c r="O445" s="566">
        <v>0.38100000000000001</v>
      </c>
      <c r="P445" s="566">
        <v>1.5569999999999999</v>
      </c>
      <c r="Q445" s="566">
        <v>0.215</v>
      </c>
      <c r="R445" s="566">
        <v>3.331</v>
      </c>
      <c r="S445" s="715">
        <v>0.63</v>
      </c>
    </row>
    <row r="446" spans="12:19" x14ac:dyDescent="0.25">
      <c r="L446" s="567">
        <v>42552</v>
      </c>
      <c r="M446" s="566">
        <v>-0.126</v>
      </c>
      <c r="N446" s="566">
        <v>1.1499999999999999</v>
      </c>
      <c r="O446" s="566">
        <v>0.156</v>
      </c>
      <c r="P446" s="566">
        <v>1.23</v>
      </c>
      <c r="Q446" s="566">
        <v>6.0999999999999999E-2</v>
      </c>
      <c r="R446" s="566">
        <v>2.9969999999999999</v>
      </c>
      <c r="S446" s="715">
        <v>0.47</v>
      </c>
    </row>
    <row r="447" spans="12:19" x14ac:dyDescent="0.25">
      <c r="L447" s="567">
        <v>42559</v>
      </c>
      <c r="M447" s="566">
        <v>-0.189</v>
      </c>
      <c r="N447" s="566">
        <v>1.147</v>
      </c>
      <c r="O447" s="566">
        <v>0.10199999999999999</v>
      </c>
      <c r="P447" s="566">
        <v>1.194</v>
      </c>
      <c r="Q447" s="566">
        <v>-1E-3</v>
      </c>
      <c r="R447" s="566">
        <v>3.0630000000000002</v>
      </c>
      <c r="S447" s="715">
        <v>0.37</v>
      </c>
    </row>
    <row r="448" spans="12:19" x14ac:dyDescent="0.25">
      <c r="L448" s="567">
        <v>42566</v>
      </c>
      <c r="M448" s="566">
        <v>6.0000000000000001E-3</v>
      </c>
      <c r="N448" s="566">
        <v>1.2270000000000001</v>
      </c>
      <c r="O448" s="566">
        <v>0.23</v>
      </c>
      <c r="P448" s="566">
        <v>1.2549999999999999</v>
      </c>
      <c r="Q448" s="566">
        <v>0.11799999999999999</v>
      </c>
      <c r="R448" s="566">
        <v>3.1189999999999998</v>
      </c>
      <c r="S448" s="715">
        <v>0.43</v>
      </c>
    </row>
    <row r="449" spans="12:19" x14ac:dyDescent="0.25">
      <c r="L449" s="567">
        <v>42573</v>
      </c>
      <c r="M449" s="566">
        <v>-0.03</v>
      </c>
      <c r="N449" s="566">
        <v>1.1140000000000001</v>
      </c>
      <c r="O449" s="566">
        <v>0.20799999999999999</v>
      </c>
      <c r="P449" s="566">
        <v>1.234</v>
      </c>
      <c r="Q449" s="566">
        <v>8.8999999999999996E-2</v>
      </c>
      <c r="R449" s="566">
        <v>3.0350000000000001</v>
      </c>
      <c r="S449" s="715">
        <v>0.42</v>
      </c>
    </row>
    <row r="450" spans="12:19" x14ac:dyDescent="0.25">
      <c r="L450" s="567">
        <v>42580</v>
      </c>
      <c r="M450" s="566">
        <v>-0.11899999999999999</v>
      </c>
      <c r="N450" s="566">
        <v>1.0189999999999999</v>
      </c>
      <c r="O450" s="566">
        <v>0.10100000000000001</v>
      </c>
      <c r="P450" s="566">
        <v>1.169</v>
      </c>
      <c r="Q450" s="566">
        <v>-0.02</v>
      </c>
      <c r="R450" s="566">
        <v>2.9169999999999998</v>
      </c>
      <c r="S450" s="715">
        <v>0.3</v>
      </c>
    </row>
    <row r="451" spans="12:19" x14ac:dyDescent="0.25">
      <c r="L451" s="567">
        <v>42587</v>
      </c>
      <c r="M451" s="566">
        <v>-6.7000000000000004E-2</v>
      </c>
      <c r="N451" s="566">
        <v>1.0149999999999999</v>
      </c>
      <c r="O451" s="566">
        <v>0.153</v>
      </c>
      <c r="P451" s="566">
        <v>1.137</v>
      </c>
      <c r="Q451" s="566">
        <v>2.5999999999999999E-2</v>
      </c>
      <c r="R451" s="566">
        <v>2.8570000000000002</v>
      </c>
      <c r="S451" s="715">
        <v>0.3</v>
      </c>
    </row>
    <row r="452" spans="12:19" x14ac:dyDescent="0.25">
      <c r="L452" s="567">
        <v>42594</v>
      </c>
      <c r="M452" s="566">
        <v>-0.108</v>
      </c>
      <c r="N452" s="566">
        <v>0.92800000000000005</v>
      </c>
      <c r="O452" s="566">
        <v>0.111</v>
      </c>
      <c r="P452" s="566">
        <v>1.042</v>
      </c>
      <c r="Q452" s="566">
        <v>-7.0000000000000001E-3</v>
      </c>
      <c r="R452" s="566">
        <v>2.6879999999999997</v>
      </c>
      <c r="S452" s="715">
        <v>0.25</v>
      </c>
    </row>
    <row r="453" spans="12:19" x14ac:dyDescent="0.25">
      <c r="L453" s="567">
        <v>42601</v>
      </c>
      <c r="M453" s="566">
        <v>-3.2000000000000001E-2</v>
      </c>
      <c r="N453" s="566">
        <v>0.95499999999999996</v>
      </c>
      <c r="O453" s="566">
        <v>0.186</v>
      </c>
      <c r="P453" s="566">
        <v>1.1339999999999999</v>
      </c>
      <c r="Q453" s="566">
        <v>6.3E-2</v>
      </c>
      <c r="R453" s="566">
        <v>2.9939999999999998</v>
      </c>
      <c r="S453" s="715">
        <v>0.28999999999999998</v>
      </c>
    </row>
    <row r="454" spans="12:19" x14ac:dyDescent="0.25">
      <c r="L454" s="567">
        <v>42608</v>
      </c>
      <c r="M454" s="566">
        <v>-7.1999999999999995E-2</v>
      </c>
      <c r="N454" s="566">
        <v>0.94399999999999995</v>
      </c>
      <c r="O454" s="566">
        <v>0.16800000000000001</v>
      </c>
      <c r="P454" s="566">
        <v>1.1339999999999999</v>
      </c>
      <c r="Q454" s="566">
        <v>2.5999999999999999E-2</v>
      </c>
      <c r="R454" s="566">
        <v>3.0270000000000001</v>
      </c>
      <c r="S454" s="715">
        <v>0.26</v>
      </c>
    </row>
    <row r="455" spans="12:19" x14ac:dyDescent="0.25">
      <c r="L455" s="567">
        <v>42615</v>
      </c>
      <c r="M455" s="566">
        <v>-4.2999999999999997E-2</v>
      </c>
      <c r="N455" s="566">
        <v>1.0289999999999999</v>
      </c>
      <c r="O455" s="566">
        <v>0.187</v>
      </c>
      <c r="P455" s="566">
        <v>1.171</v>
      </c>
      <c r="Q455" s="566">
        <v>6.3E-2</v>
      </c>
      <c r="R455" s="566">
        <v>3.0270000000000001</v>
      </c>
      <c r="S455" s="715">
        <v>0.28000000000000003</v>
      </c>
    </row>
    <row r="456" spans="12:19" x14ac:dyDescent="0.25">
      <c r="L456" s="567">
        <v>42622</v>
      </c>
      <c r="M456" s="566">
        <v>1.0999999999999999E-2</v>
      </c>
      <c r="N456" s="566">
        <v>1.0820000000000001</v>
      </c>
      <c r="O456" s="566">
        <v>0.30399999999999999</v>
      </c>
      <c r="P456" s="566">
        <v>1.248</v>
      </c>
      <c r="Q456" s="566">
        <v>0.111</v>
      </c>
      <c r="R456" s="566">
        <v>3.1480000000000001</v>
      </c>
      <c r="S456" s="715">
        <v>0.3</v>
      </c>
    </row>
    <row r="457" spans="12:19" x14ac:dyDescent="0.25">
      <c r="L457" s="567">
        <v>42629</v>
      </c>
      <c r="M457" s="566">
        <v>7.0000000000000001E-3</v>
      </c>
      <c r="N457" s="566">
        <v>1.0780000000000001</v>
      </c>
      <c r="O457" s="566">
        <v>0.30599999999999999</v>
      </c>
      <c r="P457" s="566">
        <v>1.3420000000000001</v>
      </c>
      <c r="Q457" s="566">
        <v>0.114</v>
      </c>
      <c r="R457" s="566">
        <v>3.4009999999999998</v>
      </c>
      <c r="S457" s="715">
        <v>0.33</v>
      </c>
    </row>
    <row r="458" spans="12:19" x14ac:dyDescent="0.25">
      <c r="L458" s="567">
        <v>42636</v>
      </c>
      <c r="M458" s="566">
        <v>-8.2000000000000003E-2</v>
      </c>
      <c r="N458" s="566">
        <v>0.96699999999999997</v>
      </c>
      <c r="O458" s="566">
        <v>0.21199999999999999</v>
      </c>
      <c r="P458" s="566">
        <v>1.214</v>
      </c>
      <c r="Q458" s="566">
        <v>3.1E-2</v>
      </c>
      <c r="R458" s="566">
        <v>3.3620000000000001</v>
      </c>
      <c r="S458" s="715">
        <v>0.28000000000000003</v>
      </c>
    </row>
    <row r="459" spans="12:19" x14ac:dyDescent="0.25">
      <c r="L459" s="567">
        <v>42643</v>
      </c>
      <c r="M459" s="566">
        <v>-0.11899999999999999</v>
      </c>
      <c r="N459" s="566">
        <v>0.88</v>
      </c>
      <c r="O459" s="566">
        <v>0.183</v>
      </c>
      <c r="P459" s="566">
        <v>1.1879999999999999</v>
      </c>
      <c r="Q459" s="566">
        <v>1E-3</v>
      </c>
      <c r="R459" s="566">
        <v>3.3130000000000002</v>
      </c>
      <c r="S459" s="715">
        <v>0.24</v>
      </c>
    </row>
    <row r="460" spans="12:19" x14ac:dyDescent="0.25">
      <c r="L460" s="567">
        <v>42650</v>
      </c>
      <c r="M460" s="566">
        <v>0.02</v>
      </c>
      <c r="N460" s="566">
        <v>1.0149999999999999</v>
      </c>
      <c r="O460" s="566">
        <v>0.312</v>
      </c>
      <c r="P460" s="566">
        <v>1.383</v>
      </c>
      <c r="Q460" s="566">
        <v>0.13800000000000001</v>
      </c>
      <c r="R460" s="566">
        <v>3.5640000000000001</v>
      </c>
      <c r="S460" s="715">
        <v>0.37</v>
      </c>
    </row>
    <row r="461" spans="12:19" x14ac:dyDescent="0.25">
      <c r="L461" s="567">
        <v>42657</v>
      </c>
      <c r="M461" s="566">
        <v>5.8000000000000003E-2</v>
      </c>
      <c r="N461" s="566">
        <v>1.125</v>
      </c>
      <c r="O461" s="566">
        <v>0.33400000000000002</v>
      </c>
      <c r="P461" s="566">
        <v>1.38</v>
      </c>
      <c r="Q461" s="566">
        <v>0.159</v>
      </c>
      <c r="R461" s="566">
        <v>3.286</v>
      </c>
      <c r="S461" s="715">
        <v>0.41</v>
      </c>
    </row>
    <row r="462" spans="12:19" x14ac:dyDescent="0.25">
      <c r="L462" s="567">
        <v>42664</v>
      </c>
      <c r="M462" s="566">
        <v>6.0000000000000001E-3</v>
      </c>
      <c r="N462" s="566">
        <v>1.115</v>
      </c>
      <c r="O462" s="566">
        <v>0.28299999999999997</v>
      </c>
      <c r="P462" s="566">
        <v>1.3740000000000001</v>
      </c>
      <c r="Q462" s="566">
        <v>0.109</v>
      </c>
      <c r="R462" s="566">
        <v>3.1760000000000002</v>
      </c>
      <c r="S462" s="715">
        <v>0.39</v>
      </c>
    </row>
    <row r="463" spans="12:19" x14ac:dyDescent="0.25">
      <c r="L463" s="567">
        <v>42671</v>
      </c>
      <c r="M463" s="566">
        <v>0.16700000000000001</v>
      </c>
      <c r="N463" s="566">
        <v>1.2310000000000001</v>
      </c>
      <c r="O463" s="566">
        <v>0.46400000000000002</v>
      </c>
      <c r="P463" s="566">
        <v>1.585</v>
      </c>
      <c r="Q463" s="566">
        <v>0.27100000000000002</v>
      </c>
      <c r="R463" s="566">
        <v>3.3210000000000002</v>
      </c>
      <c r="S463" s="715">
        <v>0.5</v>
      </c>
    </row>
    <row r="464" spans="12:19" x14ac:dyDescent="0.25">
      <c r="L464" s="567">
        <v>42678</v>
      </c>
      <c r="M464" s="566">
        <v>0.13500000000000001</v>
      </c>
      <c r="N464" s="566">
        <v>1.268</v>
      </c>
      <c r="O464" s="566">
        <v>0.46</v>
      </c>
      <c r="P464" s="566">
        <v>1.754</v>
      </c>
      <c r="Q464" s="566">
        <v>0.25600000000000001</v>
      </c>
      <c r="R464" s="566">
        <v>3.2749999999999999</v>
      </c>
      <c r="S464" s="715">
        <v>0.51</v>
      </c>
    </row>
    <row r="465" spans="12:19" x14ac:dyDescent="0.25">
      <c r="L465" s="567">
        <v>42685</v>
      </c>
      <c r="M465" s="566">
        <v>0.308</v>
      </c>
      <c r="N465" s="566">
        <v>1.474</v>
      </c>
      <c r="O465" s="566">
        <v>0.74399999999999999</v>
      </c>
      <c r="P465" s="566">
        <v>2.02</v>
      </c>
      <c r="Q465" s="566">
        <v>0.47799999999999998</v>
      </c>
      <c r="R465" s="566">
        <v>3.468</v>
      </c>
      <c r="S465" s="715">
        <v>0.7</v>
      </c>
    </row>
    <row r="466" spans="12:19" x14ac:dyDescent="0.25">
      <c r="L466" s="567">
        <v>42692</v>
      </c>
      <c r="M466" s="566">
        <v>0.27200000000000002</v>
      </c>
      <c r="N466" s="566">
        <v>1.593</v>
      </c>
      <c r="O466" s="566">
        <v>0.75700000000000001</v>
      </c>
      <c r="P466" s="566">
        <v>2.093</v>
      </c>
      <c r="Q466" s="566">
        <v>0.43099999999999999</v>
      </c>
      <c r="R466" s="566">
        <v>3.839</v>
      </c>
      <c r="S466" s="715">
        <v>0.76</v>
      </c>
    </row>
    <row r="467" spans="12:19" x14ac:dyDescent="0.25">
      <c r="L467" s="567">
        <v>42699</v>
      </c>
      <c r="M467" s="566">
        <v>0.24</v>
      </c>
      <c r="N467" s="566">
        <v>1.573</v>
      </c>
      <c r="O467" s="566">
        <v>0.78500000000000003</v>
      </c>
      <c r="P467" s="566">
        <v>2.0880000000000001</v>
      </c>
      <c r="Q467" s="566">
        <v>0.41499999999999998</v>
      </c>
      <c r="R467" s="566">
        <v>3.5819999999999999</v>
      </c>
      <c r="S467" s="715">
        <v>0.82</v>
      </c>
    </row>
    <row r="468" spans="12:19" x14ac:dyDescent="0.25">
      <c r="L468" s="567">
        <v>42706</v>
      </c>
      <c r="M468" s="566">
        <v>0.28100000000000003</v>
      </c>
      <c r="N468" s="566">
        <v>1.5430000000000001</v>
      </c>
      <c r="O468" s="566">
        <v>0.71599999999999997</v>
      </c>
      <c r="P468" s="566">
        <v>1.9020000000000001</v>
      </c>
      <c r="Q468" s="566">
        <v>0.42199999999999999</v>
      </c>
      <c r="R468" s="566">
        <v>3.6760000000000002</v>
      </c>
      <c r="S468" s="715">
        <v>0.87</v>
      </c>
    </row>
    <row r="469" spans="12:19" x14ac:dyDescent="0.25">
      <c r="L469" s="567">
        <v>42713</v>
      </c>
      <c r="M469" s="566">
        <v>0.36499999999999999</v>
      </c>
      <c r="N469" s="566">
        <v>1.514</v>
      </c>
      <c r="O469" s="566">
        <v>0.80900000000000005</v>
      </c>
      <c r="P469" s="566">
        <v>2.04</v>
      </c>
      <c r="Q469" s="566">
        <v>0.50600000000000001</v>
      </c>
      <c r="R469" s="566">
        <v>3.8260000000000001</v>
      </c>
      <c r="S469" s="715">
        <v>0.94</v>
      </c>
    </row>
    <row r="470" spans="12:19" x14ac:dyDescent="0.25">
      <c r="L470" s="567">
        <v>42720</v>
      </c>
      <c r="M470" s="566">
        <v>0.314</v>
      </c>
      <c r="N470" s="566">
        <v>1.4239999999999999</v>
      </c>
      <c r="O470" s="566">
        <v>0.76400000000000001</v>
      </c>
      <c r="P470" s="566">
        <v>1.873</v>
      </c>
      <c r="Q470" s="566">
        <v>0.45300000000000001</v>
      </c>
      <c r="R470" s="566">
        <v>3.782</v>
      </c>
      <c r="S470" s="715">
        <v>0.92</v>
      </c>
    </row>
    <row r="471" spans="12:19" x14ac:dyDescent="0.25">
      <c r="L471" s="567">
        <v>42727</v>
      </c>
      <c r="M471" s="566">
        <v>0.221</v>
      </c>
      <c r="N471" s="566">
        <v>1.377</v>
      </c>
      <c r="O471" s="566">
        <v>0.68600000000000005</v>
      </c>
      <c r="P471" s="566">
        <v>1.8220000000000001</v>
      </c>
      <c r="Q471" s="566">
        <v>0.35799999999999998</v>
      </c>
      <c r="R471" s="566">
        <v>3.73</v>
      </c>
      <c r="S471" s="715">
        <v>0.84</v>
      </c>
    </row>
    <row r="472" spans="12:19" x14ac:dyDescent="0.25">
      <c r="L472" s="567">
        <v>42734</v>
      </c>
      <c r="M472" s="566">
        <v>0.20799999999999999</v>
      </c>
      <c r="N472" s="566">
        <v>1.3839999999999999</v>
      </c>
      <c r="O472" s="566">
        <v>0.68100000000000005</v>
      </c>
      <c r="P472" s="566">
        <v>1.8149999999999999</v>
      </c>
      <c r="Q472" s="566">
        <v>0.35</v>
      </c>
      <c r="R472" s="566">
        <v>3.746</v>
      </c>
      <c r="S472" s="715">
        <v>0.81</v>
      </c>
    </row>
    <row r="473" spans="12:19" x14ac:dyDescent="0.25">
      <c r="L473" s="567">
        <v>42741</v>
      </c>
      <c r="M473" s="566">
        <v>0.29799999999999999</v>
      </c>
      <c r="N473" s="566">
        <v>1.54</v>
      </c>
      <c r="O473" s="566">
        <v>0.82799999999999996</v>
      </c>
      <c r="P473" s="566">
        <v>1.9609999999999999</v>
      </c>
      <c r="Q473" s="566">
        <v>0.46300000000000002</v>
      </c>
      <c r="R473" s="566">
        <v>4.032</v>
      </c>
      <c r="S473" s="715">
        <v>0.92</v>
      </c>
    </row>
    <row r="474" spans="12:19" x14ac:dyDescent="0.25">
      <c r="L474" s="567">
        <v>42748</v>
      </c>
      <c r="M474" s="566">
        <v>0.33800000000000002</v>
      </c>
      <c r="N474" s="566">
        <v>1.431</v>
      </c>
      <c r="O474" s="566">
        <v>0.80200000000000005</v>
      </c>
      <c r="P474" s="566">
        <v>1.8959999999999999</v>
      </c>
      <c r="Q474" s="566">
        <v>0.435</v>
      </c>
      <c r="R474" s="566">
        <v>3.88</v>
      </c>
      <c r="S474" s="715">
        <v>0.92</v>
      </c>
    </row>
    <row r="475" spans="12:19" x14ac:dyDescent="0.25">
      <c r="L475" s="567">
        <v>42755</v>
      </c>
      <c r="M475" s="566">
        <v>0.42099999999999999</v>
      </c>
      <c r="N475" s="566">
        <v>1.5049999999999999</v>
      </c>
      <c r="O475" s="566">
        <v>0.90400000000000003</v>
      </c>
      <c r="P475" s="566">
        <v>2.0230000000000001</v>
      </c>
      <c r="Q475" s="566">
        <v>0.52600000000000002</v>
      </c>
      <c r="R475" s="566">
        <v>3.8460000000000001</v>
      </c>
      <c r="S475" s="715">
        <v>1.01</v>
      </c>
    </row>
    <row r="476" spans="12:19" x14ac:dyDescent="0.25">
      <c r="L476" s="567">
        <v>42762</v>
      </c>
      <c r="M476" s="566">
        <v>0.46200000000000002</v>
      </c>
      <c r="N476" s="566">
        <v>1.587</v>
      </c>
      <c r="O476" s="566">
        <v>1.028</v>
      </c>
      <c r="P476" s="566">
        <v>2.2269999999999999</v>
      </c>
      <c r="Q476" s="566">
        <v>0.59599999999999997</v>
      </c>
      <c r="R476" s="566">
        <v>4.1070000000000002</v>
      </c>
      <c r="S476" s="715">
        <v>1.04</v>
      </c>
    </row>
    <row r="477" spans="12:19" x14ac:dyDescent="0.25">
      <c r="L477" s="567">
        <v>42769</v>
      </c>
      <c r="M477" s="566">
        <v>0.41199999999999998</v>
      </c>
      <c r="N477" s="566">
        <v>1.6819999999999999</v>
      </c>
      <c r="O477" s="566">
        <v>1.077</v>
      </c>
      <c r="P477" s="566">
        <v>2.2650000000000001</v>
      </c>
      <c r="Q477" s="566">
        <v>0.57199999999999995</v>
      </c>
      <c r="R477" s="566">
        <v>4.1459999999999999</v>
      </c>
      <c r="S477" s="715">
        <v>1.03</v>
      </c>
    </row>
    <row r="478" spans="12:19" x14ac:dyDescent="0.25">
      <c r="L478" s="567">
        <v>42776</v>
      </c>
      <c r="M478" s="566">
        <v>0.32</v>
      </c>
      <c r="N478" s="566">
        <v>1.702</v>
      </c>
      <c r="O478" s="566">
        <v>1.0509999999999999</v>
      </c>
      <c r="P478" s="566">
        <v>2.2709999999999999</v>
      </c>
      <c r="Q478" s="566">
        <v>0.67300000000000004</v>
      </c>
      <c r="R478" s="566">
        <v>4.09</v>
      </c>
      <c r="S478" s="715">
        <v>1</v>
      </c>
    </row>
    <row r="479" spans="12:19" x14ac:dyDescent="0.25">
      <c r="L479" s="567">
        <v>42783</v>
      </c>
      <c r="M479" s="566">
        <v>0.30199999999999999</v>
      </c>
      <c r="N479" s="566">
        <v>1.6360000000000001</v>
      </c>
      <c r="O479" s="566">
        <v>1.0329999999999999</v>
      </c>
      <c r="P479" s="566">
        <v>2.19</v>
      </c>
      <c r="Q479" s="566">
        <v>0.627</v>
      </c>
      <c r="R479" s="566">
        <v>3.9929999999999999</v>
      </c>
      <c r="S479" s="715">
        <v>1.03</v>
      </c>
    </row>
    <row r="480" spans="12:19" x14ac:dyDescent="0.25">
      <c r="L480" s="567">
        <v>42790</v>
      </c>
      <c r="M480" s="566">
        <v>0.186</v>
      </c>
      <c r="N480" s="566">
        <v>1.698</v>
      </c>
      <c r="O480" s="566">
        <v>0.92200000000000004</v>
      </c>
      <c r="P480" s="566">
        <v>2.1949999999999998</v>
      </c>
      <c r="Q480" s="566">
        <v>0.47399999999999998</v>
      </c>
      <c r="R480" s="566">
        <v>3.907</v>
      </c>
      <c r="S480" s="715">
        <v>0.95</v>
      </c>
    </row>
    <row r="481" spans="12:19" x14ac:dyDescent="0.25">
      <c r="L481" s="567">
        <v>42797</v>
      </c>
      <c r="M481" s="566">
        <v>0.35599999999999998</v>
      </c>
      <c r="N481" s="566">
        <v>1.6779999999999999</v>
      </c>
      <c r="O481" s="566">
        <v>0.93600000000000005</v>
      </c>
      <c r="P481" s="566">
        <v>2.1</v>
      </c>
      <c r="Q481" s="566">
        <v>0.60099999999999998</v>
      </c>
      <c r="R481" s="566">
        <v>3.915</v>
      </c>
      <c r="S481" s="715">
        <v>1.08</v>
      </c>
    </row>
    <row r="482" spans="12:19" x14ac:dyDescent="0.25">
      <c r="L482" s="567">
        <v>42804</v>
      </c>
      <c r="M482" s="566">
        <v>0.48499999999999999</v>
      </c>
      <c r="N482" s="566">
        <v>1.889</v>
      </c>
      <c r="O482" s="566">
        <v>1.111</v>
      </c>
      <c r="P482" s="566">
        <v>2.367</v>
      </c>
      <c r="Q482" s="566">
        <v>0.73599999999999999</v>
      </c>
      <c r="R482" s="566">
        <v>4.0309999999999997</v>
      </c>
      <c r="S482" s="715">
        <v>1.18</v>
      </c>
    </row>
    <row r="483" spans="12:19" x14ac:dyDescent="0.25">
      <c r="L483" s="567">
        <v>42811</v>
      </c>
      <c r="M483" s="566">
        <v>0.435</v>
      </c>
      <c r="N483" s="566">
        <v>1.881</v>
      </c>
      <c r="O483" s="566">
        <v>1.1060000000000001</v>
      </c>
      <c r="P483" s="566">
        <v>2.3570000000000002</v>
      </c>
      <c r="Q483" s="566">
        <v>0.68</v>
      </c>
      <c r="R483" s="566">
        <v>4.2569999999999997</v>
      </c>
      <c r="S483" s="715">
        <v>1.1200000000000001</v>
      </c>
    </row>
    <row r="484" spans="12:19" x14ac:dyDescent="0.25">
      <c r="L484" s="567">
        <v>42818</v>
      </c>
      <c r="M484" s="566">
        <v>0.40300000000000002</v>
      </c>
      <c r="N484" s="566">
        <v>1.6930000000000001</v>
      </c>
      <c r="O484" s="566">
        <v>0.98199999999999998</v>
      </c>
      <c r="P484" s="566">
        <v>2.2240000000000002</v>
      </c>
      <c r="Q484" s="566">
        <v>0.64</v>
      </c>
      <c r="R484" s="566">
        <v>4.109</v>
      </c>
      <c r="S484" s="715">
        <v>1.1000000000000001</v>
      </c>
    </row>
    <row r="485" spans="12:19" x14ac:dyDescent="0.25">
      <c r="L485" s="567">
        <v>42825</v>
      </c>
      <c r="M485" s="566">
        <v>0.32800000000000001</v>
      </c>
      <c r="N485" s="566">
        <v>1.667</v>
      </c>
      <c r="O485" s="566">
        <v>0.96599999999999997</v>
      </c>
      <c r="P485" s="566">
        <v>2.3180000000000001</v>
      </c>
      <c r="Q485" s="566">
        <v>0.57499999999999996</v>
      </c>
      <c r="R485" s="566">
        <v>3.9539999999999997</v>
      </c>
      <c r="S485" s="715">
        <v>1.03</v>
      </c>
    </row>
    <row r="486" spans="12:19" x14ac:dyDescent="0.25">
      <c r="L486" s="567">
        <v>42832</v>
      </c>
      <c r="M486" s="566">
        <v>0.22800000000000001</v>
      </c>
      <c r="N486" s="566">
        <v>1.6139999999999999</v>
      </c>
      <c r="O486" s="566">
        <v>0.88800000000000001</v>
      </c>
      <c r="P486" s="566">
        <v>2.2200000000000002</v>
      </c>
      <c r="Q486" s="566">
        <v>0.46700000000000003</v>
      </c>
      <c r="R486" s="566">
        <v>3.843</v>
      </c>
      <c r="S486" s="715">
        <v>0.96</v>
      </c>
    </row>
    <row r="487" spans="12:19" x14ac:dyDescent="0.25">
      <c r="L487" s="567">
        <v>42839</v>
      </c>
      <c r="M487" s="566">
        <v>0.187</v>
      </c>
      <c r="N487" s="566">
        <v>1.7069999999999999</v>
      </c>
      <c r="O487" s="566">
        <v>0.91300000000000003</v>
      </c>
      <c r="P487" s="566">
        <v>2.3170000000000002</v>
      </c>
      <c r="Q487" s="566">
        <v>0.43099999999999999</v>
      </c>
      <c r="R487" s="566">
        <v>3.8650000000000002</v>
      </c>
      <c r="S487" s="715">
        <v>0.93</v>
      </c>
    </row>
    <row r="488" spans="12:19" x14ac:dyDescent="0.25">
      <c r="L488" s="567">
        <v>42846</v>
      </c>
      <c r="M488" s="566">
        <v>0.253</v>
      </c>
      <c r="N488" s="566">
        <v>1.6949999999999998</v>
      </c>
      <c r="O488" s="566">
        <v>0.93300000000000005</v>
      </c>
      <c r="P488" s="566">
        <v>2.262</v>
      </c>
      <c r="Q488" s="566">
        <v>0.51200000000000001</v>
      </c>
      <c r="R488" s="566">
        <v>3.7250000000000001</v>
      </c>
      <c r="S488" s="715">
        <v>1</v>
      </c>
    </row>
    <row r="489" spans="12:19" x14ac:dyDescent="0.25">
      <c r="L489" s="567">
        <v>42853</v>
      </c>
      <c r="M489" s="566">
        <v>0.317</v>
      </c>
      <c r="N489" s="566">
        <v>1.6480000000000001</v>
      </c>
      <c r="O489" s="566">
        <v>0.83199999999999996</v>
      </c>
      <c r="P489" s="566">
        <v>2.282</v>
      </c>
      <c r="Q489" s="566">
        <v>0.54</v>
      </c>
      <c r="R489" s="566">
        <v>3.524</v>
      </c>
      <c r="S489" s="715">
        <v>1.01</v>
      </c>
    </row>
    <row r="490" spans="12:19" x14ac:dyDescent="0.25">
      <c r="L490" s="567">
        <v>42860</v>
      </c>
      <c r="M490" s="566">
        <v>0.41799999999999998</v>
      </c>
      <c r="N490" s="566">
        <v>1.5580000000000001</v>
      </c>
      <c r="O490" s="566">
        <v>0.84</v>
      </c>
      <c r="P490" s="566">
        <v>2.165</v>
      </c>
      <c r="Q490" s="566">
        <v>0.61799999999999999</v>
      </c>
      <c r="R490" s="566">
        <v>3.363</v>
      </c>
      <c r="S490" s="715">
        <v>1.06</v>
      </c>
    </row>
    <row r="491" spans="12:19" x14ac:dyDescent="0.25">
      <c r="L491" s="567">
        <v>42867</v>
      </c>
      <c r="M491" s="566">
        <v>0.39100000000000001</v>
      </c>
      <c r="N491" s="566">
        <v>1.627</v>
      </c>
      <c r="O491" s="566">
        <v>0.83899999999999997</v>
      </c>
      <c r="P491" s="566">
        <v>2.2519999999999998</v>
      </c>
      <c r="Q491" s="566">
        <v>0.59399999999999997</v>
      </c>
      <c r="R491" s="566">
        <v>3.3529999999999998</v>
      </c>
      <c r="S491" s="715">
        <v>1.03</v>
      </c>
    </row>
    <row r="492" spans="12:19" x14ac:dyDescent="0.25">
      <c r="L492" s="567">
        <v>42874</v>
      </c>
      <c r="M492" s="566">
        <v>0.36799999999999999</v>
      </c>
      <c r="N492" s="566">
        <v>1.579</v>
      </c>
      <c r="O492" s="566">
        <v>0.80300000000000005</v>
      </c>
      <c r="P492" s="566">
        <v>2.137</v>
      </c>
      <c r="Q492" s="566">
        <v>0.56999999999999995</v>
      </c>
      <c r="R492" s="566">
        <v>3.1680000000000001</v>
      </c>
      <c r="S492" s="715">
        <v>1.01</v>
      </c>
    </row>
    <row r="493" spans="12:19" x14ac:dyDescent="0.25">
      <c r="L493" s="567">
        <v>42881</v>
      </c>
      <c r="M493" s="566">
        <v>0.33100000000000002</v>
      </c>
      <c r="N493" s="566">
        <v>1.5430000000000001</v>
      </c>
      <c r="O493" s="566">
        <v>0.754</v>
      </c>
      <c r="P493" s="566">
        <v>2.1</v>
      </c>
      <c r="Q493" s="566">
        <v>0.53700000000000003</v>
      </c>
      <c r="R493" s="566">
        <v>3.1280000000000001</v>
      </c>
      <c r="S493" s="715">
        <v>0.95</v>
      </c>
    </row>
    <row r="494" spans="12:19" x14ac:dyDescent="0.25">
      <c r="L494" s="567">
        <v>42888</v>
      </c>
      <c r="M494" s="566">
        <v>0.27400000000000002</v>
      </c>
      <c r="N494" s="566">
        <v>1.5720000000000001</v>
      </c>
      <c r="O494" s="566">
        <v>0.70699999999999996</v>
      </c>
      <c r="P494" s="566">
        <v>2.2610000000000001</v>
      </c>
      <c r="Q494" s="566">
        <v>0.48699999999999999</v>
      </c>
      <c r="R494" s="566">
        <v>3.0139999999999998</v>
      </c>
      <c r="S494" s="715">
        <v>0.93</v>
      </c>
    </row>
    <row r="495" spans="12:19" x14ac:dyDescent="0.25">
      <c r="L495" s="567">
        <v>42895</v>
      </c>
      <c r="M495" s="566">
        <v>0.26400000000000001</v>
      </c>
      <c r="N495" s="566">
        <v>1.444</v>
      </c>
      <c r="O495" s="566">
        <v>0.64200000000000002</v>
      </c>
      <c r="P495" s="566">
        <v>2.0870000000000002</v>
      </c>
      <c r="Q495" s="566">
        <v>0.47599999999999998</v>
      </c>
      <c r="R495" s="566">
        <v>2.9929999999999999</v>
      </c>
      <c r="S495" s="715">
        <v>0.9</v>
      </c>
    </row>
    <row r="496" spans="12:19" x14ac:dyDescent="0.25">
      <c r="L496" s="567">
        <v>42902</v>
      </c>
      <c r="M496" s="566">
        <v>0.27600000000000002</v>
      </c>
      <c r="N496" s="566">
        <v>1.456</v>
      </c>
      <c r="O496" s="566">
        <v>0.63</v>
      </c>
      <c r="P496" s="566">
        <v>1.986</v>
      </c>
      <c r="Q496" s="566">
        <v>0.48</v>
      </c>
      <c r="R496" s="566">
        <v>2.8980000000000001</v>
      </c>
      <c r="S496" s="715">
        <v>0.92</v>
      </c>
    </row>
    <row r="497" spans="12:19" x14ac:dyDescent="0.25">
      <c r="L497" s="567">
        <v>42909</v>
      </c>
      <c r="M497" s="566">
        <v>0.255</v>
      </c>
      <c r="N497" s="566">
        <v>1.381</v>
      </c>
      <c r="O497" s="566">
        <v>0.60399999999999998</v>
      </c>
      <c r="P497" s="566">
        <v>1.9159999999999999</v>
      </c>
      <c r="Q497" s="566">
        <v>0.45</v>
      </c>
      <c r="R497" s="566">
        <v>2.8940000000000001</v>
      </c>
      <c r="S497" s="715">
        <v>0.88</v>
      </c>
    </row>
    <row r="498" spans="12:19" x14ac:dyDescent="0.25">
      <c r="L498" s="567">
        <v>42916</v>
      </c>
      <c r="M498" s="566">
        <v>0.46600000000000003</v>
      </c>
      <c r="N498" s="566">
        <v>1.5390000000000001</v>
      </c>
      <c r="O498" s="566">
        <v>0.81299999999999994</v>
      </c>
      <c r="P498" s="566">
        <v>2.1579999999999999</v>
      </c>
      <c r="Q498" s="566">
        <v>0.65100000000000002</v>
      </c>
      <c r="R498" s="566">
        <v>3.0129999999999999</v>
      </c>
      <c r="S498" s="715">
        <v>1.05</v>
      </c>
    </row>
    <row r="499" spans="12:19" x14ac:dyDescent="0.25">
      <c r="L499" s="567">
        <v>42923</v>
      </c>
      <c r="M499" s="566">
        <v>0.57299999999999995</v>
      </c>
      <c r="N499" s="566">
        <v>1.732</v>
      </c>
      <c r="O499" s="566">
        <v>0.93700000000000006</v>
      </c>
      <c r="P499" s="566">
        <v>2.343</v>
      </c>
      <c r="Q499" s="566">
        <v>0.76700000000000002</v>
      </c>
      <c r="R499" s="566">
        <v>3.129</v>
      </c>
      <c r="S499" s="715">
        <v>1.1299999999999999</v>
      </c>
    </row>
    <row r="500" spans="12:19" x14ac:dyDescent="0.25">
      <c r="L500" s="567">
        <v>42930</v>
      </c>
      <c r="M500" s="566">
        <v>0.59699999999999998</v>
      </c>
      <c r="N500" s="566">
        <v>1.651</v>
      </c>
      <c r="O500" s="566">
        <v>0.85699999999999998</v>
      </c>
      <c r="P500" s="566">
        <v>2.29</v>
      </c>
      <c r="Q500" s="566">
        <v>0.71399999999999997</v>
      </c>
      <c r="R500" s="566">
        <v>3.121</v>
      </c>
      <c r="S500" s="715">
        <v>1.0900000000000001</v>
      </c>
    </row>
    <row r="501" spans="12:19" x14ac:dyDescent="0.25">
      <c r="L501" s="567">
        <v>42937</v>
      </c>
      <c r="M501" s="566">
        <v>0.50600000000000001</v>
      </c>
      <c r="N501" s="566">
        <v>1.4510000000000001</v>
      </c>
      <c r="O501" s="566">
        <v>0.75</v>
      </c>
      <c r="P501" s="566">
        <v>2.0720000000000001</v>
      </c>
      <c r="Q501" s="566">
        <v>0.626</v>
      </c>
      <c r="R501" s="566">
        <v>2.891</v>
      </c>
      <c r="S501" s="715">
        <v>1.01</v>
      </c>
    </row>
    <row r="502" spans="12:19" x14ac:dyDescent="0.25">
      <c r="L502" s="567">
        <v>42944</v>
      </c>
      <c r="M502" s="566">
        <v>0.54200000000000004</v>
      </c>
      <c r="N502" s="566">
        <v>1.5249999999999999</v>
      </c>
      <c r="O502" s="566">
        <v>0.80400000000000005</v>
      </c>
      <c r="P502" s="566">
        <v>2.1219999999999999</v>
      </c>
      <c r="Q502" s="566">
        <v>0.65100000000000002</v>
      </c>
      <c r="R502" s="566">
        <v>2.8890000000000002</v>
      </c>
      <c r="S502" s="715">
        <v>1.07</v>
      </c>
    </row>
    <row r="503" spans="12:19" x14ac:dyDescent="0.25">
      <c r="L503" s="567">
        <v>42951</v>
      </c>
      <c r="M503" s="566">
        <v>0.46800000000000003</v>
      </c>
      <c r="N503" s="566">
        <v>1.4830000000000001</v>
      </c>
      <c r="O503" s="566">
        <v>0.74399999999999999</v>
      </c>
      <c r="P503" s="566">
        <v>2.0219999999999998</v>
      </c>
      <c r="Q503" s="566">
        <v>0.58099999999999996</v>
      </c>
      <c r="R503" s="566">
        <v>2.8359999999999999</v>
      </c>
      <c r="S503" s="715">
        <v>1.01</v>
      </c>
    </row>
    <row r="504" spans="12:19" x14ac:dyDescent="0.25">
      <c r="L504" s="567">
        <v>42958</v>
      </c>
      <c r="M504" s="566">
        <v>0.38200000000000001</v>
      </c>
      <c r="N504" s="566">
        <v>1.458</v>
      </c>
      <c r="O504" s="566">
        <v>0.67500000000000004</v>
      </c>
      <c r="P504" s="566">
        <v>2.0310000000000001</v>
      </c>
      <c r="Q504" s="566">
        <v>0.498</v>
      </c>
      <c r="R504" s="566">
        <v>2.8170000000000002</v>
      </c>
      <c r="S504" s="715">
        <v>0.94</v>
      </c>
    </row>
    <row r="505" spans="12:19" x14ac:dyDescent="0.25">
      <c r="L505" s="567">
        <v>42965</v>
      </c>
      <c r="M505" s="566">
        <v>0.41399999999999998</v>
      </c>
      <c r="N505" s="566">
        <v>1.5609999999999999</v>
      </c>
      <c r="O505" s="566">
        <v>0.70899999999999996</v>
      </c>
      <c r="P505" s="566">
        <v>2.0329999999999999</v>
      </c>
      <c r="Q505" s="566">
        <v>0.54200000000000004</v>
      </c>
      <c r="R505" s="566">
        <v>2.7410000000000001</v>
      </c>
      <c r="S505" s="715">
        <v>0.95</v>
      </c>
    </row>
    <row r="506" spans="12:19" x14ac:dyDescent="0.25">
      <c r="L506" s="567">
        <v>42972</v>
      </c>
      <c r="M506" s="566">
        <v>0.38</v>
      </c>
      <c r="N506" s="566">
        <v>1.609</v>
      </c>
      <c r="O506" s="566">
        <v>0.69299999999999995</v>
      </c>
      <c r="P506" s="566">
        <v>2.101</v>
      </c>
      <c r="Q506" s="566">
        <v>0.51200000000000001</v>
      </c>
      <c r="R506" s="566">
        <v>2.8439999999999999</v>
      </c>
      <c r="S506" s="715">
        <v>0.93</v>
      </c>
    </row>
    <row r="507" spans="12:19" x14ac:dyDescent="0.25">
      <c r="L507" s="567">
        <v>42979</v>
      </c>
      <c r="M507" s="566">
        <v>0.379</v>
      </c>
      <c r="N507" s="566">
        <v>1.599</v>
      </c>
      <c r="O507" s="566">
        <v>0.68300000000000005</v>
      </c>
      <c r="P507" s="566">
        <v>2.077</v>
      </c>
      <c r="Q507" s="566">
        <v>0.50800000000000001</v>
      </c>
      <c r="R507" s="566">
        <v>2.8120000000000003</v>
      </c>
      <c r="S507" s="715">
        <v>0.93</v>
      </c>
    </row>
    <row r="508" spans="12:19" x14ac:dyDescent="0.25">
      <c r="L508" s="567">
        <v>42986</v>
      </c>
      <c r="M508" s="566">
        <v>0.312</v>
      </c>
      <c r="N508" s="566">
        <v>1.544</v>
      </c>
      <c r="O508" s="566">
        <v>0.61399999999999999</v>
      </c>
      <c r="P508" s="566">
        <v>1.9590000000000001</v>
      </c>
      <c r="Q508" s="566">
        <v>0.443</v>
      </c>
      <c r="R508" s="566">
        <v>2.7730000000000001</v>
      </c>
      <c r="S508" s="715">
        <v>0.9</v>
      </c>
    </row>
    <row r="509" spans="12:19" x14ac:dyDescent="0.25">
      <c r="L509" s="567">
        <v>42993</v>
      </c>
      <c r="M509" s="566">
        <v>0.433</v>
      </c>
      <c r="N509" s="566">
        <v>1.609</v>
      </c>
      <c r="O509" s="566">
        <v>0.70699999999999996</v>
      </c>
      <c r="P509" s="566">
        <v>2.0779999999999998</v>
      </c>
      <c r="Q509" s="566">
        <v>0.55200000000000005</v>
      </c>
      <c r="R509" s="566">
        <v>2.7789999999999999</v>
      </c>
      <c r="S509" s="715">
        <v>1.01</v>
      </c>
    </row>
    <row r="510" spans="12:19" x14ac:dyDescent="0.25">
      <c r="L510" s="567">
        <v>43000</v>
      </c>
      <c r="M510" s="566">
        <v>0.44700000000000001</v>
      </c>
      <c r="N510" s="566">
        <v>1.6259999999999999</v>
      </c>
      <c r="O510" s="566">
        <v>0.73</v>
      </c>
      <c r="P510" s="566">
        <v>2.1070000000000002</v>
      </c>
      <c r="Q510" s="566">
        <v>0.56299999999999994</v>
      </c>
      <c r="R510" s="566">
        <v>2.411</v>
      </c>
      <c r="S510" s="715">
        <v>1.01</v>
      </c>
    </row>
    <row r="511" spans="12:19" x14ac:dyDescent="0.25">
      <c r="L511" s="567">
        <v>43007</v>
      </c>
      <c r="M511" s="566">
        <v>0.46400000000000002</v>
      </c>
      <c r="N511" s="566">
        <v>1.6040000000000001</v>
      </c>
      <c r="O511" s="566">
        <v>0.74199999999999999</v>
      </c>
      <c r="P511" s="566">
        <v>2.1110000000000002</v>
      </c>
      <c r="Q511" s="566">
        <v>0.57499999999999996</v>
      </c>
      <c r="R511" s="566">
        <v>2.3639999999999999</v>
      </c>
      <c r="S511" s="715">
        <v>1.01</v>
      </c>
    </row>
    <row r="512" spans="12:19" x14ac:dyDescent="0.25">
      <c r="L512" s="567">
        <v>43014</v>
      </c>
      <c r="M512" s="566">
        <v>0.45900000000000002</v>
      </c>
      <c r="N512" s="566">
        <v>1.7090000000000001</v>
      </c>
      <c r="O512" s="566">
        <v>0.73299999999999998</v>
      </c>
      <c r="P512" s="566">
        <v>2.1469999999999998</v>
      </c>
      <c r="Q512" s="566">
        <v>0.57699999999999996</v>
      </c>
      <c r="R512" s="566">
        <v>2.4050000000000002</v>
      </c>
      <c r="S512" s="715">
        <v>1.02</v>
      </c>
    </row>
    <row r="513" spans="12:19" x14ac:dyDescent="0.25">
      <c r="L513" s="567">
        <v>43021</v>
      </c>
      <c r="M513" s="566">
        <v>0.40300000000000002</v>
      </c>
      <c r="N513" s="566">
        <v>1.611</v>
      </c>
      <c r="O513" s="566">
        <v>0.81499999999999995</v>
      </c>
      <c r="P513" s="566">
        <v>2.0840000000000001</v>
      </c>
      <c r="Q513" s="566">
        <v>0.50900000000000001</v>
      </c>
      <c r="R513" s="566">
        <v>2.3199999999999998</v>
      </c>
      <c r="S513" s="715">
        <v>0.98</v>
      </c>
    </row>
    <row r="514" spans="12:19" x14ac:dyDescent="0.25">
      <c r="L514" s="567">
        <v>43028</v>
      </c>
      <c r="M514" s="566">
        <v>0.45200000000000001</v>
      </c>
      <c r="N514" s="566">
        <v>1.663</v>
      </c>
      <c r="O514" s="566">
        <v>0.86</v>
      </c>
      <c r="P514" s="566">
        <v>2.0430000000000001</v>
      </c>
      <c r="Q514" s="566">
        <v>0.55900000000000005</v>
      </c>
      <c r="R514" s="566">
        <v>2.29</v>
      </c>
      <c r="S514" s="715">
        <v>1.01</v>
      </c>
    </row>
    <row r="515" spans="12:19" x14ac:dyDescent="0.25">
      <c r="L515" s="567">
        <v>43035</v>
      </c>
      <c r="M515" s="566">
        <v>0.38300000000000001</v>
      </c>
      <c r="N515" s="566">
        <v>1.5859999999999999</v>
      </c>
      <c r="O515" s="566">
        <v>0.78900000000000003</v>
      </c>
      <c r="P515" s="566">
        <v>1.95</v>
      </c>
      <c r="Q515" s="566">
        <v>0.48499999999999999</v>
      </c>
      <c r="R515" s="566">
        <v>2.1779999999999999</v>
      </c>
      <c r="S515" s="715">
        <v>0.99</v>
      </c>
    </row>
    <row r="516" spans="12:19" x14ac:dyDescent="0.25">
      <c r="L516" s="567">
        <v>43042</v>
      </c>
      <c r="M516" s="566">
        <v>0.36399999999999999</v>
      </c>
      <c r="N516" s="566">
        <v>1.474</v>
      </c>
      <c r="O516" s="566">
        <v>0.751</v>
      </c>
      <c r="P516" s="566">
        <v>1.792</v>
      </c>
      <c r="Q516" s="566">
        <v>0.47</v>
      </c>
      <c r="R516" s="566">
        <v>2.0510000000000002</v>
      </c>
      <c r="S516" s="715">
        <v>0.94</v>
      </c>
    </row>
    <row r="517" spans="12:19" x14ac:dyDescent="0.25">
      <c r="L517" s="567">
        <v>43049</v>
      </c>
      <c r="M517" s="566">
        <v>0.41</v>
      </c>
      <c r="N517" s="566">
        <v>1.5760000000000001</v>
      </c>
      <c r="O517" s="566">
        <v>0.77600000000000002</v>
      </c>
      <c r="P517" s="566">
        <v>1.8460000000000001</v>
      </c>
      <c r="Q517" s="566">
        <v>0.51100000000000001</v>
      </c>
      <c r="R517" s="566">
        <v>2.0449999999999999</v>
      </c>
      <c r="S517" s="715">
        <v>0.98</v>
      </c>
    </row>
    <row r="518" spans="12:19" x14ac:dyDescent="0.25">
      <c r="L518" s="567">
        <v>43056</v>
      </c>
      <c r="M518" s="566">
        <v>0.36099999999999999</v>
      </c>
      <c r="N518" s="566">
        <v>1.5550000000000002</v>
      </c>
      <c r="O518" s="566">
        <v>0.70499999999999996</v>
      </c>
      <c r="P518" s="566">
        <v>1.8359999999999999</v>
      </c>
      <c r="Q518" s="566">
        <v>0.45300000000000001</v>
      </c>
      <c r="R518" s="566">
        <v>1.968</v>
      </c>
      <c r="S518" s="715">
        <v>0.94</v>
      </c>
    </row>
    <row r="519" spans="12:19" x14ac:dyDescent="0.25">
      <c r="L519" s="567">
        <v>43063</v>
      </c>
      <c r="M519" s="566">
        <v>0.36</v>
      </c>
      <c r="N519" s="566">
        <v>1.486</v>
      </c>
      <c r="O519" s="566">
        <v>0.69299999999999995</v>
      </c>
      <c r="P519" s="566">
        <v>1.8109999999999999</v>
      </c>
      <c r="Q519" s="566">
        <v>0.46800000000000003</v>
      </c>
      <c r="R519" s="566">
        <v>1.927</v>
      </c>
      <c r="S519" s="715">
        <v>0.93</v>
      </c>
    </row>
    <row r="520" spans="12:19" x14ac:dyDescent="0.25">
      <c r="L520" s="567">
        <v>43070</v>
      </c>
      <c r="M520" s="566">
        <v>0.30499999999999999</v>
      </c>
      <c r="N520" s="566">
        <v>1.417</v>
      </c>
      <c r="O520" s="566">
        <v>0.60599999999999998</v>
      </c>
      <c r="P520" s="566">
        <v>1.716</v>
      </c>
      <c r="Q520" s="566">
        <v>0.39200000000000002</v>
      </c>
      <c r="R520" s="566">
        <v>1.867</v>
      </c>
      <c r="S520" s="715">
        <v>0.88</v>
      </c>
    </row>
    <row r="521" spans="12:19" x14ac:dyDescent="0.25">
      <c r="L521" s="567">
        <v>43077</v>
      </c>
      <c r="M521" s="566">
        <v>0.307</v>
      </c>
      <c r="N521" s="566">
        <v>1.401</v>
      </c>
      <c r="O521" s="566">
        <v>0.629</v>
      </c>
      <c r="P521" s="566">
        <v>1.651</v>
      </c>
      <c r="Q521" s="566">
        <v>0.39200000000000002</v>
      </c>
      <c r="R521" s="566">
        <v>1.79</v>
      </c>
      <c r="S521" s="715">
        <v>0.82</v>
      </c>
    </row>
    <row r="522" spans="12:19" x14ac:dyDescent="0.25">
      <c r="L522" s="567">
        <v>43084</v>
      </c>
      <c r="M522" s="566">
        <v>0.30099999999999999</v>
      </c>
      <c r="N522" s="566">
        <v>1.4590000000000001</v>
      </c>
      <c r="O522" s="566">
        <v>0.627</v>
      </c>
      <c r="P522" s="566">
        <v>1.8120000000000001</v>
      </c>
      <c r="Q522" s="566">
        <v>0.4</v>
      </c>
      <c r="R522" s="566">
        <v>1.798</v>
      </c>
      <c r="S522" s="715">
        <v>0.85</v>
      </c>
    </row>
    <row r="523" spans="12:19" x14ac:dyDescent="0.25">
      <c r="L523" s="567">
        <v>43091</v>
      </c>
      <c r="M523" s="566">
        <v>0.42</v>
      </c>
      <c r="N523" s="566">
        <v>1.472</v>
      </c>
      <c r="O523" s="566">
        <v>0.73499999999999999</v>
      </c>
      <c r="P523" s="566">
        <v>1.9119999999999999</v>
      </c>
      <c r="Q523" s="566">
        <v>0.51500000000000001</v>
      </c>
      <c r="R523" s="566">
        <v>1.804</v>
      </c>
      <c r="S523" s="715">
        <v>0.96</v>
      </c>
    </row>
    <row r="524" spans="12:19" x14ac:dyDescent="0.25">
      <c r="L524" s="567">
        <v>43098</v>
      </c>
      <c r="M524" s="566">
        <v>0.42699999999999999</v>
      </c>
      <c r="N524" s="566">
        <v>1.5669999999999999</v>
      </c>
      <c r="O524" s="566">
        <v>0.78</v>
      </c>
      <c r="P524" s="566">
        <v>2.016</v>
      </c>
      <c r="Q524" s="566">
        <v>0.52200000000000002</v>
      </c>
      <c r="R524" s="566">
        <v>1.9079999999999999</v>
      </c>
      <c r="S524" s="715">
        <v>0.95</v>
      </c>
    </row>
    <row r="525" spans="12:19" x14ac:dyDescent="0.25">
      <c r="L525" s="567">
        <v>43105</v>
      </c>
      <c r="M525" s="566">
        <v>0.439</v>
      </c>
      <c r="N525" s="566">
        <v>1.522</v>
      </c>
      <c r="O525" s="566">
        <v>0.79300000000000004</v>
      </c>
      <c r="P525" s="566">
        <v>2.0059999999999998</v>
      </c>
      <c r="Q525" s="566">
        <v>0.53300000000000003</v>
      </c>
      <c r="R525" s="566">
        <v>1.9180000000000001</v>
      </c>
      <c r="S525" s="715">
        <v>0.95</v>
      </c>
    </row>
    <row r="526" spans="12:19" x14ac:dyDescent="0.25">
      <c r="L526" s="567">
        <v>43112</v>
      </c>
      <c r="M526" s="566">
        <v>0.58099999999999996</v>
      </c>
      <c r="N526" s="566">
        <v>1.5009999999999999</v>
      </c>
      <c r="O526" s="566">
        <v>0.84899999999999998</v>
      </c>
      <c r="P526" s="566">
        <v>1.9830000000000001</v>
      </c>
      <c r="Q526" s="566">
        <v>0.60699999999999998</v>
      </c>
      <c r="R526" s="566">
        <v>1.7810000000000001</v>
      </c>
      <c r="S526" s="715">
        <v>1.03</v>
      </c>
    </row>
    <row r="527" spans="12:19" x14ac:dyDescent="0.25">
      <c r="L527" s="567">
        <v>43119</v>
      </c>
      <c r="M527" s="566">
        <v>0.56799999999999995</v>
      </c>
      <c r="N527" s="566">
        <v>1.4430000000000001</v>
      </c>
      <c r="O527" s="566">
        <v>0.84</v>
      </c>
      <c r="P527" s="566">
        <v>1.9630000000000001</v>
      </c>
      <c r="Q527" s="566">
        <v>0.60299999999999998</v>
      </c>
      <c r="R527" s="566">
        <v>1.966</v>
      </c>
      <c r="S527" s="715">
        <v>1.02</v>
      </c>
    </row>
    <row r="528" spans="12:19" x14ac:dyDescent="0.25">
      <c r="L528" s="567">
        <v>43126</v>
      </c>
      <c r="M528" s="566">
        <v>0.629</v>
      </c>
      <c r="N528" s="566">
        <v>1.409</v>
      </c>
      <c r="O528" s="566">
        <v>0.90900000000000003</v>
      </c>
      <c r="P528" s="566">
        <v>2.0070000000000001</v>
      </c>
      <c r="Q528" s="566">
        <v>0.66800000000000004</v>
      </c>
      <c r="R528" s="566">
        <v>1.929</v>
      </c>
      <c r="S528" s="715">
        <v>1.07</v>
      </c>
    </row>
    <row r="529" spans="12:19" x14ac:dyDescent="0.25">
      <c r="L529" s="567">
        <v>43133</v>
      </c>
      <c r="M529" s="566">
        <v>0.76700000000000002</v>
      </c>
      <c r="N529" s="566">
        <v>1.472</v>
      </c>
      <c r="O529" s="566">
        <v>1.016</v>
      </c>
      <c r="P529" s="566">
        <v>2.0499999999999998</v>
      </c>
      <c r="Q529" s="566">
        <v>0.79800000000000004</v>
      </c>
      <c r="R529" s="566">
        <v>2.0009999999999999</v>
      </c>
      <c r="S529" s="715">
        <v>1.18</v>
      </c>
    </row>
    <row r="530" spans="12:19" x14ac:dyDescent="0.25">
      <c r="L530" s="567">
        <v>43140</v>
      </c>
      <c r="M530" s="566">
        <v>0.745</v>
      </c>
      <c r="N530" s="566">
        <v>1.48</v>
      </c>
      <c r="O530" s="566">
        <v>0.98199999999999998</v>
      </c>
      <c r="P530" s="566">
        <v>2.0489999999999999</v>
      </c>
      <c r="Q530" s="566">
        <v>0.76700000000000002</v>
      </c>
      <c r="R530" s="566">
        <v>2.085</v>
      </c>
      <c r="S530" s="715">
        <v>1.18</v>
      </c>
    </row>
    <row r="531" spans="12:19" x14ac:dyDescent="0.25">
      <c r="L531" s="567">
        <v>43147</v>
      </c>
      <c r="M531" s="566">
        <v>0.70599999999999996</v>
      </c>
      <c r="N531" s="566">
        <v>1.4610000000000001</v>
      </c>
      <c r="O531" s="566">
        <v>0.95</v>
      </c>
      <c r="P531" s="566">
        <v>1.9849999999999999</v>
      </c>
      <c r="Q531" s="566">
        <v>0.751</v>
      </c>
      <c r="R531" s="566">
        <v>1.9910000000000001</v>
      </c>
      <c r="S531" s="715">
        <v>1.18</v>
      </c>
    </row>
    <row r="532" spans="12:19" x14ac:dyDescent="0.25">
      <c r="L532" s="567">
        <v>43154</v>
      </c>
      <c r="M532" s="566">
        <v>0.65300000000000002</v>
      </c>
      <c r="N532" s="566">
        <v>1.597</v>
      </c>
      <c r="O532" s="566">
        <v>0.93</v>
      </c>
      <c r="P532" s="566">
        <v>2.0670000000000002</v>
      </c>
      <c r="Q532" s="566">
        <v>0.69899999999999995</v>
      </c>
      <c r="R532" s="566">
        <v>2.0209999999999999</v>
      </c>
      <c r="S532" s="715">
        <v>1.1499999999999999</v>
      </c>
    </row>
    <row r="533" spans="12:19" x14ac:dyDescent="0.25">
      <c r="L533" s="567">
        <v>43161</v>
      </c>
      <c r="M533" s="566">
        <v>0.65100000000000002</v>
      </c>
      <c r="N533" s="566">
        <v>1.55</v>
      </c>
      <c r="O533" s="566">
        <v>0.91800000000000004</v>
      </c>
      <c r="P533" s="566">
        <v>1.97</v>
      </c>
      <c r="Q533" s="566">
        <v>0.69399999999999995</v>
      </c>
      <c r="R533" s="566">
        <v>1.976</v>
      </c>
      <c r="S533" s="715">
        <v>1.1299999999999999</v>
      </c>
    </row>
    <row r="534" spans="12:19" x14ac:dyDescent="0.25">
      <c r="L534" s="567">
        <v>43168</v>
      </c>
      <c r="M534" s="566">
        <v>0.64800000000000002</v>
      </c>
      <c r="N534" s="566">
        <v>1.4359999999999999</v>
      </c>
      <c r="O534" s="566">
        <v>0.88900000000000001</v>
      </c>
      <c r="P534" s="566">
        <v>2.0110000000000001</v>
      </c>
      <c r="Q534" s="566">
        <v>0.68200000000000005</v>
      </c>
      <c r="R534" s="566">
        <v>1.851</v>
      </c>
      <c r="S534" s="715">
        <v>1.1200000000000001</v>
      </c>
    </row>
    <row r="535" spans="12:19" x14ac:dyDescent="0.25">
      <c r="L535" s="567">
        <v>43175</v>
      </c>
      <c r="M535" s="566">
        <v>0.57099999999999995</v>
      </c>
      <c r="N535" s="566">
        <v>1.375</v>
      </c>
      <c r="O535" s="566">
        <v>0.81399999999999995</v>
      </c>
      <c r="P535" s="566">
        <v>1.9830000000000001</v>
      </c>
      <c r="Q535" s="566">
        <v>0.72799999999999998</v>
      </c>
      <c r="R535" s="566">
        <v>1.7450000000000001</v>
      </c>
      <c r="S535" s="715">
        <v>1.07</v>
      </c>
    </row>
    <row r="536" spans="12:19" x14ac:dyDescent="0.25">
      <c r="L536" s="567">
        <v>43182</v>
      </c>
      <c r="M536" s="566">
        <v>0.52700000000000002</v>
      </c>
      <c r="N536" s="566">
        <v>1.2690000000000001</v>
      </c>
      <c r="O536" s="566">
        <v>0.75600000000000001</v>
      </c>
      <c r="P536" s="566">
        <v>1.877</v>
      </c>
      <c r="Q536" s="566">
        <v>0.67500000000000004</v>
      </c>
      <c r="R536" s="566">
        <v>1.7090000000000001</v>
      </c>
      <c r="S536" s="715">
        <v>1.03</v>
      </c>
    </row>
    <row r="537" spans="12:19" x14ac:dyDescent="0.25">
      <c r="L537" s="567">
        <v>43189</v>
      </c>
      <c r="M537" s="566">
        <v>0.497</v>
      </c>
      <c r="N537" s="566">
        <v>1.1639999999999999</v>
      </c>
      <c r="O537" s="566">
        <v>0.71799999999999997</v>
      </c>
      <c r="P537" s="566">
        <v>1.786</v>
      </c>
      <c r="Q537" s="566">
        <v>0.63700000000000001</v>
      </c>
      <c r="R537" s="566">
        <v>1.5960000000000001</v>
      </c>
      <c r="S537" s="715">
        <v>1.04</v>
      </c>
    </row>
    <row r="538" spans="12:19" x14ac:dyDescent="0.25">
      <c r="L538" s="567">
        <v>43196</v>
      </c>
      <c r="M538" s="566">
        <v>0.497</v>
      </c>
      <c r="N538" s="566">
        <v>1.232</v>
      </c>
      <c r="O538" s="566">
        <v>0.73299999999999998</v>
      </c>
      <c r="P538" s="566">
        <v>1.786</v>
      </c>
      <c r="Q538" s="566">
        <v>0.64400000000000002</v>
      </c>
      <c r="R538" s="566">
        <v>1.6800000000000002</v>
      </c>
      <c r="S538" s="715">
        <v>0.97</v>
      </c>
    </row>
    <row r="539" spans="12:19" x14ac:dyDescent="0.25">
      <c r="L539" s="567">
        <v>43203</v>
      </c>
      <c r="M539" s="566">
        <v>0.51100000000000001</v>
      </c>
      <c r="N539" s="566">
        <v>1.238</v>
      </c>
      <c r="O539" s="566">
        <v>0.73799999999999999</v>
      </c>
      <c r="P539" s="566">
        <v>1.7970000000000002</v>
      </c>
      <c r="Q539" s="566">
        <v>0.64900000000000002</v>
      </c>
      <c r="R539" s="566">
        <v>1.6419999999999999</v>
      </c>
      <c r="S539" s="715">
        <v>0.96</v>
      </c>
    </row>
    <row r="540" spans="12:19" x14ac:dyDescent="0.25">
      <c r="L540" s="567">
        <v>43210</v>
      </c>
      <c r="M540" s="566">
        <v>0.59</v>
      </c>
      <c r="N540" s="566">
        <v>1.282</v>
      </c>
      <c r="O540" s="566">
        <v>0.80700000000000005</v>
      </c>
      <c r="P540" s="566">
        <v>1.778</v>
      </c>
      <c r="Q540" s="566">
        <v>0.73</v>
      </c>
      <c r="R540" s="566">
        <v>1.6400000000000001</v>
      </c>
      <c r="S540" s="715">
        <v>1</v>
      </c>
    </row>
    <row r="541" spans="12:19" x14ac:dyDescent="0.25">
      <c r="L541" s="567">
        <v>43217</v>
      </c>
      <c r="M541" s="566">
        <v>0.57099999999999995</v>
      </c>
      <c r="N541" s="566">
        <v>1.262</v>
      </c>
      <c r="O541" s="566">
        <v>0.79300000000000004</v>
      </c>
      <c r="P541" s="566">
        <v>1.7410000000000001</v>
      </c>
      <c r="Q541" s="566">
        <v>0.70499999999999996</v>
      </c>
      <c r="R541" s="566">
        <v>1.6339999999999999</v>
      </c>
      <c r="S541" s="715">
        <v>1.04</v>
      </c>
    </row>
    <row r="542" spans="12:19" x14ac:dyDescent="0.25">
      <c r="L542" s="567">
        <v>43224</v>
      </c>
      <c r="M542" s="566">
        <v>0.54400000000000004</v>
      </c>
      <c r="N542" s="566">
        <v>1.2989999999999999</v>
      </c>
      <c r="O542" s="566">
        <v>0.77900000000000003</v>
      </c>
      <c r="P542" s="566">
        <v>1.7970000000000002</v>
      </c>
      <c r="Q542" s="566">
        <v>0.68799999999999994</v>
      </c>
      <c r="R542" s="566">
        <v>1.6879999999999999</v>
      </c>
      <c r="S542" s="715">
        <v>0.98</v>
      </c>
    </row>
    <row r="543" spans="12:19" x14ac:dyDescent="0.25">
      <c r="L543" s="567">
        <v>43231</v>
      </c>
      <c r="M543" s="566">
        <v>0.55900000000000005</v>
      </c>
      <c r="N543" s="566">
        <v>1.2730000000000001</v>
      </c>
      <c r="O543" s="566">
        <v>0.78400000000000003</v>
      </c>
      <c r="P543" s="566">
        <v>1.8719999999999999</v>
      </c>
      <c r="Q543" s="566">
        <v>0.69399999999999995</v>
      </c>
      <c r="R543" s="566">
        <v>1.6680000000000001</v>
      </c>
      <c r="S543" s="715">
        <v>1.04</v>
      </c>
    </row>
    <row r="544" spans="12:19" x14ac:dyDescent="0.25">
      <c r="L544" s="567">
        <v>43238</v>
      </c>
      <c r="M544" s="566">
        <v>0.57899999999999996</v>
      </c>
      <c r="N544" s="566">
        <v>1.4430000000000001</v>
      </c>
      <c r="O544" s="566">
        <v>0.82799999999999996</v>
      </c>
      <c r="P544" s="566">
        <v>2.2290000000000001</v>
      </c>
      <c r="Q544" s="566">
        <v>0.71599999999999997</v>
      </c>
      <c r="R544" s="566">
        <v>1.8559999999999999</v>
      </c>
      <c r="S544" s="715">
        <v>1.03</v>
      </c>
    </row>
    <row r="545" spans="12:19" x14ac:dyDescent="0.25">
      <c r="L545" s="567">
        <v>43245</v>
      </c>
      <c r="M545" s="566">
        <v>0.40600000000000003</v>
      </c>
      <c r="N545" s="566">
        <v>1.466</v>
      </c>
      <c r="O545" s="566">
        <v>0.70799999999999996</v>
      </c>
      <c r="P545" s="566">
        <v>2.4609999999999999</v>
      </c>
      <c r="Q545" s="566">
        <v>0.58099999999999996</v>
      </c>
      <c r="R545" s="566">
        <v>1.931</v>
      </c>
      <c r="S545" s="715">
        <v>0.96</v>
      </c>
    </row>
    <row r="546" spans="12:19" x14ac:dyDescent="0.25">
      <c r="L546" s="567">
        <v>43252</v>
      </c>
      <c r="M546" s="566">
        <v>0.38600000000000001</v>
      </c>
      <c r="N546" s="566">
        <v>1.4410000000000001</v>
      </c>
      <c r="O546" s="566">
        <v>0.70399999999999996</v>
      </c>
      <c r="P546" s="566">
        <v>2.6890000000000001</v>
      </c>
      <c r="Q546" s="566">
        <v>0.55300000000000005</v>
      </c>
      <c r="R546" s="566">
        <v>1.855</v>
      </c>
      <c r="S546" s="715">
        <v>0.97</v>
      </c>
    </row>
    <row r="547" spans="12:19" x14ac:dyDescent="0.25">
      <c r="L547" s="567">
        <v>43259</v>
      </c>
      <c r="M547" s="566">
        <v>0.44900000000000001</v>
      </c>
      <c r="N547" s="566">
        <v>1.47</v>
      </c>
      <c r="O547" s="566">
        <v>0.81399999999999995</v>
      </c>
      <c r="P547" s="566">
        <v>3.1310000000000002</v>
      </c>
      <c r="Q547" s="566">
        <v>0.63700000000000001</v>
      </c>
      <c r="R547" s="566">
        <v>2.0329999999999999</v>
      </c>
      <c r="S547" s="715">
        <v>1.01</v>
      </c>
    </row>
    <row r="548" spans="12:19" x14ac:dyDescent="0.25">
      <c r="L548" s="567">
        <v>43266</v>
      </c>
      <c r="M548" s="566">
        <v>0.40300000000000002</v>
      </c>
      <c r="N548" s="566">
        <v>1.2969999999999999</v>
      </c>
      <c r="O548" s="566">
        <v>0.73</v>
      </c>
      <c r="P548" s="566">
        <v>2.609</v>
      </c>
      <c r="Q548" s="566">
        <v>0.55800000000000005</v>
      </c>
      <c r="R548" s="566">
        <v>1.804</v>
      </c>
      <c r="S548" s="715">
        <v>1.01</v>
      </c>
    </row>
    <row r="549" spans="12:19" x14ac:dyDescent="0.25">
      <c r="L549" s="567">
        <v>43273</v>
      </c>
      <c r="M549" s="566">
        <v>0.33700000000000002</v>
      </c>
      <c r="N549" s="566">
        <v>1.353</v>
      </c>
      <c r="O549" s="566">
        <v>0.70699999999999996</v>
      </c>
      <c r="P549" s="566">
        <v>2.694</v>
      </c>
      <c r="Q549" s="566">
        <v>0.49399999999999999</v>
      </c>
      <c r="R549" s="566">
        <v>1.8109999999999999</v>
      </c>
      <c r="S549" s="715">
        <v>0.9</v>
      </c>
    </row>
    <row r="550" spans="12:19" x14ac:dyDescent="0.25">
      <c r="L550" s="567">
        <v>43280</v>
      </c>
      <c r="M550" s="566">
        <v>0.30199999999999999</v>
      </c>
      <c r="N550" s="566">
        <v>1.321</v>
      </c>
      <c r="O550" s="566">
        <v>0.66200000000000003</v>
      </c>
      <c r="P550" s="566">
        <v>2.68</v>
      </c>
      <c r="Q550" s="566">
        <v>0.45600000000000002</v>
      </c>
      <c r="R550" s="566">
        <v>1.776</v>
      </c>
      <c r="S550" s="715">
        <v>0.88</v>
      </c>
    </row>
    <row r="551" spans="12:19" x14ac:dyDescent="0.25">
      <c r="L551" s="567">
        <v>43287</v>
      </c>
      <c r="M551" s="566">
        <v>0.29199999999999998</v>
      </c>
      <c r="N551" s="566">
        <v>1.3089999999999999</v>
      </c>
      <c r="O551" s="566">
        <v>0.63700000000000001</v>
      </c>
      <c r="P551" s="566">
        <v>2.7149999999999999</v>
      </c>
      <c r="Q551" s="566">
        <v>0.44700000000000001</v>
      </c>
      <c r="R551" s="566">
        <v>1.798</v>
      </c>
      <c r="S551" s="715">
        <v>0.86</v>
      </c>
    </row>
    <row r="552" spans="12:19" x14ac:dyDescent="0.25">
      <c r="L552" s="567">
        <v>43294</v>
      </c>
      <c r="M552" s="566">
        <v>0.34</v>
      </c>
      <c r="N552" s="566">
        <v>1.2629999999999999</v>
      </c>
      <c r="O552" s="566">
        <v>0.61599999999999999</v>
      </c>
      <c r="P552" s="566">
        <v>2.5510000000000002</v>
      </c>
      <c r="Q552" s="566">
        <v>0.433</v>
      </c>
      <c r="R552" s="566">
        <v>1.7269999999999999</v>
      </c>
      <c r="S552" s="715">
        <v>0.85</v>
      </c>
    </row>
    <row r="553" spans="12:19" x14ac:dyDescent="0.25">
      <c r="L553" s="567">
        <v>43301</v>
      </c>
      <c r="M553" s="566">
        <v>0.37</v>
      </c>
      <c r="N553" s="566">
        <v>1.3140000000000001</v>
      </c>
      <c r="O553" s="566">
        <v>0.67700000000000005</v>
      </c>
      <c r="P553" s="566">
        <v>2.589</v>
      </c>
      <c r="Q553" s="566">
        <v>0.46899999999999997</v>
      </c>
      <c r="R553" s="566">
        <v>1.7730000000000001</v>
      </c>
      <c r="S553" s="715">
        <v>0.89</v>
      </c>
    </row>
    <row r="554" spans="12:19" x14ac:dyDescent="0.25">
      <c r="L554" s="567">
        <v>43308</v>
      </c>
      <c r="M554" s="566">
        <v>0.40300000000000002</v>
      </c>
      <c r="N554" s="566">
        <v>1.375</v>
      </c>
      <c r="O554" s="566">
        <v>0.69899999999999995</v>
      </c>
      <c r="P554" s="566">
        <v>2.7429999999999999</v>
      </c>
      <c r="Q554" s="566">
        <v>0.497</v>
      </c>
      <c r="R554" s="566">
        <v>1.7149999999999999</v>
      </c>
      <c r="S554" s="715">
        <v>0.85</v>
      </c>
    </row>
    <row r="555" spans="12:19" x14ac:dyDescent="0.25">
      <c r="L555" s="567">
        <v>43315</v>
      </c>
      <c r="M555" s="566">
        <v>0.40799999999999997</v>
      </c>
      <c r="N555" s="566">
        <v>1.4219999999999999</v>
      </c>
      <c r="O555" s="566">
        <v>0.73599999999999999</v>
      </c>
      <c r="P555" s="566">
        <v>2.927</v>
      </c>
      <c r="Q555" s="566">
        <v>0.50800000000000001</v>
      </c>
      <c r="R555" s="566">
        <v>1.77</v>
      </c>
      <c r="S555" s="715">
        <v>0.92</v>
      </c>
    </row>
    <row r="556" spans="12:19" x14ac:dyDescent="0.25">
      <c r="L556" s="567">
        <v>43322</v>
      </c>
      <c r="M556" s="566">
        <v>0.317</v>
      </c>
      <c r="N556" s="566">
        <v>1.407</v>
      </c>
      <c r="O556" s="566">
        <v>0.66700000000000004</v>
      </c>
      <c r="P556" s="566">
        <v>2.9929999999999999</v>
      </c>
      <c r="Q556" s="566">
        <v>0.42499999999999999</v>
      </c>
      <c r="R556" s="566">
        <v>1.7690000000000001</v>
      </c>
      <c r="S556" s="715">
        <v>0.82</v>
      </c>
    </row>
    <row r="557" spans="12:19" x14ac:dyDescent="0.25">
      <c r="L557" s="567">
        <v>43329</v>
      </c>
      <c r="M557" s="566">
        <v>0.30499999999999999</v>
      </c>
      <c r="N557" s="566">
        <v>1.4490000000000001</v>
      </c>
      <c r="O557" s="566">
        <v>0.66200000000000003</v>
      </c>
      <c r="P557" s="566">
        <v>3.121</v>
      </c>
      <c r="Q557" s="566">
        <v>0.41699999999999998</v>
      </c>
      <c r="R557" s="566">
        <v>1.8439999999999999</v>
      </c>
      <c r="S557" s="715">
        <v>0.89</v>
      </c>
    </row>
    <row r="558" spans="12:19" x14ac:dyDescent="0.25">
      <c r="L558" s="567">
        <v>43336</v>
      </c>
      <c r="M558" s="566">
        <v>0.34499999999999997</v>
      </c>
      <c r="N558" s="566">
        <v>1.3940000000000001</v>
      </c>
      <c r="O558" s="566">
        <v>0.68300000000000005</v>
      </c>
      <c r="P558" s="566">
        <v>3.1520000000000001</v>
      </c>
      <c r="Q558" s="566">
        <v>0.45200000000000001</v>
      </c>
      <c r="R558" s="566">
        <v>1.8149999999999999</v>
      </c>
      <c r="S558" s="715">
        <v>0.83</v>
      </c>
    </row>
    <row r="559" spans="12:19" x14ac:dyDescent="0.25">
      <c r="L559" s="567">
        <v>43343</v>
      </c>
      <c r="M559" s="566">
        <v>0.32600000000000001</v>
      </c>
      <c r="N559" s="566">
        <v>1.4729999999999999</v>
      </c>
      <c r="O559" s="566">
        <v>0.68</v>
      </c>
      <c r="P559" s="566">
        <v>3.2359999999999998</v>
      </c>
      <c r="Q559" s="566">
        <v>0.44700000000000001</v>
      </c>
      <c r="R559" s="566">
        <v>1.917</v>
      </c>
      <c r="S559" s="715">
        <v>0.81</v>
      </c>
    </row>
    <row r="560" spans="12:19" x14ac:dyDescent="0.25">
      <c r="L560" s="567">
        <v>43350</v>
      </c>
      <c r="M560" s="566">
        <v>0.38700000000000001</v>
      </c>
      <c r="N560" s="566">
        <v>1.4610000000000001</v>
      </c>
      <c r="O560" s="566">
        <v>0.71799999999999997</v>
      </c>
      <c r="P560" s="566">
        <v>3.0350000000000001</v>
      </c>
      <c r="Q560" s="566">
        <v>0.495</v>
      </c>
      <c r="R560" s="566">
        <v>1.893</v>
      </c>
      <c r="S560" s="715">
        <v>0.89</v>
      </c>
    </row>
    <row r="561" spans="12:19" x14ac:dyDescent="0.25">
      <c r="L561" s="567">
        <v>43357</v>
      </c>
      <c r="M561" s="566">
        <v>0.45</v>
      </c>
      <c r="N561" s="566">
        <v>1.486</v>
      </c>
      <c r="O561" s="566">
        <v>0.76500000000000001</v>
      </c>
      <c r="P561" s="566">
        <v>2.9820000000000002</v>
      </c>
      <c r="Q561" s="566">
        <v>0.54600000000000004</v>
      </c>
      <c r="R561" s="566">
        <v>1.85</v>
      </c>
      <c r="S561" s="715">
        <v>0.86</v>
      </c>
    </row>
    <row r="562" spans="12:19" x14ac:dyDescent="0.25">
      <c r="L562" s="567">
        <v>43364</v>
      </c>
      <c r="M562" s="566">
        <v>0.46200000000000002</v>
      </c>
      <c r="N562" s="566">
        <v>1.4950000000000001</v>
      </c>
      <c r="O562" s="566">
        <v>0.77700000000000002</v>
      </c>
      <c r="P562" s="566">
        <v>2.83</v>
      </c>
      <c r="Q562" s="566">
        <v>0.56100000000000005</v>
      </c>
      <c r="R562" s="566">
        <v>1.863</v>
      </c>
      <c r="S562" s="715">
        <v>0.94</v>
      </c>
    </row>
    <row r="563" spans="12:19" x14ac:dyDescent="0.25">
      <c r="L563" s="567">
        <v>43371</v>
      </c>
      <c r="M563" s="566">
        <v>0.47</v>
      </c>
      <c r="N563" s="566">
        <v>1.5</v>
      </c>
      <c r="O563" s="566">
        <v>0.80200000000000005</v>
      </c>
      <c r="P563" s="566">
        <v>3.1469999999999998</v>
      </c>
      <c r="Q563" s="566">
        <v>0.57599999999999996</v>
      </c>
      <c r="R563" s="566">
        <v>1.873</v>
      </c>
      <c r="S563" s="715">
        <v>0.93</v>
      </c>
    </row>
    <row r="564" spans="12:19" x14ac:dyDescent="0.25">
      <c r="L564" s="567">
        <v>43378</v>
      </c>
      <c r="M564" s="566">
        <v>0.57299999999999995</v>
      </c>
      <c r="N564" s="566">
        <v>1.577</v>
      </c>
      <c r="O564" s="566">
        <v>0.90300000000000002</v>
      </c>
      <c r="P564" s="566">
        <v>3.4239999999999999</v>
      </c>
      <c r="Q564" s="566">
        <v>0.67200000000000004</v>
      </c>
      <c r="R564" s="566">
        <v>1.9359999999999999</v>
      </c>
      <c r="S564" s="715">
        <v>1.05</v>
      </c>
    </row>
    <row r="565" spans="12:19" x14ac:dyDescent="0.25">
      <c r="L565" s="567">
        <v>43385</v>
      </c>
      <c r="M565" s="566">
        <v>0.498</v>
      </c>
      <c r="N565" s="566">
        <v>1.6760000000000002</v>
      </c>
      <c r="O565" s="566">
        <v>0.86399999999999999</v>
      </c>
      <c r="P565" s="566">
        <v>3.577</v>
      </c>
      <c r="Q565" s="566">
        <v>0.61299999999999999</v>
      </c>
      <c r="R565" s="566">
        <v>2.0350000000000001</v>
      </c>
      <c r="S565" s="715">
        <v>1</v>
      </c>
    </row>
    <row r="566" spans="12:19" x14ac:dyDescent="0.25">
      <c r="L566" s="567">
        <v>43392</v>
      </c>
      <c r="M566" s="566">
        <v>0.46</v>
      </c>
      <c r="N566" s="566">
        <v>1.7349999999999999</v>
      </c>
      <c r="O566" s="566">
        <v>0.83699999999999997</v>
      </c>
      <c r="P566" s="566">
        <v>3.4830000000000001</v>
      </c>
      <c r="Q566" s="566">
        <v>0.59299999999999997</v>
      </c>
      <c r="R566" s="566">
        <v>2.0139999999999998</v>
      </c>
      <c r="S566" s="715">
        <v>1.02</v>
      </c>
    </row>
    <row r="567" spans="12:19" x14ac:dyDescent="0.25">
      <c r="L567" s="567">
        <v>43399</v>
      </c>
      <c r="M567" s="566">
        <v>0.35199999999999998</v>
      </c>
      <c r="N567" s="566">
        <v>1.5669999999999999</v>
      </c>
      <c r="O567" s="566">
        <v>0.73599999999999999</v>
      </c>
      <c r="P567" s="566">
        <v>3.4460000000000002</v>
      </c>
      <c r="Q567" s="566">
        <v>0.48899999999999999</v>
      </c>
      <c r="R567" s="566">
        <v>1.901</v>
      </c>
      <c r="S567" s="715">
        <v>0.96</v>
      </c>
    </row>
    <row r="568" spans="12:19" x14ac:dyDescent="0.25">
      <c r="L568" s="567">
        <v>43406</v>
      </c>
      <c r="M568" s="566">
        <v>0.42799999999999999</v>
      </c>
      <c r="N568" s="566">
        <v>1.573</v>
      </c>
      <c r="O568" s="566">
        <v>0.78200000000000003</v>
      </c>
      <c r="P568" s="566">
        <v>3.3210000000000002</v>
      </c>
      <c r="Q568" s="566">
        <v>0.54100000000000004</v>
      </c>
      <c r="R568" s="566">
        <v>1.8780000000000001</v>
      </c>
      <c r="S568" s="715">
        <v>0.93</v>
      </c>
    </row>
    <row r="569" spans="12:19" x14ac:dyDescent="0.25">
      <c r="L569" s="567">
        <v>43413</v>
      </c>
      <c r="M569" s="566">
        <v>0.40699999999999997</v>
      </c>
      <c r="N569" s="566">
        <v>1.5979999999999999</v>
      </c>
      <c r="O569" s="566">
        <v>0.78500000000000003</v>
      </c>
      <c r="P569" s="566">
        <v>3.403</v>
      </c>
      <c r="Q569" s="566">
        <v>0.53600000000000003</v>
      </c>
      <c r="R569" s="566">
        <v>1.94</v>
      </c>
      <c r="S569" s="715">
        <v>0.97</v>
      </c>
    </row>
    <row r="570" spans="12:19" x14ac:dyDescent="0.25">
      <c r="L570" s="567">
        <v>43420</v>
      </c>
      <c r="M570" s="566">
        <v>0.36699999999999999</v>
      </c>
      <c r="N570" s="566">
        <v>1.6360000000000001</v>
      </c>
      <c r="O570" s="566">
        <v>0.76200000000000001</v>
      </c>
      <c r="P570" s="566">
        <v>3.4910000000000001</v>
      </c>
      <c r="Q570" s="566">
        <v>0.5</v>
      </c>
      <c r="R570" s="566">
        <v>1.9689999999999999</v>
      </c>
      <c r="S570" s="715">
        <v>0.89</v>
      </c>
    </row>
    <row r="571" spans="12:19" x14ac:dyDescent="0.25">
      <c r="L571" s="567">
        <v>43427</v>
      </c>
      <c r="M571" s="566">
        <v>0.34</v>
      </c>
      <c r="N571" s="566">
        <v>1.6320000000000001</v>
      </c>
      <c r="O571" s="566">
        <v>0.72</v>
      </c>
      <c r="P571" s="566">
        <v>3.407</v>
      </c>
      <c r="Q571" s="566">
        <v>0.48799999999999999</v>
      </c>
      <c r="R571" s="566">
        <v>1.9379999999999999</v>
      </c>
      <c r="S571" s="715">
        <v>0.92</v>
      </c>
    </row>
    <row r="572" spans="12:19" x14ac:dyDescent="0.25">
      <c r="L572" s="567">
        <v>43434</v>
      </c>
      <c r="M572" s="566">
        <v>0.313</v>
      </c>
      <c r="N572" s="566">
        <v>1.502</v>
      </c>
      <c r="O572" s="566">
        <v>0.68300000000000005</v>
      </c>
      <c r="P572" s="566">
        <v>3.2130000000000001</v>
      </c>
      <c r="Q572" s="566">
        <v>0.442</v>
      </c>
      <c r="R572" s="566">
        <v>1.823</v>
      </c>
      <c r="S572" s="715">
        <v>0.86</v>
      </c>
    </row>
    <row r="573" spans="12:19" x14ac:dyDescent="0.25">
      <c r="L573" s="567">
        <v>43441</v>
      </c>
      <c r="M573" s="566">
        <v>0.249</v>
      </c>
      <c r="N573" s="566">
        <v>1.4510000000000001</v>
      </c>
      <c r="O573" s="566">
        <v>0.68500000000000005</v>
      </c>
      <c r="P573" s="566">
        <v>3.1320000000000001</v>
      </c>
      <c r="Q573" s="566">
        <v>0.39900000000000002</v>
      </c>
      <c r="R573" s="566">
        <v>1.7949999999999999</v>
      </c>
      <c r="S573" s="715">
        <v>0.85</v>
      </c>
    </row>
    <row r="574" spans="12:19" x14ac:dyDescent="0.25">
      <c r="L574" s="567">
        <v>43448</v>
      </c>
      <c r="M574" s="566">
        <v>0.252</v>
      </c>
      <c r="N574" s="566">
        <v>1.4119999999999999</v>
      </c>
      <c r="O574" s="566">
        <v>0.70899999999999996</v>
      </c>
      <c r="P574" s="566">
        <v>2.9390000000000001</v>
      </c>
      <c r="Q574" s="566">
        <v>0.40600000000000003</v>
      </c>
      <c r="R574" s="566">
        <v>1.661</v>
      </c>
      <c r="S574" s="715">
        <v>0.89</v>
      </c>
    </row>
    <row r="575" spans="12:19" x14ac:dyDescent="0.25">
      <c r="L575" s="567">
        <v>43455</v>
      </c>
      <c r="M575" s="566">
        <v>0.25</v>
      </c>
      <c r="N575" s="566">
        <v>1.401</v>
      </c>
      <c r="O575" s="566">
        <v>0.69299999999999995</v>
      </c>
      <c r="P575" s="566">
        <v>2.831</v>
      </c>
      <c r="Q575" s="566">
        <v>0.39300000000000002</v>
      </c>
      <c r="R575" s="566">
        <v>1.677</v>
      </c>
      <c r="S575" s="715">
        <v>0.82</v>
      </c>
    </row>
    <row r="576" spans="12:19" x14ac:dyDescent="0.25">
      <c r="L576" s="567">
        <v>43462</v>
      </c>
      <c r="M576" s="566">
        <v>0.24199999999999999</v>
      </c>
      <c r="N576" s="566">
        <v>1.4159999999999999</v>
      </c>
      <c r="O576" s="566">
        <v>0.70499999999999996</v>
      </c>
      <c r="P576" s="566">
        <v>2.742</v>
      </c>
      <c r="Q576" s="566">
        <v>0.38300000000000001</v>
      </c>
      <c r="R576" s="566">
        <v>1.714</v>
      </c>
      <c r="S576" s="715">
        <v>0.85</v>
      </c>
    </row>
    <row r="577" spans="12:19" x14ac:dyDescent="0.25">
      <c r="L577" s="567">
        <v>43469</v>
      </c>
      <c r="M577" s="566">
        <v>0.20799999999999999</v>
      </c>
      <c r="N577" s="566">
        <v>1.474</v>
      </c>
      <c r="O577" s="566">
        <v>0.69699999999999995</v>
      </c>
      <c r="P577" s="566">
        <v>2.899</v>
      </c>
      <c r="Q577" s="566">
        <v>0.35299999999999998</v>
      </c>
      <c r="R577" s="566">
        <v>1.8029999999999999</v>
      </c>
      <c r="S577" s="715">
        <v>0.78</v>
      </c>
    </row>
    <row r="578" spans="12:19" x14ac:dyDescent="0.25">
      <c r="L578" s="567">
        <v>43476</v>
      </c>
      <c r="M578" s="566">
        <v>0.23899999999999999</v>
      </c>
      <c r="N578" s="566">
        <v>1.4450000000000001</v>
      </c>
      <c r="O578" s="566">
        <v>0.66100000000000003</v>
      </c>
      <c r="P578" s="566">
        <v>2.8540000000000001</v>
      </c>
      <c r="Q578" s="566">
        <v>0.33200000000000002</v>
      </c>
      <c r="R578" s="566">
        <v>1.7010000000000001</v>
      </c>
      <c r="S578" s="715">
        <v>0.82</v>
      </c>
    </row>
    <row r="579" spans="12:19" x14ac:dyDescent="0.25">
      <c r="L579" s="567">
        <v>43483</v>
      </c>
      <c r="M579" s="566">
        <v>0.26200000000000001</v>
      </c>
      <c r="N579" s="566">
        <v>1.3460000000000001</v>
      </c>
      <c r="O579" s="566">
        <v>0.65900000000000003</v>
      </c>
      <c r="P579" s="566">
        <v>2.73</v>
      </c>
      <c r="Q579" s="566">
        <v>0.36</v>
      </c>
      <c r="R579" s="566">
        <v>1.7229999999999999</v>
      </c>
      <c r="S579" s="715">
        <v>0.87</v>
      </c>
    </row>
    <row r="580" spans="12:19" x14ac:dyDescent="0.25">
      <c r="L580" s="567">
        <v>43490</v>
      </c>
      <c r="M580" s="566">
        <v>0.193</v>
      </c>
      <c r="N580" s="566">
        <v>1.2310000000000001</v>
      </c>
      <c r="O580" s="566">
        <v>0.59499999999999997</v>
      </c>
      <c r="P580" s="566">
        <v>2.649</v>
      </c>
      <c r="Q580" s="566">
        <v>0.28999999999999998</v>
      </c>
      <c r="R580" s="566">
        <v>1.6440000000000001</v>
      </c>
      <c r="S580" s="715">
        <v>0.77</v>
      </c>
    </row>
    <row r="581" spans="12:19" x14ac:dyDescent="0.25">
      <c r="L581" s="567">
        <v>43497</v>
      </c>
      <c r="M581" s="566">
        <v>0.16600000000000001</v>
      </c>
      <c r="N581" s="566">
        <v>1.2230000000000001</v>
      </c>
      <c r="O581" s="566">
        <v>0.57099999999999995</v>
      </c>
      <c r="P581" s="566">
        <v>2.7469999999999999</v>
      </c>
      <c r="Q581" s="566">
        <v>0.26700000000000002</v>
      </c>
      <c r="R581" s="566">
        <v>1.6379999999999999</v>
      </c>
      <c r="S581" s="715">
        <v>0.74</v>
      </c>
    </row>
    <row r="582" spans="12:19" x14ac:dyDescent="0.25">
      <c r="L582" s="567">
        <v>43504</v>
      </c>
      <c r="M582" s="566">
        <v>8.6999999999999994E-2</v>
      </c>
      <c r="N582" s="566">
        <v>1.2330000000000001</v>
      </c>
      <c r="O582" s="566">
        <v>0.53900000000000003</v>
      </c>
      <c r="P582" s="566">
        <v>2.9580000000000002</v>
      </c>
      <c r="Q582" s="566">
        <v>0.19500000000000001</v>
      </c>
      <c r="R582" s="566">
        <v>1.6480000000000001</v>
      </c>
      <c r="S582" s="715">
        <v>0.7</v>
      </c>
    </row>
    <row r="583" spans="12:19" x14ac:dyDescent="0.25">
      <c r="L583" s="567">
        <v>43511</v>
      </c>
      <c r="M583" s="566">
        <v>0.10100000000000001</v>
      </c>
      <c r="N583" s="566">
        <v>1.24</v>
      </c>
      <c r="O583" s="566">
        <v>0.53500000000000003</v>
      </c>
      <c r="P583" s="566">
        <v>2.7989999999999999</v>
      </c>
      <c r="Q583" s="566">
        <v>0.20599999999999999</v>
      </c>
      <c r="R583" s="566">
        <v>1.5580000000000001</v>
      </c>
      <c r="S583" s="715">
        <v>0.72</v>
      </c>
    </row>
    <row r="584" spans="12:19" x14ac:dyDescent="0.25">
      <c r="L584" s="567">
        <v>43518</v>
      </c>
      <c r="M584" s="566">
        <v>9.6000000000000002E-2</v>
      </c>
      <c r="N584" s="566">
        <v>1.175</v>
      </c>
      <c r="O584" s="566">
        <v>0.51400000000000001</v>
      </c>
      <c r="P584" s="566">
        <v>2.847</v>
      </c>
      <c r="Q584" s="566">
        <v>0.20200000000000001</v>
      </c>
      <c r="R584" s="566">
        <v>1.482</v>
      </c>
      <c r="S584" s="715">
        <v>0.71</v>
      </c>
    </row>
    <row r="585" spans="12:19" x14ac:dyDescent="0.25">
      <c r="L585" s="567">
        <v>43525</v>
      </c>
      <c r="M585" s="566">
        <v>0.183</v>
      </c>
      <c r="N585" s="566">
        <v>1.1970000000000001</v>
      </c>
      <c r="O585" s="566">
        <v>0.57699999999999996</v>
      </c>
      <c r="P585" s="566">
        <v>2.7330000000000001</v>
      </c>
      <c r="Q585" s="566">
        <v>0.28299999999999997</v>
      </c>
      <c r="R585" s="566">
        <v>1.4849999999999999</v>
      </c>
      <c r="S585" s="715">
        <v>0.78</v>
      </c>
    </row>
    <row r="586" spans="12:19" x14ac:dyDescent="0.25">
      <c r="L586" s="567">
        <v>43532</v>
      </c>
      <c r="M586" s="566">
        <v>6.9000000000000006E-2</v>
      </c>
      <c r="N586" s="566">
        <v>1.0509999999999999</v>
      </c>
      <c r="O586" s="566">
        <v>0.40500000000000003</v>
      </c>
      <c r="P586" s="566">
        <v>2.504</v>
      </c>
      <c r="Q586" s="566">
        <v>0.153</v>
      </c>
      <c r="R586" s="566">
        <v>1.3439999999999999</v>
      </c>
      <c r="S586" s="715">
        <v>0.7</v>
      </c>
    </row>
    <row r="587" spans="12:19" x14ac:dyDescent="0.25">
      <c r="L587" s="567">
        <v>43539</v>
      </c>
      <c r="M587" s="566">
        <v>8.4000000000000005E-2</v>
      </c>
      <c r="N587" s="566">
        <v>1.1890000000000001</v>
      </c>
      <c r="O587" s="566">
        <v>0.45700000000000002</v>
      </c>
      <c r="P587" s="566">
        <v>2.496</v>
      </c>
      <c r="Q587" s="566">
        <v>0.17100000000000001</v>
      </c>
      <c r="R587" s="566">
        <v>1.3049999999999999</v>
      </c>
      <c r="S587" s="715">
        <v>0.65</v>
      </c>
    </row>
    <row r="588" spans="12:19" x14ac:dyDescent="0.25">
      <c r="L588" s="567">
        <v>43546</v>
      </c>
      <c r="M588" s="566">
        <v>-1.4999999999999999E-2</v>
      </c>
      <c r="N588" s="566">
        <v>1.0720000000000001</v>
      </c>
      <c r="O588" s="566">
        <v>0.35199999999999998</v>
      </c>
      <c r="P588" s="566">
        <v>2.448</v>
      </c>
      <c r="Q588" s="566">
        <v>7.4999999999999997E-2</v>
      </c>
      <c r="R588" s="566">
        <v>1.2570000000000001</v>
      </c>
      <c r="S588" s="715">
        <v>0.59</v>
      </c>
    </row>
    <row r="589" spans="12:19" x14ac:dyDescent="0.25">
      <c r="L589" s="567">
        <v>43553</v>
      </c>
      <c r="M589" s="566">
        <v>-7.0000000000000007E-2</v>
      </c>
      <c r="N589" s="566">
        <v>1.097</v>
      </c>
      <c r="O589" s="566">
        <v>0.316</v>
      </c>
      <c r="P589" s="566">
        <v>2.488</v>
      </c>
      <c r="Q589" s="566">
        <v>2.7E-2</v>
      </c>
      <c r="R589" s="566">
        <v>1.246</v>
      </c>
      <c r="S589" s="715">
        <v>0.56000000000000005</v>
      </c>
    </row>
    <row r="590" spans="12:19" x14ac:dyDescent="0.25">
      <c r="L590" s="567">
        <v>43560</v>
      </c>
      <c r="M590" s="566">
        <v>7.0000000000000001E-3</v>
      </c>
      <c r="N590" s="566">
        <v>1.105</v>
      </c>
      <c r="O590" s="566">
        <v>0.36</v>
      </c>
      <c r="P590" s="566">
        <v>2.4779999999999998</v>
      </c>
      <c r="Q590" s="566">
        <v>9.2999999999999999E-2</v>
      </c>
      <c r="R590" s="566">
        <v>1.2530000000000001</v>
      </c>
      <c r="S590" s="715">
        <v>0.63</v>
      </c>
    </row>
    <row r="591" spans="12:19" x14ac:dyDescent="0.25">
      <c r="L591" s="567">
        <v>43567</v>
      </c>
      <c r="M591" s="566">
        <v>5.5E-2</v>
      </c>
      <c r="N591" s="566">
        <v>1.0489999999999999</v>
      </c>
      <c r="O591" s="566">
        <v>0.39800000000000002</v>
      </c>
      <c r="P591" s="566">
        <v>2.5409999999999999</v>
      </c>
      <c r="Q591" s="566">
        <v>0.13200000000000001</v>
      </c>
      <c r="R591" s="566">
        <v>1.167</v>
      </c>
      <c r="S591" s="715">
        <v>0.68</v>
      </c>
    </row>
    <row r="592" spans="12:19" x14ac:dyDescent="0.25">
      <c r="L592" s="567">
        <v>43574</v>
      </c>
      <c r="M592" s="566">
        <v>2.5000000000000001E-2</v>
      </c>
      <c r="N592" s="566">
        <v>1.071</v>
      </c>
      <c r="O592" s="566">
        <v>0.36799999999999999</v>
      </c>
      <c r="P592" s="566">
        <v>2.6019999999999999</v>
      </c>
      <c r="Q592" s="566">
        <v>0.19700000000000001</v>
      </c>
      <c r="R592" s="566">
        <v>1.163</v>
      </c>
      <c r="S592" s="715">
        <v>0.61</v>
      </c>
    </row>
    <row r="593" spans="12:19" x14ac:dyDescent="0.25">
      <c r="L593" s="567">
        <v>43581</v>
      </c>
      <c r="M593" s="566">
        <v>-2.1999999999999999E-2</v>
      </c>
      <c r="N593" s="566">
        <v>1.024</v>
      </c>
      <c r="O593" s="566">
        <v>0.35</v>
      </c>
      <c r="P593" s="566">
        <v>2.5840000000000001</v>
      </c>
      <c r="Q593" s="566">
        <v>0.16</v>
      </c>
      <c r="R593" s="566">
        <v>1.1259999999999999</v>
      </c>
      <c r="S593" s="715">
        <v>0.56000000000000005</v>
      </c>
    </row>
    <row r="594" spans="12:19" x14ac:dyDescent="0.25">
      <c r="L594" s="567">
        <v>43588</v>
      </c>
      <c r="M594" s="566">
        <v>2.5000000000000001E-2</v>
      </c>
      <c r="N594" s="566">
        <v>0.98399999999999999</v>
      </c>
      <c r="O594" s="566">
        <v>0.371</v>
      </c>
      <c r="P594" s="566">
        <v>2.5609999999999999</v>
      </c>
      <c r="Q594" s="566">
        <v>0.19400000000000001</v>
      </c>
      <c r="R594" s="566">
        <v>1.1160000000000001</v>
      </c>
      <c r="S594" s="715">
        <v>0.62</v>
      </c>
    </row>
    <row r="595" spans="12:19" x14ac:dyDescent="0.25">
      <c r="L595" s="567">
        <v>43595</v>
      </c>
      <c r="M595" s="566">
        <v>-4.4999999999999998E-2</v>
      </c>
      <c r="N595" s="566">
        <v>0.97799999999999998</v>
      </c>
      <c r="O595" s="566">
        <v>0.34599999999999997</v>
      </c>
      <c r="P595" s="566">
        <v>2.6829999999999998</v>
      </c>
      <c r="Q595" s="566">
        <v>0.14099999999999999</v>
      </c>
      <c r="R595" s="566">
        <v>1.1120000000000001</v>
      </c>
      <c r="S595" s="715">
        <v>0.55000000000000004</v>
      </c>
    </row>
    <row r="596" spans="12:19" x14ac:dyDescent="0.25">
      <c r="L596" s="567">
        <v>43602</v>
      </c>
      <c r="M596" s="566">
        <v>-0.104</v>
      </c>
      <c r="N596" s="566">
        <v>0.875</v>
      </c>
      <c r="O596" s="566">
        <v>0.28499999999999998</v>
      </c>
      <c r="P596" s="566">
        <v>2.66</v>
      </c>
      <c r="Q596" s="566">
        <v>8.5000000000000006E-2</v>
      </c>
      <c r="R596" s="566">
        <v>1.046</v>
      </c>
      <c r="S596" s="715">
        <v>0.52</v>
      </c>
    </row>
    <row r="597" spans="12:19" x14ac:dyDescent="0.25">
      <c r="L597" s="567">
        <v>43609</v>
      </c>
      <c r="M597" s="566">
        <v>-0.11700000000000001</v>
      </c>
      <c r="N597" s="566">
        <v>0.82599999999999996</v>
      </c>
      <c r="O597" s="566">
        <v>0.28000000000000003</v>
      </c>
      <c r="P597" s="566">
        <v>2.5529999999999999</v>
      </c>
      <c r="Q597" s="566">
        <v>7.0999999999999994E-2</v>
      </c>
      <c r="R597" s="566">
        <v>0.97099999999999997</v>
      </c>
      <c r="S597" s="715">
        <v>0.54</v>
      </c>
    </row>
    <row r="598" spans="12:19" x14ac:dyDescent="0.25">
      <c r="L598" s="567">
        <v>43616</v>
      </c>
      <c r="M598" s="566">
        <v>-0.20200000000000001</v>
      </c>
      <c r="N598" s="566">
        <v>0.71499999999999997</v>
      </c>
      <c r="O598" s="566">
        <v>0.20699999999999999</v>
      </c>
      <c r="P598" s="566">
        <v>2.67</v>
      </c>
      <c r="Q598" s="566">
        <v>-1.2999999999999999E-2</v>
      </c>
      <c r="R598" s="566">
        <v>0.80500000000000005</v>
      </c>
      <c r="S598" s="715">
        <v>0.45</v>
      </c>
    </row>
    <row r="599" spans="12:19" x14ac:dyDescent="0.25">
      <c r="L599" s="567">
        <v>43623</v>
      </c>
      <c r="M599" s="566">
        <v>-0.25700000000000001</v>
      </c>
      <c r="N599" s="566">
        <v>0.55300000000000005</v>
      </c>
      <c r="O599" s="566">
        <v>8.3000000000000004E-2</v>
      </c>
      <c r="P599" s="566">
        <v>2.3580000000000001</v>
      </c>
      <c r="Q599" s="566">
        <v>-9.4E-2</v>
      </c>
      <c r="R599" s="566">
        <v>0.61799999999999999</v>
      </c>
      <c r="S599" s="715">
        <v>0.36</v>
      </c>
    </row>
    <row r="600" spans="12:19" x14ac:dyDescent="0.25">
      <c r="L600" s="567">
        <v>43630</v>
      </c>
      <c r="M600" s="566">
        <v>-0.255</v>
      </c>
      <c r="N600" s="566">
        <v>0.5</v>
      </c>
      <c r="O600" s="566">
        <v>9.1999999999999998E-2</v>
      </c>
      <c r="P600" s="566">
        <v>2.3479999999999999</v>
      </c>
      <c r="Q600" s="566">
        <v>-8.1000000000000003E-2</v>
      </c>
      <c r="R600" s="566">
        <v>0.60599999999999998</v>
      </c>
      <c r="S600" s="715">
        <v>0.35</v>
      </c>
    </row>
    <row r="601" spans="12:19" x14ac:dyDescent="0.25">
      <c r="L601" s="567">
        <v>43637</v>
      </c>
      <c r="M601" s="566">
        <v>-0.28499999999999998</v>
      </c>
      <c r="N601" s="566">
        <v>0.438</v>
      </c>
      <c r="O601" s="566">
        <v>4.4999999999999998E-2</v>
      </c>
      <c r="P601" s="566">
        <v>2.149</v>
      </c>
      <c r="Q601" s="566">
        <v>-0.115</v>
      </c>
      <c r="R601" s="566">
        <v>0.57399999999999995</v>
      </c>
      <c r="S601" s="715">
        <v>0.32</v>
      </c>
    </row>
    <row r="602" spans="12:19" x14ac:dyDescent="0.25">
      <c r="L602" s="567">
        <v>43644</v>
      </c>
      <c r="M602" s="566">
        <v>-0.32700000000000001</v>
      </c>
      <c r="N602" s="566">
        <v>0.39500000000000002</v>
      </c>
      <c r="O602" s="566">
        <v>-7.0000000000000001E-3</v>
      </c>
      <c r="P602" s="566">
        <v>2.1019999999999999</v>
      </c>
      <c r="Q602" s="566">
        <v>-0.16</v>
      </c>
      <c r="R602" s="566">
        <v>0.47199999999999998</v>
      </c>
      <c r="S602" s="715">
        <v>0.25</v>
      </c>
    </row>
    <row r="603" spans="12:19" x14ac:dyDescent="0.25">
      <c r="L603" s="567">
        <v>43651</v>
      </c>
      <c r="M603" s="566">
        <v>-0.36299999999999999</v>
      </c>
      <c r="N603" s="566">
        <v>0.32300000000000001</v>
      </c>
      <c r="O603" s="566">
        <v>-8.7999999999999995E-2</v>
      </c>
      <c r="P603" s="566">
        <v>1.746</v>
      </c>
      <c r="Q603" s="566">
        <v>-0.20899999999999999</v>
      </c>
      <c r="R603" s="566">
        <v>0.42899999999999999</v>
      </c>
      <c r="S603" s="715">
        <v>0.15</v>
      </c>
    </row>
    <row r="604" spans="12:19" x14ac:dyDescent="0.25">
      <c r="L604" s="567">
        <v>43658</v>
      </c>
      <c r="M604" s="566">
        <v>-0.21</v>
      </c>
      <c r="N604" s="566">
        <v>0.56799999999999995</v>
      </c>
      <c r="O604" s="566">
        <v>5.8999999999999997E-2</v>
      </c>
      <c r="P604" s="566">
        <v>1.7389999999999999</v>
      </c>
      <c r="Q604" s="566">
        <v>-8.7999999999999995E-2</v>
      </c>
      <c r="R604" s="566">
        <v>0.64900000000000002</v>
      </c>
      <c r="S604" s="715">
        <v>0.25</v>
      </c>
    </row>
    <row r="605" spans="12:19" x14ac:dyDescent="0.25">
      <c r="L605" s="567">
        <v>43665</v>
      </c>
      <c r="M605" s="566">
        <v>-0.32400000000000001</v>
      </c>
      <c r="N605" s="566">
        <v>0.38800000000000001</v>
      </c>
      <c r="O605" s="566">
        <v>-7.1999999999999995E-2</v>
      </c>
      <c r="P605" s="566">
        <v>1.605</v>
      </c>
      <c r="Q605" s="566">
        <v>-0.20899999999999999</v>
      </c>
      <c r="R605" s="566">
        <v>0.45200000000000001</v>
      </c>
      <c r="S605" s="715">
        <v>0.14000000000000001</v>
      </c>
    </row>
    <row r="606" spans="12:19" x14ac:dyDescent="0.25">
      <c r="L606" s="567">
        <v>43672</v>
      </c>
      <c r="M606" s="566">
        <v>-0.376</v>
      </c>
      <c r="N606" s="566">
        <v>0.372</v>
      </c>
      <c r="O606" s="566">
        <v>-0.124</v>
      </c>
      <c r="P606" s="566">
        <v>1.5659999999999998</v>
      </c>
      <c r="Q606" s="566">
        <v>-0.26300000000000001</v>
      </c>
      <c r="R606" s="566">
        <v>0.433</v>
      </c>
      <c r="S606" s="715">
        <v>0.1</v>
      </c>
    </row>
    <row r="607" spans="12:19" x14ac:dyDescent="0.25">
      <c r="L607" s="567">
        <v>43679</v>
      </c>
      <c r="M607" s="566">
        <v>-0.495</v>
      </c>
      <c r="N607" s="566">
        <v>0.246</v>
      </c>
      <c r="O607" s="566">
        <v>-0.24</v>
      </c>
      <c r="P607" s="566">
        <v>1.5409999999999999</v>
      </c>
      <c r="Q607" s="566">
        <v>-0.38100000000000001</v>
      </c>
      <c r="R607" s="566">
        <v>0.28599999999999998</v>
      </c>
      <c r="S607" s="715">
        <v>0</v>
      </c>
    </row>
    <row r="608" spans="12:19" x14ac:dyDescent="0.25">
      <c r="L608" s="567">
        <v>43686</v>
      </c>
      <c r="M608" s="566">
        <v>-0.57599999999999996</v>
      </c>
      <c r="N608" s="566">
        <v>0.26100000000000001</v>
      </c>
      <c r="O608" s="566">
        <v>-0.27</v>
      </c>
      <c r="P608" s="566">
        <v>1.806</v>
      </c>
      <c r="Q608" s="566">
        <v>-0.45800000000000002</v>
      </c>
      <c r="R608" s="566">
        <v>0.28199999999999997</v>
      </c>
      <c r="S608" s="715">
        <v>-0.02</v>
      </c>
    </row>
    <row r="609" spans="12:19" x14ac:dyDescent="0.25">
      <c r="L609" s="567">
        <v>43693</v>
      </c>
      <c r="M609" s="566">
        <v>-0.68500000000000005</v>
      </c>
      <c r="N609" s="566">
        <v>8.1000000000000003E-2</v>
      </c>
      <c r="O609" s="566">
        <v>-0.41599999999999998</v>
      </c>
      <c r="P609" s="566">
        <v>1.395</v>
      </c>
      <c r="Q609" s="566">
        <v>-0.56699999999999995</v>
      </c>
      <c r="R609" s="566">
        <v>0.10199999999999999</v>
      </c>
      <c r="S609" s="715">
        <v>-0.21</v>
      </c>
    </row>
    <row r="610" spans="12:19" x14ac:dyDescent="0.25">
      <c r="L610" s="567">
        <v>43700</v>
      </c>
      <c r="M610" s="566">
        <v>-0.67500000000000004</v>
      </c>
      <c r="N610" s="566">
        <v>0.13800000000000001</v>
      </c>
      <c r="O610" s="566">
        <v>-0.375</v>
      </c>
      <c r="P610" s="566">
        <v>1.3169999999999999</v>
      </c>
      <c r="Q610" s="566">
        <v>-0.54</v>
      </c>
      <c r="R610" s="566">
        <v>0.159</v>
      </c>
      <c r="S610" s="715">
        <v>-0.19</v>
      </c>
    </row>
    <row r="611" spans="12:19" x14ac:dyDescent="0.25">
      <c r="L611" s="567">
        <v>43707</v>
      </c>
      <c r="M611" s="566">
        <v>-0.7</v>
      </c>
      <c r="N611" s="566">
        <v>0.105</v>
      </c>
      <c r="O611" s="566">
        <v>-0.40600000000000003</v>
      </c>
      <c r="P611" s="566">
        <v>0.998</v>
      </c>
      <c r="Q611" s="566">
        <v>-0.55100000000000005</v>
      </c>
      <c r="R611" s="566">
        <v>0.11899999999999999</v>
      </c>
      <c r="S611" s="715">
        <v>-0.22</v>
      </c>
    </row>
    <row r="612" spans="12:19" x14ac:dyDescent="0.25">
      <c r="L612" s="567">
        <v>43714</v>
      </c>
      <c r="M612" s="566">
        <v>-0.63800000000000001</v>
      </c>
      <c r="N612" s="566">
        <v>0.17299999999999999</v>
      </c>
      <c r="O612" s="566">
        <v>-0.34300000000000003</v>
      </c>
      <c r="P612" s="566">
        <v>0.877</v>
      </c>
      <c r="Q612" s="566">
        <v>-0.498</v>
      </c>
      <c r="R612" s="566">
        <v>0.188</v>
      </c>
      <c r="S612" s="715">
        <v>-0.19</v>
      </c>
    </row>
    <row r="613" spans="12:19" x14ac:dyDescent="0.25">
      <c r="L613" s="567">
        <v>43721</v>
      </c>
      <c r="M613" s="566">
        <v>-0.44900000000000001</v>
      </c>
      <c r="N613" s="566">
        <v>0.30199999999999999</v>
      </c>
      <c r="O613" s="566">
        <v>-0.17199999999999999</v>
      </c>
      <c r="P613" s="566">
        <v>0.88100000000000001</v>
      </c>
      <c r="Q613" s="566">
        <v>-0.31900000000000001</v>
      </c>
      <c r="R613" s="566">
        <v>0.315</v>
      </c>
      <c r="S613" s="715">
        <v>-0.03</v>
      </c>
    </row>
    <row r="614" spans="12:19" x14ac:dyDescent="0.25">
      <c r="L614" s="567">
        <v>43728</v>
      </c>
      <c r="M614" s="566">
        <v>-0.52100000000000002</v>
      </c>
      <c r="N614" s="566">
        <v>0.23599999999999999</v>
      </c>
      <c r="O614" s="566">
        <v>-0.222</v>
      </c>
      <c r="P614" s="566">
        <v>0.92300000000000004</v>
      </c>
      <c r="Q614" s="566">
        <v>-0.38100000000000001</v>
      </c>
      <c r="R614" s="566">
        <v>0.24399999999999999</v>
      </c>
      <c r="S614" s="715">
        <v>-0.06</v>
      </c>
    </row>
    <row r="615" spans="12:19" x14ac:dyDescent="0.25">
      <c r="L615" s="567">
        <v>43735</v>
      </c>
      <c r="M615" s="566">
        <v>-0.57299999999999995</v>
      </c>
      <c r="N615" s="566">
        <v>0.15</v>
      </c>
      <c r="O615" s="566">
        <v>-0.28299999999999997</v>
      </c>
      <c r="P615" s="566">
        <v>0.82399999999999995</v>
      </c>
      <c r="Q615" s="566">
        <v>-0.43</v>
      </c>
      <c r="R615" s="566">
        <v>0.16300000000000001</v>
      </c>
      <c r="S615" s="715">
        <v>-0.11</v>
      </c>
    </row>
    <row r="616" spans="12:19" x14ac:dyDescent="0.25">
      <c r="L616" s="567">
        <v>43742</v>
      </c>
      <c r="M616" s="566">
        <v>-0.58599999999999997</v>
      </c>
      <c r="N616" s="566">
        <v>0.13200000000000001</v>
      </c>
      <c r="O616" s="566">
        <v>-0.28299999999999997</v>
      </c>
      <c r="P616" s="566">
        <v>0.83199999999999996</v>
      </c>
      <c r="Q616" s="566">
        <v>-0.44700000000000001</v>
      </c>
      <c r="R616" s="566">
        <v>0.13600000000000001</v>
      </c>
      <c r="S616" s="715">
        <v>-0.11</v>
      </c>
    </row>
    <row r="617" spans="12:19" x14ac:dyDescent="0.25">
      <c r="L617" s="567">
        <v>43749</v>
      </c>
      <c r="M617" s="566">
        <v>-0.442</v>
      </c>
      <c r="N617" s="566">
        <v>0.23599999999999999</v>
      </c>
      <c r="O617" s="566">
        <v>-0.13</v>
      </c>
      <c r="P617" s="566">
        <v>0.94099999999999995</v>
      </c>
      <c r="Q617" s="566">
        <v>-0.313</v>
      </c>
      <c r="R617" s="566">
        <v>0.19900000000000001</v>
      </c>
      <c r="S617" s="715">
        <v>-0.03</v>
      </c>
    </row>
    <row r="618" spans="12:19" x14ac:dyDescent="0.25">
      <c r="L618" s="567">
        <v>43756</v>
      </c>
      <c r="M618" s="566">
        <v>-0.38200000000000001</v>
      </c>
      <c r="N618" s="566">
        <v>0.245</v>
      </c>
      <c r="O618" s="566">
        <v>-7.9000000000000001E-2</v>
      </c>
      <c r="P618" s="566">
        <v>0.92600000000000005</v>
      </c>
      <c r="Q618" s="566">
        <v>-0.255</v>
      </c>
      <c r="R618" s="566">
        <v>0.19700000000000001</v>
      </c>
      <c r="S618" s="715">
        <v>0.03</v>
      </c>
    </row>
    <row r="619" spans="12:19" x14ac:dyDescent="0.25">
      <c r="L619" s="567">
        <v>43763</v>
      </c>
      <c r="M619" s="566">
        <v>-0.36199999999999999</v>
      </c>
      <c r="N619" s="566">
        <v>0.27400000000000002</v>
      </c>
      <c r="O619" s="566">
        <v>-6.3E-2</v>
      </c>
      <c r="P619" s="566">
        <v>0.95199999999999996</v>
      </c>
      <c r="Q619" s="566">
        <v>-0.23300000000000001</v>
      </c>
      <c r="R619" s="566">
        <v>0.218</v>
      </c>
      <c r="S619" s="715">
        <v>0.08</v>
      </c>
    </row>
    <row r="620" spans="12:19" x14ac:dyDescent="0.25">
      <c r="L620" s="567">
        <v>43770</v>
      </c>
      <c r="M620" s="566">
        <v>-0.38200000000000001</v>
      </c>
      <c r="N620" s="566">
        <v>0.27400000000000002</v>
      </c>
      <c r="O620" s="566">
        <v>-7.1999999999999995E-2</v>
      </c>
      <c r="P620" s="566">
        <v>0.99299999999999999</v>
      </c>
      <c r="Q620" s="566">
        <v>-0.25</v>
      </c>
      <c r="R620" s="566">
        <v>0.2</v>
      </c>
      <c r="S620" s="715">
        <v>0.09</v>
      </c>
    </row>
    <row r="621" spans="12:19" x14ac:dyDescent="0.25">
      <c r="L621" s="567">
        <v>43777</v>
      </c>
      <c r="M621" s="566">
        <v>-0.26300000000000001</v>
      </c>
      <c r="N621" s="566">
        <v>0.38800000000000001</v>
      </c>
      <c r="O621" s="566">
        <v>2.1999999999999999E-2</v>
      </c>
      <c r="P621" s="566">
        <v>1.1930000000000001</v>
      </c>
      <c r="Q621" s="566">
        <v>-0.13500000000000001</v>
      </c>
      <c r="R621" s="566">
        <v>0.32</v>
      </c>
      <c r="S621" s="715">
        <v>0.17</v>
      </c>
    </row>
    <row r="622" spans="12:19" x14ac:dyDescent="0.25">
      <c r="L622" s="567">
        <v>43784</v>
      </c>
      <c r="M622" s="566">
        <v>-0.33400000000000002</v>
      </c>
      <c r="N622" s="566">
        <v>0.44</v>
      </c>
      <c r="O622" s="566">
        <v>-2.3E-2</v>
      </c>
      <c r="P622" s="566">
        <v>1.2330000000000001</v>
      </c>
      <c r="Q622" s="566">
        <v>-0.19500000000000001</v>
      </c>
      <c r="R622" s="566">
        <v>0.36699999999999999</v>
      </c>
      <c r="S622" s="715">
        <v>0.12</v>
      </c>
    </row>
    <row r="623" spans="12:19" x14ac:dyDescent="0.25">
      <c r="L623" s="567">
        <v>43791</v>
      </c>
      <c r="M623" s="566">
        <v>-0.35899999999999999</v>
      </c>
      <c r="N623" s="566">
        <v>0.41</v>
      </c>
      <c r="O623" s="566">
        <v>-4.4999999999999998E-2</v>
      </c>
      <c r="P623" s="566">
        <v>1.181</v>
      </c>
      <c r="Q623" s="566">
        <v>-0.217</v>
      </c>
      <c r="R623" s="566">
        <v>0.39600000000000002</v>
      </c>
      <c r="S623" s="715">
        <v>0.11</v>
      </c>
    </row>
    <row r="624" spans="12:19" x14ac:dyDescent="0.25">
      <c r="L624" s="567">
        <v>43798</v>
      </c>
      <c r="M624" s="566">
        <v>-0.36</v>
      </c>
      <c r="N624" s="566">
        <v>0.41599999999999998</v>
      </c>
      <c r="O624" s="566">
        <v>-5.1999999999999998E-2</v>
      </c>
      <c r="P624" s="566">
        <v>1.2310000000000001</v>
      </c>
      <c r="Q624" s="566">
        <v>-0.223</v>
      </c>
      <c r="R624" s="566">
        <v>0.39600000000000002</v>
      </c>
      <c r="S624" s="715">
        <v>0.11</v>
      </c>
    </row>
    <row r="625" spans="12:19" x14ac:dyDescent="0.25">
      <c r="L625" s="567">
        <v>43805</v>
      </c>
      <c r="M625" s="566">
        <v>-0.28599999999999998</v>
      </c>
      <c r="N625" s="566">
        <v>0.49299999999999999</v>
      </c>
      <c r="O625" s="566">
        <v>3.1E-2</v>
      </c>
      <c r="P625" s="566">
        <v>1.351</v>
      </c>
      <c r="Q625" s="566">
        <v>-0.154</v>
      </c>
      <c r="R625" s="566">
        <v>0.42</v>
      </c>
      <c r="S625" s="715">
        <v>0.17</v>
      </c>
    </row>
    <row r="626" spans="12:19" x14ac:dyDescent="0.25">
      <c r="L626" s="567">
        <v>43812</v>
      </c>
      <c r="M626" s="566">
        <v>-0.28899999999999998</v>
      </c>
      <c r="N626" s="566">
        <v>0.41299999999999998</v>
      </c>
      <c r="O626" s="566">
        <v>3.0000000000000001E-3</v>
      </c>
      <c r="P626" s="566">
        <v>1.2589999999999999</v>
      </c>
      <c r="Q626" s="566">
        <v>-0.16400000000000001</v>
      </c>
      <c r="R626" s="566">
        <v>0.36599999999999999</v>
      </c>
      <c r="S626" s="715">
        <v>0.16</v>
      </c>
    </row>
    <row r="627" spans="12:19" x14ac:dyDescent="0.25">
      <c r="L627" s="567">
        <v>43819</v>
      </c>
      <c r="M627" s="566">
        <v>-0.252</v>
      </c>
      <c r="N627" s="566">
        <v>0.443</v>
      </c>
      <c r="O627" s="566">
        <v>0.05</v>
      </c>
      <c r="P627" s="566">
        <v>1.407</v>
      </c>
      <c r="Q627" s="566">
        <v>-0.124</v>
      </c>
      <c r="R627" s="566">
        <v>0.40500000000000003</v>
      </c>
      <c r="S627" s="715">
        <v>0.2</v>
      </c>
    </row>
    <row r="628" spans="12:19" x14ac:dyDescent="0.25">
      <c r="L628" s="567">
        <v>43826</v>
      </c>
      <c r="M628" s="566">
        <v>-0.25600000000000001</v>
      </c>
      <c r="N628" s="566">
        <v>0.40899999999999997</v>
      </c>
      <c r="O628" s="566">
        <v>4.2999999999999997E-2</v>
      </c>
      <c r="P628" s="566">
        <v>1.373</v>
      </c>
      <c r="Q628" s="566">
        <v>-0.122</v>
      </c>
      <c r="R628" s="566">
        <v>0.372</v>
      </c>
      <c r="S628" s="715">
        <v>0.19</v>
      </c>
    </row>
    <row r="629" spans="12:19" x14ac:dyDescent="0.25">
      <c r="L629" s="567">
        <v>43833</v>
      </c>
      <c r="M629" s="566">
        <v>-0.27800000000000002</v>
      </c>
      <c r="N629" s="566">
        <v>0.38600000000000001</v>
      </c>
      <c r="O629" s="566">
        <v>2.3E-2</v>
      </c>
      <c r="P629" s="566">
        <v>1.347</v>
      </c>
      <c r="Q629" s="566">
        <v>-0.156</v>
      </c>
      <c r="R629" s="566">
        <v>0.35399999999999998</v>
      </c>
      <c r="S629" s="715">
        <v>0.19</v>
      </c>
    </row>
    <row r="630" spans="12:19" x14ac:dyDescent="0.25">
      <c r="L630" s="567">
        <v>43840</v>
      </c>
      <c r="M630" s="566">
        <v>-0.19900000000000001</v>
      </c>
      <c r="N630" s="566">
        <v>0.441</v>
      </c>
      <c r="O630" s="566">
        <v>4.2000000000000003E-2</v>
      </c>
      <c r="P630" s="566">
        <v>1.321</v>
      </c>
      <c r="Q630" s="566">
        <v>-0.121</v>
      </c>
      <c r="R630" s="566">
        <v>0.39</v>
      </c>
      <c r="S630" s="715">
        <v>0.22</v>
      </c>
    </row>
    <row r="631" spans="12:19" x14ac:dyDescent="0.25">
      <c r="L631" s="567">
        <v>43847</v>
      </c>
      <c r="M631" s="566">
        <v>-0.215</v>
      </c>
      <c r="N631" s="566">
        <v>0.46300000000000002</v>
      </c>
      <c r="O631" s="566">
        <v>4.2999999999999997E-2</v>
      </c>
      <c r="P631" s="566">
        <v>1.3759999999999999</v>
      </c>
      <c r="Q631" s="566">
        <v>-0.127</v>
      </c>
      <c r="R631" s="566">
        <v>0.49399999999999999</v>
      </c>
      <c r="S631" s="715">
        <v>0.21</v>
      </c>
    </row>
    <row r="632" spans="12:19" x14ac:dyDescent="0.25">
      <c r="L632" s="567">
        <v>43854</v>
      </c>
      <c r="M632" s="566">
        <v>-0.33500000000000002</v>
      </c>
      <c r="N632" s="566">
        <v>0.34799999999999998</v>
      </c>
      <c r="O632" s="566">
        <v>-7.8E-2</v>
      </c>
      <c r="P632" s="566">
        <v>1.232</v>
      </c>
      <c r="Q632" s="566">
        <v>-0.24199999999999999</v>
      </c>
      <c r="R632" s="566">
        <v>0.374</v>
      </c>
      <c r="S632" s="715">
        <v>0.13</v>
      </c>
    </row>
    <row r="633" spans="12:19" x14ac:dyDescent="0.25">
      <c r="L633" s="567">
        <v>43861</v>
      </c>
      <c r="M633" s="566">
        <v>-0.434</v>
      </c>
      <c r="N633" s="566">
        <v>0.23499999999999999</v>
      </c>
      <c r="O633" s="566">
        <v>-0.17699999999999999</v>
      </c>
      <c r="P633" s="566">
        <v>0.93500000000000005</v>
      </c>
      <c r="Q633" s="566">
        <v>-0.33800000000000002</v>
      </c>
      <c r="R633" s="566">
        <v>0.26100000000000001</v>
      </c>
      <c r="S633" s="715">
        <v>0.04</v>
      </c>
    </row>
    <row r="634" spans="12:19" x14ac:dyDescent="0.25">
      <c r="L634" s="567">
        <v>43868</v>
      </c>
      <c r="M634" s="566">
        <v>-0.38600000000000001</v>
      </c>
      <c r="N634" s="566">
        <v>0.28299999999999997</v>
      </c>
      <c r="O634" s="566">
        <v>-0.13700000000000001</v>
      </c>
      <c r="P634" s="566">
        <v>0.94299999999999995</v>
      </c>
      <c r="Q634" s="566">
        <v>-0.28999999999999998</v>
      </c>
      <c r="R634" s="566">
        <v>0.312</v>
      </c>
      <c r="S634" s="715">
        <v>0.08</v>
      </c>
    </row>
    <row r="635" spans="12:19" x14ac:dyDescent="0.25">
      <c r="L635" s="567">
        <v>43875</v>
      </c>
      <c r="M635" s="566">
        <v>-0.40100000000000002</v>
      </c>
      <c r="N635" s="566">
        <v>0.29399999999999998</v>
      </c>
      <c r="O635" s="566">
        <v>-0.158</v>
      </c>
      <c r="P635" s="566">
        <v>0.92100000000000004</v>
      </c>
      <c r="Q635" s="566">
        <v>-0.317</v>
      </c>
      <c r="R635" s="566">
        <v>0.28599999999999998</v>
      </c>
      <c r="S635" s="715">
        <v>0.04</v>
      </c>
    </row>
    <row r="636" spans="12:19" x14ac:dyDescent="0.25">
      <c r="L636" s="567">
        <v>43882</v>
      </c>
      <c r="M636" s="566">
        <v>-0.43099999999999999</v>
      </c>
      <c r="N636" s="566">
        <v>0.22600000000000001</v>
      </c>
      <c r="O636" s="566">
        <v>-0.20300000000000001</v>
      </c>
      <c r="P636" s="566">
        <v>0.91100000000000003</v>
      </c>
      <c r="Q636" s="566">
        <v>-0.34599999999999997</v>
      </c>
      <c r="R636" s="566">
        <v>0.23400000000000001</v>
      </c>
      <c r="S636" s="715">
        <v>0.01</v>
      </c>
    </row>
    <row r="637" spans="12:19" x14ac:dyDescent="0.25">
      <c r="L637" s="567">
        <v>43889</v>
      </c>
      <c r="M637" s="566">
        <v>-0.60699999999999998</v>
      </c>
      <c r="N637" s="566">
        <v>0.28199999999999997</v>
      </c>
      <c r="O637" s="566">
        <v>-0.29099999999999998</v>
      </c>
      <c r="P637" s="566">
        <v>1.1020000000000001</v>
      </c>
      <c r="Q637" s="566">
        <v>-0.48199999999999998</v>
      </c>
      <c r="R637" s="566">
        <v>0.34699999999999998</v>
      </c>
      <c r="S637" s="715">
        <v>-7.0000000000000007E-2</v>
      </c>
    </row>
    <row r="638" spans="12:19" x14ac:dyDescent="0.25">
      <c r="L638" s="567">
        <v>43896</v>
      </c>
      <c r="M638" s="566">
        <v>-0.71</v>
      </c>
      <c r="N638" s="566">
        <v>0.214</v>
      </c>
      <c r="O638" s="566">
        <v>-0.34799999999999998</v>
      </c>
      <c r="P638" s="566">
        <v>1.073</v>
      </c>
      <c r="Q638" s="566">
        <v>-0.55700000000000005</v>
      </c>
      <c r="R638" s="566">
        <v>0.29399999999999998</v>
      </c>
      <c r="S638" s="715">
        <v>-0.08</v>
      </c>
    </row>
    <row r="639" spans="12:19" x14ac:dyDescent="0.25">
      <c r="L639" s="567">
        <v>43903</v>
      </c>
      <c r="M639" s="566">
        <v>-0.54400000000000004</v>
      </c>
      <c r="N639" s="566">
        <v>0.622</v>
      </c>
      <c r="O639" s="566">
        <v>0.01</v>
      </c>
      <c r="P639" s="566">
        <v>1.7850000000000001</v>
      </c>
      <c r="Q639" s="566">
        <v>-0.25</v>
      </c>
      <c r="R639" s="566">
        <v>0.81100000000000005</v>
      </c>
      <c r="S639" s="715">
        <v>0.15</v>
      </c>
    </row>
    <row r="640" spans="12:19" x14ac:dyDescent="0.25">
      <c r="L640" s="567">
        <v>43910</v>
      </c>
      <c r="M640" s="566">
        <v>-0.32100000000000001</v>
      </c>
      <c r="N640" s="566">
        <v>0.73399999999999999</v>
      </c>
      <c r="O640" s="566">
        <v>0.105</v>
      </c>
      <c r="P640" s="566">
        <v>1.631</v>
      </c>
      <c r="Q640" s="566">
        <v>-0.08</v>
      </c>
      <c r="R640" s="566">
        <v>0.93700000000000006</v>
      </c>
      <c r="S640" s="715">
        <v>0.34</v>
      </c>
    </row>
    <row r="641" spans="12:19" x14ac:dyDescent="0.25">
      <c r="L641" s="567">
        <v>43917</v>
      </c>
      <c r="M641" s="566">
        <v>-0.47399999999999998</v>
      </c>
      <c r="N641" s="566">
        <v>0.54</v>
      </c>
      <c r="O641" s="566">
        <v>-6.6000000000000003E-2</v>
      </c>
      <c r="P641" s="566">
        <v>1.327</v>
      </c>
      <c r="Q641" s="566">
        <v>-0.23100000000000001</v>
      </c>
      <c r="R641" s="566">
        <v>0.65800000000000003</v>
      </c>
      <c r="S641" s="715">
        <v>0.27</v>
      </c>
    </row>
    <row r="642" spans="12:19" x14ac:dyDescent="0.25">
      <c r="L642" s="567">
        <v>43924</v>
      </c>
      <c r="M642" s="566">
        <v>-0.441</v>
      </c>
      <c r="N642" s="566">
        <v>0.74199999999999999</v>
      </c>
      <c r="O642" s="566">
        <v>6.8000000000000005E-2</v>
      </c>
      <c r="P642" s="566">
        <v>1.55</v>
      </c>
      <c r="Q642" s="566">
        <v>-0.16900000000000001</v>
      </c>
      <c r="R642" s="566">
        <v>0.88500000000000001</v>
      </c>
      <c r="S642" s="715">
        <v>0.53</v>
      </c>
    </row>
    <row r="643" spans="12:19" x14ac:dyDescent="0.25">
      <c r="L643" s="567">
        <v>43931</v>
      </c>
      <c r="M643" s="566">
        <v>-0.34699999999999998</v>
      </c>
      <c r="N643" s="566">
        <v>0.78200000000000003</v>
      </c>
      <c r="O643" s="566">
        <v>0.1</v>
      </c>
      <c r="P643" s="566">
        <v>1.591</v>
      </c>
      <c r="Q643" s="566">
        <v>-8.5999999999999993E-2</v>
      </c>
      <c r="R643" s="566">
        <v>0.89800000000000002</v>
      </c>
      <c r="S643" s="715">
        <v>0.67</v>
      </c>
    </row>
    <row r="644" spans="12:19" x14ac:dyDescent="0.25">
      <c r="L644" s="567">
        <v>43938</v>
      </c>
      <c r="M644" s="566">
        <v>-0.47199999999999998</v>
      </c>
      <c r="N644" s="566">
        <v>0.81599999999999995</v>
      </c>
      <c r="O644" s="566">
        <v>2.5999999999999999E-2</v>
      </c>
      <c r="P644" s="566">
        <v>1.7930000000000001</v>
      </c>
      <c r="Q644" s="566">
        <v>-0.17899999999999999</v>
      </c>
      <c r="R644" s="566">
        <v>0.95599999999999996</v>
      </c>
      <c r="S644" s="715">
        <v>0.64</v>
      </c>
    </row>
    <row r="645" spans="12:19" x14ac:dyDescent="0.25">
      <c r="L645" s="567">
        <v>43945</v>
      </c>
      <c r="M645" s="566">
        <v>-0.47299999999999998</v>
      </c>
      <c r="N645" s="566">
        <v>0.95199999999999996</v>
      </c>
      <c r="O645" s="566">
        <v>0.02</v>
      </c>
      <c r="P645" s="566">
        <v>1.839</v>
      </c>
      <c r="Q645" s="566">
        <v>-0.193</v>
      </c>
      <c r="R645" s="566">
        <v>1.0740000000000001</v>
      </c>
      <c r="S645" s="715">
        <v>0.65</v>
      </c>
    </row>
    <row r="646" spans="12:19" x14ac:dyDescent="0.25">
      <c r="L646" s="567">
        <v>43952</v>
      </c>
      <c r="M646" s="566">
        <v>-0.58599999999999997</v>
      </c>
      <c r="N646" s="566">
        <v>0.72299999999999998</v>
      </c>
      <c r="O646" s="566">
        <v>-0.113</v>
      </c>
      <c r="P646" s="566">
        <v>1.7629999999999999</v>
      </c>
      <c r="Q646" s="566">
        <v>-0.316</v>
      </c>
      <c r="R646" s="566">
        <v>0.81</v>
      </c>
      <c r="S646" s="715">
        <v>0.56000000000000005</v>
      </c>
    </row>
    <row r="647" spans="12:19" x14ac:dyDescent="0.25">
      <c r="L647" s="567">
        <v>43959</v>
      </c>
      <c r="M647" s="566">
        <v>-0.53700000000000003</v>
      </c>
      <c r="N647" s="566">
        <v>0.79600000000000004</v>
      </c>
      <c r="O647" s="566">
        <v>-3.7999999999999999E-2</v>
      </c>
      <c r="P647" s="566">
        <v>1.845</v>
      </c>
      <c r="Q647" s="566">
        <v>-0.26600000000000001</v>
      </c>
      <c r="R647" s="566">
        <v>0.91800000000000004</v>
      </c>
      <c r="S647" s="715">
        <v>0.69</v>
      </c>
    </row>
    <row r="648" spans="12:19" x14ac:dyDescent="0.25">
      <c r="L648" s="567">
        <v>43966</v>
      </c>
      <c r="M648" s="566">
        <v>-0.53100000000000003</v>
      </c>
      <c r="N648" s="566">
        <v>0.76</v>
      </c>
      <c r="O648" s="566">
        <v>-2.7E-2</v>
      </c>
      <c r="P648" s="566">
        <v>1.863</v>
      </c>
      <c r="Q648" s="566">
        <v>-0.26900000000000002</v>
      </c>
      <c r="R648" s="566">
        <v>0.874</v>
      </c>
      <c r="S648" s="715">
        <v>0.65</v>
      </c>
    </row>
    <row r="649" spans="12:19" x14ac:dyDescent="0.25">
      <c r="L649" s="567">
        <v>43973</v>
      </c>
      <c r="M649" s="566">
        <v>-0.48699999999999999</v>
      </c>
      <c r="N649" s="566">
        <v>0.626</v>
      </c>
      <c r="O649" s="566">
        <v>-3.5999999999999997E-2</v>
      </c>
      <c r="P649" s="566">
        <v>1.597</v>
      </c>
      <c r="Q649" s="566">
        <v>-0.253</v>
      </c>
      <c r="R649" s="566">
        <v>0.72199999999999998</v>
      </c>
      <c r="S649" s="715">
        <v>0.54</v>
      </c>
    </row>
    <row r="650" spans="12:19" x14ac:dyDescent="0.25">
      <c r="L650" s="567">
        <v>43980</v>
      </c>
      <c r="M650" s="566">
        <v>-0.44700000000000001</v>
      </c>
      <c r="N650" s="566">
        <v>0.56200000000000006</v>
      </c>
      <c r="O650" s="566">
        <v>-7.9000000000000001E-2</v>
      </c>
      <c r="P650" s="566">
        <v>1.476</v>
      </c>
      <c r="Q650" s="566">
        <v>-0.248</v>
      </c>
      <c r="R650" s="566">
        <v>0.499</v>
      </c>
      <c r="S650" s="715">
        <v>0.32</v>
      </c>
    </row>
    <row r="651" spans="12:19" x14ac:dyDescent="0.25">
      <c r="L651" s="567">
        <v>43987</v>
      </c>
      <c r="M651" s="566">
        <v>-0.27700000000000002</v>
      </c>
      <c r="N651" s="566">
        <v>0.55800000000000005</v>
      </c>
      <c r="O651" s="566">
        <v>1.4999999999999999E-2</v>
      </c>
      <c r="P651" s="566">
        <v>1.4119999999999999</v>
      </c>
      <c r="Q651" s="566">
        <v>-0.105</v>
      </c>
      <c r="R651" s="566">
        <v>0.53300000000000003</v>
      </c>
      <c r="S651" s="715">
        <v>0.22</v>
      </c>
    </row>
    <row r="652" spans="12:19" x14ac:dyDescent="0.25">
      <c r="L652" s="567">
        <v>43994</v>
      </c>
      <c r="M652" s="566">
        <v>-0.439</v>
      </c>
      <c r="N652" s="566">
        <v>0.59399999999999997</v>
      </c>
      <c r="O652" s="566">
        <v>-4.1000000000000002E-2</v>
      </c>
      <c r="P652" s="566">
        <v>1.4470000000000001</v>
      </c>
      <c r="Q652" s="566">
        <v>-0.23899999999999999</v>
      </c>
      <c r="R652" s="566">
        <v>0.56499999999999995</v>
      </c>
      <c r="S652" s="715">
        <v>0.14000000000000001</v>
      </c>
    </row>
    <row r="653" spans="12:19" x14ac:dyDescent="0.25">
      <c r="L653" s="567">
        <v>44001</v>
      </c>
      <c r="M653" s="566">
        <v>-0.41499999999999998</v>
      </c>
      <c r="N653" s="566">
        <v>0.49299999999999999</v>
      </c>
      <c r="O653" s="566">
        <v>-9.1999999999999998E-2</v>
      </c>
      <c r="P653" s="566">
        <v>1.357</v>
      </c>
      <c r="Q653" s="566">
        <v>-0.26200000000000001</v>
      </c>
      <c r="R653" s="566">
        <v>0.505</v>
      </c>
      <c r="S653" s="715">
        <v>0.14000000000000001</v>
      </c>
    </row>
    <row r="654" spans="12:19" x14ac:dyDescent="0.25">
      <c r="L654" s="567">
        <v>44008</v>
      </c>
      <c r="M654" s="566">
        <v>-0.48199999999999998</v>
      </c>
      <c r="N654" s="566">
        <v>0.45800000000000002</v>
      </c>
      <c r="O654" s="566">
        <v>-0.128</v>
      </c>
      <c r="P654" s="566">
        <v>1.292</v>
      </c>
      <c r="Q654" s="566">
        <v>-0.31900000000000001</v>
      </c>
      <c r="R654" s="566">
        <v>0.45400000000000001</v>
      </c>
      <c r="S654" s="715">
        <v>7.0000000000000007E-2</v>
      </c>
    </row>
    <row r="655" spans="12:19" x14ac:dyDescent="0.25">
      <c r="L655" s="567">
        <v>44015</v>
      </c>
      <c r="M655" s="566">
        <v>-0.432</v>
      </c>
      <c r="N655" s="566">
        <v>0.44600000000000001</v>
      </c>
      <c r="O655" s="566">
        <v>-0.113</v>
      </c>
      <c r="P655" s="566">
        <v>1.2549999999999999</v>
      </c>
      <c r="Q655" s="566">
        <v>-0.29099999999999998</v>
      </c>
      <c r="R655" s="566">
        <v>0.42499999999999999</v>
      </c>
      <c r="S655" s="715">
        <v>0.14000000000000001</v>
      </c>
    </row>
    <row r="656" spans="12:19" x14ac:dyDescent="0.25">
      <c r="L656" s="567">
        <v>44022</v>
      </c>
      <c r="M656" s="566">
        <v>-0.46500000000000002</v>
      </c>
      <c r="N656" s="566">
        <v>0.41299999999999998</v>
      </c>
      <c r="O656" s="566">
        <v>-0.14199999999999999</v>
      </c>
      <c r="P656" s="566">
        <v>1.226</v>
      </c>
      <c r="Q656" s="566">
        <v>-0.32300000000000001</v>
      </c>
      <c r="R656" s="566">
        <v>0.41399999999999998</v>
      </c>
      <c r="S656" s="715">
        <v>0</v>
      </c>
    </row>
    <row r="657" spans="12:19" x14ac:dyDescent="0.25">
      <c r="L657" s="567">
        <v>44029</v>
      </c>
      <c r="M657" s="566">
        <v>-0.44700000000000001</v>
      </c>
      <c r="N657" s="566">
        <v>0.41</v>
      </c>
      <c r="O657" s="566">
        <v>-0.14099999999999999</v>
      </c>
      <c r="P657" s="566">
        <v>1.17</v>
      </c>
      <c r="Q657" s="566">
        <v>-0.315</v>
      </c>
      <c r="R657" s="566">
        <v>0.41599999999999998</v>
      </c>
      <c r="S657" s="715">
        <v>-0.01</v>
      </c>
    </row>
    <row r="658" spans="12:19" x14ac:dyDescent="0.25">
      <c r="L658" s="567">
        <v>44036</v>
      </c>
      <c r="M658" s="566">
        <v>-0.44800000000000001</v>
      </c>
      <c r="N658" s="566">
        <v>0.35199999999999998</v>
      </c>
      <c r="O658" s="566">
        <v>-0.14899999999999999</v>
      </c>
      <c r="P658" s="566">
        <v>0.997</v>
      </c>
      <c r="Q658" s="566">
        <v>-0.32500000000000001</v>
      </c>
      <c r="R658" s="566">
        <v>0.35199999999999998</v>
      </c>
      <c r="S658" s="715">
        <v>-0.04</v>
      </c>
    </row>
    <row r="659" spans="12:19" x14ac:dyDescent="0.25">
      <c r="L659" s="567">
        <v>44043</v>
      </c>
      <c r="M659" s="566">
        <v>-0.52400000000000002</v>
      </c>
      <c r="N659" s="566">
        <v>0.34</v>
      </c>
      <c r="O659" s="566">
        <v>-0.193</v>
      </c>
      <c r="P659" s="566">
        <v>1.0129999999999999</v>
      </c>
      <c r="Q659" s="566">
        <v>-0.39400000000000002</v>
      </c>
      <c r="R659" s="566">
        <v>0.34599999999999997</v>
      </c>
      <c r="S659" s="715">
        <v>-0.11</v>
      </c>
    </row>
    <row r="660" spans="12:19" x14ac:dyDescent="0.25">
      <c r="L660" s="567">
        <v>44050</v>
      </c>
      <c r="M660" s="566">
        <v>-0.50900000000000001</v>
      </c>
      <c r="N660" s="566">
        <v>0.27800000000000002</v>
      </c>
      <c r="O660" s="566">
        <v>-0.218</v>
      </c>
      <c r="P660" s="566">
        <v>0.92800000000000005</v>
      </c>
      <c r="Q660" s="566">
        <v>-0.39300000000000002</v>
      </c>
      <c r="R660" s="566">
        <v>0.29299999999999998</v>
      </c>
      <c r="S660" s="715">
        <v>-0.11</v>
      </c>
    </row>
    <row r="661" spans="12:19" x14ac:dyDescent="0.25">
      <c r="L661" s="567">
        <v>44057</v>
      </c>
      <c r="M661" s="566">
        <v>-0.42099999999999999</v>
      </c>
      <c r="N661" s="566">
        <v>0.35699999999999998</v>
      </c>
      <c r="O661" s="566">
        <v>-0.13200000000000001</v>
      </c>
      <c r="P661" s="566">
        <v>0.98699999999999999</v>
      </c>
      <c r="Q661" s="566">
        <v>-0.3</v>
      </c>
      <c r="R661" s="566">
        <v>0.36799999999999999</v>
      </c>
      <c r="S661" s="715">
        <v>-0.08</v>
      </c>
    </row>
    <row r="662" spans="12:19" x14ac:dyDescent="0.25">
      <c r="L662" s="567">
        <v>44064</v>
      </c>
      <c r="M662" s="566">
        <v>-0.50700000000000001</v>
      </c>
      <c r="N662" s="566">
        <v>0.29799999999999999</v>
      </c>
      <c r="O662" s="566">
        <v>-0.20300000000000001</v>
      </c>
      <c r="P662" s="566">
        <v>0.94399999999999995</v>
      </c>
      <c r="Q662" s="566">
        <v>-0.38300000000000001</v>
      </c>
      <c r="R662" s="566">
        <v>0.32500000000000001</v>
      </c>
      <c r="S662" s="715">
        <v>-0.14000000000000001</v>
      </c>
    </row>
    <row r="663" spans="12:19" x14ac:dyDescent="0.25">
      <c r="L663" s="567">
        <v>44071</v>
      </c>
      <c r="M663" s="566">
        <v>-0.40899999999999997</v>
      </c>
      <c r="N663" s="566">
        <v>0.379</v>
      </c>
      <c r="O663" s="566">
        <v>-0.11</v>
      </c>
      <c r="P663" s="566">
        <v>1.044</v>
      </c>
      <c r="Q663" s="566">
        <v>-0.30099999999999999</v>
      </c>
      <c r="R663" s="566">
        <v>0.39600000000000002</v>
      </c>
      <c r="S663" s="715">
        <v>-7.0000000000000007E-2</v>
      </c>
    </row>
    <row r="664" spans="12:19" x14ac:dyDescent="0.25">
      <c r="L664" s="567">
        <v>44078</v>
      </c>
      <c r="M664" s="566">
        <v>-0.47199999999999998</v>
      </c>
      <c r="N664" s="566">
        <v>0.35199999999999998</v>
      </c>
      <c r="O664" s="566">
        <v>-0.17499999999999999</v>
      </c>
      <c r="P664" s="566">
        <v>1.016</v>
      </c>
      <c r="Q664" s="566">
        <v>-0.35899999999999999</v>
      </c>
      <c r="R664" s="566">
        <v>0.36899999999999999</v>
      </c>
      <c r="S664" s="715">
        <v>-0.12</v>
      </c>
    </row>
    <row r="665" spans="12:19" x14ac:dyDescent="0.25">
      <c r="L665" s="567">
        <v>44085</v>
      </c>
      <c r="M665" s="566">
        <v>-0.48099999999999998</v>
      </c>
      <c r="N665" s="566">
        <v>0.309</v>
      </c>
      <c r="O665" s="566">
        <v>-0.191</v>
      </c>
      <c r="P665" s="566">
        <v>0.98199999999999998</v>
      </c>
      <c r="Q665" s="566">
        <v>-0.36699999999999999</v>
      </c>
      <c r="R665" s="566">
        <v>0.32700000000000001</v>
      </c>
      <c r="S665" s="715">
        <v>-0.13</v>
      </c>
    </row>
    <row r="666" spans="12:19" x14ac:dyDescent="0.25">
      <c r="L666" s="567">
        <v>44092</v>
      </c>
      <c r="M666" s="566">
        <v>-0.48499999999999999</v>
      </c>
      <c r="N666" s="566">
        <v>0.28499999999999998</v>
      </c>
      <c r="O666" s="566">
        <v>-0.223</v>
      </c>
      <c r="P666" s="566">
        <v>0.96199999999999997</v>
      </c>
      <c r="Q666" s="566">
        <v>-0.38200000000000001</v>
      </c>
      <c r="R666" s="566">
        <v>0.29699999999999999</v>
      </c>
      <c r="S666" s="715">
        <v>-0.15</v>
      </c>
    </row>
    <row r="667" spans="12:19" x14ac:dyDescent="0.25">
      <c r="L667" s="567">
        <v>44099</v>
      </c>
      <c r="M667" s="566">
        <v>-0.52900000000000003</v>
      </c>
      <c r="N667" s="566">
        <v>0.248</v>
      </c>
      <c r="O667" s="566">
        <v>-0.254</v>
      </c>
      <c r="P667" s="566">
        <v>0.88600000000000001</v>
      </c>
      <c r="Q667" s="566">
        <v>-0.41399999999999998</v>
      </c>
      <c r="R667" s="566">
        <v>0.26500000000000001</v>
      </c>
      <c r="S667" s="715">
        <v>-0.18</v>
      </c>
    </row>
    <row r="668" spans="12:19" x14ac:dyDescent="0.25">
      <c r="L668" s="567">
        <v>44106</v>
      </c>
      <c r="M668" s="566">
        <v>-0.53600000000000003</v>
      </c>
      <c r="N668" s="566">
        <v>0.221</v>
      </c>
      <c r="O668" s="566">
        <v>-0.26200000000000001</v>
      </c>
      <c r="P668" s="566">
        <v>0.78400000000000003</v>
      </c>
      <c r="Q668" s="566">
        <v>-0.42799999999999999</v>
      </c>
      <c r="R668" s="566">
        <v>0.217</v>
      </c>
      <c r="S668" s="715">
        <v>-0.19</v>
      </c>
    </row>
    <row r="669" spans="12:19" x14ac:dyDescent="0.25">
      <c r="L669" s="567">
        <v>44113</v>
      </c>
      <c r="M669" s="566">
        <v>-0.52700000000000002</v>
      </c>
      <c r="N669" s="566">
        <v>0.17599999999999999</v>
      </c>
      <c r="O669" s="566">
        <v>-0.26700000000000002</v>
      </c>
      <c r="P669" s="566">
        <v>0.72399999999999998</v>
      </c>
      <c r="Q669" s="566">
        <v>-0.433</v>
      </c>
      <c r="R669" s="566">
        <v>0.17899999999999999</v>
      </c>
      <c r="S669" s="715">
        <v>-0.2</v>
      </c>
    </row>
    <row r="670" spans="12:19" x14ac:dyDescent="0.25">
      <c r="L670" s="567">
        <v>44120</v>
      </c>
      <c r="M670" s="566">
        <v>-0.622</v>
      </c>
      <c r="N670" s="566">
        <v>0.124</v>
      </c>
      <c r="O670" s="566">
        <v>-0.34699999999999998</v>
      </c>
      <c r="P670" s="566">
        <v>0.65100000000000002</v>
      </c>
      <c r="Q670" s="566">
        <v>-0.51700000000000002</v>
      </c>
      <c r="R670" s="566">
        <v>0.112</v>
      </c>
      <c r="S670" s="715">
        <v>-0.27</v>
      </c>
    </row>
    <row r="671" spans="12:19" x14ac:dyDescent="0.25">
      <c r="L671" s="567">
        <v>44127</v>
      </c>
      <c r="M671" s="566">
        <v>-0.57399999999999995</v>
      </c>
      <c r="N671" s="566">
        <v>0.19500000000000001</v>
      </c>
      <c r="O671" s="566">
        <v>-0.30099999999999999</v>
      </c>
      <c r="P671" s="566">
        <v>0.75800000000000001</v>
      </c>
      <c r="Q671" s="566">
        <v>-0.47199999999999998</v>
      </c>
      <c r="R671" s="566">
        <v>0.17100000000000001</v>
      </c>
      <c r="S671" s="715">
        <v>-0.23</v>
      </c>
    </row>
    <row r="672" spans="12:19" x14ac:dyDescent="0.25">
      <c r="L672" s="567">
        <v>44134</v>
      </c>
      <c r="M672" s="566">
        <v>-0.627</v>
      </c>
      <c r="N672" s="566">
        <v>0.13500000000000001</v>
      </c>
      <c r="O672" s="566">
        <v>-0.34300000000000003</v>
      </c>
      <c r="P672" s="566">
        <v>0.76</v>
      </c>
      <c r="Q672" s="566">
        <v>-0.51400000000000001</v>
      </c>
      <c r="R672" s="566">
        <v>0.10199999999999999</v>
      </c>
      <c r="S672" s="715">
        <v>-0.33</v>
      </c>
    </row>
    <row r="673" spans="12:19" x14ac:dyDescent="0.25">
      <c r="L673" s="567">
        <v>44141</v>
      </c>
      <c r="M673" s="566">
        <v>-0.621</v>
      </c>
      <c r="N673" s="566">
        <v>9.7000000000000003E-2</v>
      </c>
      <c r="O673" s="566">
        <v>-0.35699999999999998</v>
      </c>
      <c r="P673" s="566">
        <v>0.64</v>
      </c>
      <c r="Q673" s="566">
        <v>-0.52200000000000002</v>
      </c>
      <c r="R673" s="566">
        <v>7.5999999999999998E-2</v>
      </c>
      <c r="S673" s="715">
        <v>-0.26</v>
      </c>
    </row>
    <row r="674" spans="12:19" x14ac:dyDescent="0.25">
      <c r="L674" s="567">
        <v>44148</v>
      </c>
      <c r="M674" s="566">
        <v>-0.54700000000000004</v>
      </c>
      <c r="N674" s="566">
        <v>0.111</v>
      </c>
      <c r="O674" s="566">
        <v>-0.31</v>
      </c>
      <c r="P674" s="566">
        <v>0.66500000000000004</v>
      </c>
      <c r="Q674" s="566">
        <v>-0.45800000000000002</v>
      </c>
      <c r="R674" s="566">
        <v>8.4000000000000005E-2</v>
      </c>
      <c r="S674" s="715">
        <v>-0.23</v>
      </c>
    </row>
    <row r="675" spans="12:19" x14ac:dyDescent="0.25">
      <c r="L675" s="567">
        <v>44155</v>
      </c>
      <c r="M675" s="566">
        <v>-0.58299999999999996</v>
      </c>
      <c r="N675" s="566">
        <v>6.5000000000000002E-2</v>
      </c>
      <c r="O675" s="566">
        <v>-0.35</v>
      </c>
      <c r="P675" s="566">
        <v>0.63300000000000001</v>
      </c>
      <c r="Q675" s="566">
        <v>-0.503</v>
      </c>
      <c r="R675" s="566">
        <v>0.02</v>
      </c>
      <c r="S675" s="715">
        <v>-0.28000000000000003</v>
      </c>
    </row>
    <row r="676" spans="12:19" x14ac:dyDescent="0.25">
      <c r="L676" s="567">
        <v>44162</v>
      </c>
      <c r="M676" s="566">
        <v>-0.58799999999999997</v>
      </c>
      <c r="N676" s="566">
        <v>5.8000000000000003E-2</v>
      </c>
      <c r="O676" s="566">
        <v>-0.34799999999999998</v>
      </c>
      <c r="P676" s="566">
        <v>0.59399999999999997</v>
      </c>
      <c r="Q676" s="566">
        <v>-0.505</v>
      </c>
      <c r="R676" s="566">
        <v>0.01</v>
      </c>
      <c r="S676" s="715">
        <v>-0.42</v>
      </c>
    </row>
    <row r="677" spans="12:19" x14ac:dyDescent="0.25">
      <c r="L677" s="567">
        <v>44169</v>
      </c>
      <c r="M677" s="566">
        <v>-0.54700000000000004</v>
      </c>
      <c r="N677" s="566">
        <v>8.1000000000000003E-2</v>
      </c>
      <c r="O677" s="566">
        <v>-0.312</v>
      </c>
      <c r="P677" s="566">
        <v>0.625</v>
      </c>
      <c r="Q677" s="566">
        <v>-0.46899999999999997</v>
      </c>
      <c r="R677" s="566">
        <v>3.7999999999999999E-2</v>
      </c>
      <c r="S677" s="715">
        <v>-0.35</v>
      </c>
    </row>
    <row r="678" spans="12:19" x14ac:dyDescent="0.25">
      <c r="L678" s="567">
        <v>44176</v>
      </c>
      <c r="M678" s="566">
        <v>-0.63600000000000001</v>
      </c>
      <c r="N678" s="566">
        <v>2E-3</v>
      </c>
      <c r="O678" s="566">
        <v>-0.38400000000000001</v>
      </c>
      <c r="P678" s="566">
        <v>0.55800000000000005</v>
      </c>
      <c r="Q678" s="566">
        <v>-0.55300000000000005</v>
      </c>
      <c r="R678" s="566">
        <v>-0.04</v>
      </c>
      <c r="S678" s="715">
        <v>-0.11</v>
      </c>
    </row>
    <row r="679" spans="12:19" x14ac:dyDescent="0.25">
      <c r="L679" s="567">
        <v>44183</v>
      </c>
      <c r="M679" s="566">
        <v>-0.57099999999999995</v>
      </c>
      <c r="N679" s="566">
        <v>4.4999999999999998E-2</v>
      </c>
      <c r="O679" s="566">
        <v>-0.33400000000000002</v>
      </c>
      <c r="P679" s="566">
        <v>0.56499999999999995</v>
      </c>
      <c r="Q679" s="566">
        <v>-0.49299999999999999</v>
      </c>
      <c r="R679" s="566">
        <v>3.2000000000000001E-2</v>
      </c>
      <c r="S679" s="715">
        <v>-0.06</v>
      </c>
    </row>
    <row r="680" spans="12:19" x14ac:dyDescent="0.25">
      <c r="L680" s="567">
        <v>44190</v>
      </c>
      <c r="M680" s="566">
        <v>-0.54800000000000004</v>
      </c>
      <c r="N680" s="566">
        <v>7.2999999999999995E-2</v>
      </c>
      <c r="O680" s="566">
        <v>-0.314</v>
      </c>
      <c r="P680" s="566">
        <v>0.58499999999999996</v>
      </c>
      <c r="Q680" s="566">
        <v>-0.46800000000000003</v>
      </c>
      <c r="R680" s="566">
        <v>5.7000000000000002E-2</v>
      </c>
      <c r="S680" s="715">
        <v>-0.43</v>
      </c>
    </row>
    <row r="681" spans="12:19" x14ac:dyDescent="0.25">
      <c r="L681" s="567">
        <v>44197</v>
      </c>
      <c r="M681" s="566">
        <v>-0.56899999999999995</v>
      </c>
      <c r="N681" s="566">
        <v>4.7E-2</v>
      </c>
      <c r="O681" s="566">
        <v>-0.34300000000000003</v>
      </c>
      <c r="P681" s="566">
        <v>0.54300000000000004</v>
      </c>
      <c r="Q681" s="566">
        <v>-0.49</v>
      </c>
      <c r="R681" s="566">
        <v>2.5999999999999999E-2</v>
      </c>
      <c r="S681" s="715">
        <v>-0.45</v>
      </c>
    </row>
    <row r="682" spans="12:19" x14ac:dyDescent="0.25">
      <c r="L682" s="567">
        <v>44204</v>
      </c>
      <c r="M682" s="566">
        <v>-0.51900000000000002</v>
      </c>
      <c r="N682" s="566">
        <v>4.1000000000000002E-2</v>
      </c>
      <c r="O682" s="566">
        <v>-0.318</v>
      </c>
      <c r="P682" s="566">
        <v>0.53100000000000003</v>
      </c>
      <c r="Q682" s="566">
        <v>-0.47499999999999998</v>
      </c>
      <c r="R682" s="566">
        <v>-2.7E-2</v>
      </c>
      <c r="S682" s="715">
        <v>-0.43</v>
      </c>
    </row>
    <row r="683" spans="12:19" x14ac:dyDescent="0.25">
      <c r="L683" s="567">
        <v>44211</v>
      </c>
      <c r="M683" s="566">
        <v>-0.54300000000000004</v>
      </c>
      <c r="N683" s="566">
        <v>5.8000000000000003E-2</v>
      </c>
      <c r="O683" s="566">
        <v>-0.32100000000000001</v>
      </c>
      <c r="P683" s="566">
        <v>0.61399999999999999</v>
      </c>
      <c r="Q683" s="566">
        <v>-0.48499999999999999</v>
      </c>
      <c r="R683" s="566">
        <v>-2E-3</v>
      </c>
      <c r="S683" s="715">
        <v>-0.42</v>
      </c>
    </row>
    <row r="684" spans="12:19" x14ac:dyDescent="0.25">
      <c r="L684" s="567">
        <v>44218</v>
      </c>
      <c r="M684" s="566">
        <v>-0.51200000000000001</v>
      </c>
      <c r="N684" s="566">
        <v>0.123</v>
      </c>
      <c r="O684" s="566">
        <v>-0.28000000000000003</v>
      </c>
      <c r="P684" s="566">
        <v>0.751</v>
      </c>
      <c r="Q684" s="566">
        <v>-0.44600000000000001</v>
      </c>
      <c r="R684" s="566">
        <v>6.8000000000000005E-2</v>
      </c>
      <c r="S684" s="715">
        <v>-0.38</v>
      </c>
    </row>
    <row r="685" spans="12:19" x14ac:dyDescent="0.25">
      <c r="L685" s="567">
        <v>44225</v>
      </c>
      <c r="M685" s="566">
        <v>-0.51800000000000002</v>
      </c>
      <c r="N685" s="566">
        <v>9.8000000000000004E-2</v>
      </c>
      <c r="O685" s="566">
        <v>-0.28199999999999997</v>
      </c>
      <c r="P685" s="566">
        <v>0.64300000000000002</v>
      </c>
      <c r="Q685" s="566">
        <v>-0.45300000000000001</v>
      </c>
      <c r="R685" s="566">
        <v>3.5999999999999997E-2</v>
      </c>
      <c r="S685" s="715">
        <v>-0.39</v>
      </c>
    </row>
    <row r="686" spans="12:19" x14ac:dyDescent="0.25">
      <c r="L686" s="567">
        <v>44232</v>
      </c>
      <c r="M686" s="566">
        <v>-0.44800000000000001</v>
      </c>
      <c r="N686" s="566">
        <v>0.124</v>
      </c>
      <c r="O686" s="566">
        <v>-0.23</v>
      </c>
      <c r="P686" s="566">
        <v>0.53400000000000003</v>
      </c>
      <c r="Q686" s="566">
        <v>-0.38900000000000001</v>
      </c>
      <c r="R686" s="566">
        <v>5.3999999999999999E-2</v>
      </c>
      <c r="S686" s="715">
        <v>-0.34</v>
      </c>
    </row>
    <row r="687" spans="12:19" x14ac:dyDescent="0.25">
      <c r="L687" s="567">
        <v>44239</v>
      </c>
      <c r="M687" s="566">
        <v>-0.42799999999999999</v>
      </c>
      <c r="N687" s="566">
        <v>0.158</v>
      </c>
      <c r="O687" s="566">
        <v>-0.2</v>
      </c>
      <c r="P687" s="566">
        <v>0.47799999999999998</v>
      </c>
      <c r="Q687" s="566">
        <v>-0.29899999999999999</v>
      </c>
      <c r="R687" s="566">
        <v>0.104</v>
      </c>
      <c r="S687" s="715">
        <v>-0.26</v>
      </c>
    </row>
    <row r="688" spans="12:19" x14ac:dyDescent="0.25">
      <c r="L688" s="567">
        <v>44246</v>
      </c>
      <c r="M688" s="566">
        <v>-0.30499999999999999</v>
      </c>
      <c r="N688" s="566">
        <v>0.35499999999999998</v>
      </c>
      <c r="O688" s="566">
        <v>-5.8999999999999997E-2</v>
      </c>
      <c r="P688" s="566">
        <v>0.624</v>
      </c>
      <c r="Q688" s="566">
        <v>-0.16800000000000001</v>
      </c>
      <c r="R688" s="566">
        <v>0.25</v>
      </c>
      <c r="S688" s="715">
        <v>-7.0000000000000007E-2</v>
      </c>
    </row>
    <row r="689" spans="12:19" x14ac:dyDescent="0.25">
      <c r="L689" s="567">
        <v>44253</v>
      </c>
      <c r="M689" s="566">
        <v>-0.26</v>
      </c>
      <c r="N689" s="566">
        <v>0.42299999999999999</v>
      </c>
      <c r="O689" s="566">
        <v>-1.2E-2</v>
      </c>
      <c r="P689" s="566">
        <v>0.76100000000000001</v>
      </c>
      <c r="Q689" s="566">
        <v>-0.13</v>
      </c>
      <c r="R689" s="566">
        <v>0.313</v>
      </c>
      <c r="S689" s="715">
        <v>0</v>
      </c>
    </row>
    <row r="690" spans="12:19" x14ac:dyDescent="0.25">
      <c r="L690" s="567">
        <v>44260</v>
      </c>
      <c r="M690" s="566">
        <v>-0.30199999999999999</v>
      </c>
      <c r="N690" s="566">
        <v>0.39300000000000002</v>
      </c>
      <c r="O690" s="566">
        <v>-0.05</v>
      </c>
      <c r="P690" s="566">
        <v>0.754</v>
      </c>
      <c r="Q690" s="566">
        <v>-0.16800000000000001</v>
      </c>
      <c r="R690" s="566">
        <v>0.28699999999999998</v>
      </c>
      <c r="S690" s="715">
        <v>-7.0000000000000007E-2</v>
      </c>
    </row>
    <row r="691" spans="12:19" x14ac:dyDescent="0.25">
      <c r="L691" s="567">
        <v>44267</v>
      </c>
      <c r="M691" s="566">
        <v>-0.30599999999999999</v>
      </c>
      <c r="N691" s="566">
        <v>0.32900000000000001</v>
      </c>
      <c r="O691" s="566">
        <v>-6.8000000000000005E-2</v>
      </c>
      <c r="P691" s="566">
        <v>0.623</v>
      </c>
      <c r="Q691" s="566">
        <v>-0.184</v>
      </c>
      <c r="R691" s="566">
        <v>0.19600000000000001</v>
      </c>
      <c r="S691" s="715">
        <v>0.03</v>
      </c>
    </row>
    <row r="692" spans="12:19" x14ac:dyDescent="0.25">
      <c r="L692" s="567">
        <v>44274</v>
      </c>
      <c r="M692" s="566">
        <v>-0.29399999999999998</v>
      </c>
      <c r="N692" s="566">
        <v>0.34699999999999998</v>
      </c>
      <c r="O692" s="566">
        <v>-4.9000000000000002E-2</v>
      </c>
      <c r="P692" s="566">
        <v>0.66400000000000003</v>
      </c>
      <c r="Q692" s="566">
        <v>-0.161</v>
      </c>
      <c r="R692" s="566">
        <v>0.22800000000000001</v>
      </c>
      <c r="S692" s="715">
        <v>-0.03</v>
      </c>
    </row>
    <row r="693" spans="12:19" x14ac:dyDescent="0.25">
      <c r="L693" s="567">
        <v>44281</v>
      </c>
      <c r="M693" s="566">
        <v>-0.34599999999999997</v>
      </c>
      <c r="N693" s="566">
        <v>0.28699999999999998</v>
      </c>
      <c r="O693" s="566">
        <v>-0.105</v>
      </c>
      <c r="P693" s="566">
        <v>0.61799999999999999</v>
      </c>
      <c r="Q693" s="566">
        <v>-0.21099999999999999</v>
      </c>
      <c r="R693" s="566">
        <v>0.17100000000000001</v>
      </c>
      <c r="S693" s="715">
        <v>-0.06</v>
      </c>
    </row>
    <row r="694" spans="12:19" x14ac:dyDescent="0.25">
      <c r="L694" s="567">
        <v>44288</v>
      </c>
      <c r="M694" s="566">
        <v>-0.32800000000000001</v>
      </c>
      <c r="N694" s="566">
        <v>0.308</v>
      </c>
      <c r="O694" s="566">
        <v>-8.1000000000000003E-2</v>
      </c>
      <c r="P694" s="566">
        <v>0.63100000000000001</v>
      </c>
      <c r="Q694" s="566">
        <v>-0.192</v>
      </c>
      <c r="R694" s="566">
        <v>0.20499999999999999</v>
      </c>
      <c r="S694" s="715">
        <v>-0.06</v>
      </c>
    </row>
    <row r="695" spans="12:19" x14ac:dyDescent="0.25">
      <c r="L695" s="567">
        <v>44295</v>
      </c>
      <c r="M695" s="566">
        <v>-0.30299999999999999</v>
      </c>
      <c r="N695" s="566">
        <v>0.377</v>
      </c>
      <c r="O695" s="566">
        <v>-4.5999999999999999E-2</v>
      </c>
      <c r="P695" s="566">
        <v>0.72699999999999998</v>
      </c>
      <c r="Q695" s="566">
        <v>-0.155</v>
      </c>
      <c r="R695" s="566">
        <v>0.27400000000000002</v>
      </c>
      <c r="S695" s="715">
        <v>-0.03</v>
      </c>
    </row>
    <row r="696" spans="12:19" x14ac:dyDescent="0.25">
      <c r="L696" s="567">
        <v>44302</v>
      </c>
      <c r="M696" s="566">
        <v>-0.26200000000000001</v>
      </c>
      <c r="N696" s="566">
        <v>0.39300000000000002</v>
      </c>
      <c r="O696" s="566">
        <v>-1.0999999999999999E-2</v>
      </c>
      <c r="P696" s="566">
        <v>0.747</v>
      </c>
      <c r="Q696" s="566">
        <v>-0.127</v>
      </c>
      <c r="R696" s="566">
        <v>0.39400000000000002</v>
      </c>
      <c r="S696" s="715">
        <v>0</v>
      </c>
    </row>
    <row r="697" spans="12:19" x14ac:dyDescent="0.25">
      <c r="L697" s="567">
        <v>44309</v>
      </c>
      <c r="M697" s="566">
        <v>-0.25700000000000001</v>
      </c>
      <c r="N697" s="566">
        <v>0.39800000000000002</v>
      </c>
      <c r="O697" s="566">
        <v>7.9000000000000001E-2</v>
      </c>
      <c r="P697" s="566">
        <v>0.78100000000000003</v>
      </c>
      <c r="Q697" s="566">
        <v>-0.122</v>
      </c>
      <c r="R697" s="566">
        <v>0.39800000000000002</v>
      </c>
      <c r="S697" s="715">
        <v>0</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52"/>
  <sheetViews>
    <sheetView showGridLines="0" topLeftCell="A19" zoomScale="85" zoomScaleNormal="85" workbookViewId="0"/>
  </sheetViews>
  <sheetFormatPr defaultColWidth="9.140625" defaultRowHeight="13.5" x14ac:dyDescent="0.25"/>
  <cols>
    <col min="1" max="10" width="9.140625" style="15"/>
    <col min="11" max="11" width="25" style="15" bestFit="1" customWidth="1"/>
    <col min="12" max="12" width="21.28515625" style="15" customWidth="1"/>
    <col min="13" max="16384" width="9.140625" style="15"/>
  </cols>
  <sheetData>
    <row r="4" spans="2:14" x14ac:dyDescent="0.25">
      <c r="B4" s="461" t="s">
        <v>1394</v>
      </c>
    </row>
    <row r="5" spans="2:14" x14ac:dyDescent="0.25">
      <c r="K5" s="36" t="s">
        <v>1395</v>
      </c>
      <c r="L5" s="36" t="s">
        <v>1396</v>
      </c>
      <c r="M5" s="15">
        <v>2009</v>
      </c>
      <c r="N5" s="15">
        <v>2020</v>
      </c>
    </row>
    <row r="6" spans="2:14" x14ac:dyDescent="0.25">
      <c r="K6" s="15" t="s">
        <v>1397</v>
      </c>
      <c r="L6" s="15" t="s">
        <v>1398</v>
      </c>
      <c r="M6" s="169">
        <v>-5.5307635843264551</v>
      </c>
      <c r="N6" s="169">
        <v>-4.825173463011323</v>
      </c>
    </row>
    <row r="7" spans="2:14" x14ac:dyDescent="0.25">
      <c r="K7" s="15" t="s">
        <v>1399</v>
      </c>
      <c r="L7" s="15" t="s">
        <v>1400</v>
      </c>
      <c r="M7" s="169">
        <v>-2.9862067868308433</v>
      </c>
      <c r="N7" s="169">
        <v>-2.252498356123235</v>
      </c>
    </row>
    <row r="8" spans="2:14" x14ac:dyDescent="0.25">
      <c r="K8" s="15" t="s">
        <v>1401</v>
      </c>
      <c r="L8" s="15" t="s">
        <v>1402</v>
      </c>
      <c r="M8" s="169">
        <v>9.3295399783003385E-2</v>
      </c>
      <c r="N8" s="169">
        <v>-1.6790409976422278</v>
      </c>
    </row>
    <row r="9" spans="2:14" x14ac:dyDescent="0.25">
      <c r="K9" s="15" t="s">
        <v>75</v>
      </c>
      <c r="L9" s="15" t="s">
        <v>171</v>
      </c>
      <c r="M9" s="169">
        <v>-2.6378521972786149</v>
      </c>
      <c r="N9" s="169">
        <v>-0.83558705659844001</v>
      </c>
    </row>
    <row r="10" spans="2:14" x14ac:dyDescent="0.25">
      <c r="K10" s="15" t="s">
        <v>1403</v>
      </c>
      <c r="L10" s="15" t="s">
        <v>1404</v>
      </c>
      <c r="M10" s="169">
        <v>-0.4</v>
      </c>
      <c r="N10" s="169">
        <v>-1.5674250267022101</v>
      </c>
    </row>
    <row r="11" spans="2:14" x14ac:dyDescent="0.25">
      <c r="K11" s="15" t="s">
        <v>1405</v>
      </c>
      <c r="L11" s="15" t="s">
        <v>558</v>
      </c>
      <c r="M11" s="169">
        <v>0.49329539978300307</v>
      </c>
      <c r="N11" s="169">
        <v>-0.1696630235874379</v>
      </c>
    </row>
    <row r="27" spans="2:8" x14ac:dyDescent="0.25">
      <c r="H27" s="564" t="s">
        <v>8</v>
      </c>
    </row>
    <row r="29" spans="2:8" x14ac:dyDescent="0.25">
      <c r="B29" s="461" t="s">
        <v>1406</v>
      </c>
    </row>
    <row r="52" spans="8:8" x14ac:dyDescent="0.25">
      <c r="H52" s="564" t="s">
        <v>208</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53"/>
  <sheetViews>
    <sheetView showGridLines="0" topLeftCell="A19" zoomScale="85" zoomScaleNormal="85" workbookViewId="0"/>
  </sheetViews>
  <sheetFormatPr defaultColWidth="9.140625" defaultRowHeight="13.5" x14ac:dyDescent="0.25"/>
  <cols>
    <col min="1" max="11" width="9.140625" style="15"/>
    <col min="12" max="12" width="31.85546875" style="15" bestFit="1" customWidth="1"/>
    <col min="13" max="13" width="15.42578125" style="15" customWidth="1"/>
    <col min="14" max="16384" width="9.140625" style="15"/>
  </cols>
  <sheetData>
    <row r="4" spans="2:15" x14ac:dyDescent="0.25">
      <c r="B4" s="461" t="s">
        <v>1407</v>
      </c>
    </row>
    <row r="6" spans="2:15" x14ac:dyDescent="0.25">
      <c r="L6" s="36" t="s">
        <v>76</v>
      </c>
      <c r="M6" s="36" t="s">
        <v>1408</v>
      </c>
      <c r="N6" s="715">
        <v>2009</v>
      </c>
      <c r="O6" s="715">
        <v>2020</v>
      </c>
    </row>
    <row r="7" spans="2:15" x14ac:dyDescent="0.25">
      <c r="L7" s="15" t="s">
        <v>1409</v>
      </c>
      <c r="M7" s="15" t="s">
        <v>1410</v>
      </c>
      <c r="N7" s="453">
        <v>7.7620439263333658</v>
      </c>
      <c r="O7" s="453">
        <v>12.334057377356665</v>
      </c>
    </row>
    <row r="8" spans="2:15" x14ac:dyDescent="0.25">
      <c r="L8" s="15" t="s">
        <v>77</v>
      </c>
      <c r="M8" s="15" t="s">
        <v>204</v>
      </c>
      <c r="N8" s="453">
        <v>6.6926956313435895</v>
      </c>
      <c r="O8" s="453">
        <v>4.9111465389169782</v>
      </c>
    </row>
    <row r="9" spans="2:15" x14ac:dyDescent="0.25">
      <c r="L9" s="15" t="s">
        <v>78</v>
      </c>
      <c r="M9" s="15" t="s">
        <v>1411</v>
      </c>
      <c r="N9" s="453">
        <v>1.4566400499853975</v>
      </c>
      <c r="O9" s="453">
        <v>1.2452401538816227</v>
      </c>
    </row>
    <row r="10" spans="2:15" x14ac:dyDescent="0.25">
      <c r="L10" s="15" t="s">
        <v>1412</v>
      </c>
      <c r="M10" s="15" t="s">
        <v>207</v>
      </c>
      <c r="N10" s="453">
        <v>-0.45545773644488508</v>
      </c>
      <c r="O10" s="453">
        <v>-0.47496929800739007</v>
      </c>
    </row>
    <row r="11" spans="2:15" x14ac:dyDescent="0.25">
      <c r="L11" s="15" t="s">
        <v>1413</v>
      </c>
      <c r="M11" s="15" t="s">
        <v>1414</v>
      </c>
      <c r="N11" s="453">
        <v>2.0056352762996581</v>
      </c>
      <c r="O11" s="453">
        <v>1.4614226908730557</v>
      </c>
    </row>
    <row r="12" spans="2:15" x14ac:dyDescent="0.25">
      <c r="L12" s="15" t="s">
        <v>1415</v>
      </c>
      <c r="M12" s="15" t="s">
        <v>1416</v>
      </c>
      <c r="N12" s="453">
        <v>-1.9374692948503944</v>
      </c>
      <c r="O12" s="453">
        <v>5.1912172916923982</v>
      </c>
    </row>
    <row r="28" spans="2:8" x14ac:dyDescent="0.25">
      <c r="H28" s="564" t="s">
        <v>8</v>
      </c>
    </row>
    <row r="30" spans="2:8" x14ac:dyDescent="0.25">
      <c r="B30" s="461" t="s">
        <v>1417</v>
      </c>
    </row>
    <row r="53" spans="8:8" x14ac:dyDescent="0.25">
      <c r="H53" s="564" t="s">
        <v>208</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8"/>
  <sheetViews>
    <sheetView showGridLines="0" topLeftCell="A16" zoomScale="85" zoomScaleNormal="85" workbookViewId="0"/>
  </sheetViews>
  <sheetFormatPr defaultColWidth="9.140625" defaultRowHeight="13.5" x14ac:dyDescent="0.25"/>
  <cols>
    <col min="1" max="16384" width="9.140625" style="15"/>
  </cols>
  <sheetData>
    <row r="2" spans="2:17" x14ac:dyDescent="0.25">
      <c r="J2" s="31"/>
      <c r="K2" s="31"/>
      <c r="L2" s="31"/>
      <c r="M2" s="31"/>
      <c r="N2" s="31"/>
      <c r="O2" s="31"/>
      <c r="P2" s="31"/>
      <c r="Q2" s="31"/>
    </row>
    <row r="3" spans="2:17" x14ac:dyDescent="0.25">
      <c r="J3" s="31"/>
      <c r="K3" s="31"/>
      <c r="L3" s="31"/>
      <c r="M3" s="31"/>
      <c r="N3" s="31"/>
      <c r="O3" s="31"/>
      <c r="P3" s="31"/>
      <c r="Q3" s="31"/>
    </row>
    <row r="4" spans="2:17" x14ac:dyDescent="0.25">
      <c r="B4" s="461" t="s">
        <v>1418</v>
      </c>
      <c r="J4" s="31"/>
      <c r="K4" s="31"/>
      <c r="L4" s="31" t="s">
        <v>1419</v>
      </c>
      <c r="M4" s="31" t="s">
        <v>1420</v>
      </c>
      <c r="N4" s="31"/>
      <c r="O4" s="31"/>
      <c r="P4" s="31"/>
      <c r="Q4" s="31"/>
    </row>
    <row r="5" spans="2:17" x14ac:dyDescent="0.25">
      <c r="J5" s="31"/>
      <c r="K5" s="31"/>
      <c r="L5" s="31" t="s">
        <v>1421</v>
      </c>
      <c r="M5" s="31" t="s">
        <v>1422</v>
      </c>
      <c r="N5" s="31"/>
      <c r="O5" s="31"/>
      <c r="P5" s="31"/>
      <c r="Q5" s="31"/>
    </row>
    <row r="6" spans="2:17" x14ac:dyDescent="0.25">
      <c r="J6" s="569" t="s">
        <v>625</v>
      </c>
      <c r="K6" s="569" t="s">
        <v>801</v>
      </c>
      <c r="L6" s="39">
        <v>1.6400000000000001</v>
      </c>
      <c r="M6" s="39">
        <v>0.90000000000000568</v>
      </c>
      <c r="N6" s="39"/>
      <c r="O6" s="31"/>
      <c r="P6" s="31"/>
      <c r="Q6" s="31"/>
    </row>
    <row r="7" spans="2:17" x14ac:dyDescent="0.25">
      <c r="J7" s="31" t="s">
        <v>771</v>
      </c>
      <c r="K7" s="31" t="s">
        <v>837</v>
      </c>
      <c r="L7" s="39">
        <v>4.2655009794245515</v>
      </c>
      <c r="M7" s="39">
        <v>0.7523809523809506</v>
      </c>
      <c r="N7" s="39"/>
      <c r="O7" s="31"/>
      <c r="P7" s="31"/>
      <c r="Q7" s="31"/>
    </row>
    <row r="8" spans="2:17" x14ac:dyDescent="0.25">
      <c r="J8" s="31"/>
      <c r="K8" s="31"/>
      <c r="L8" s="31"/>
      <c r="M8" s="31"/>
      <c r="N8" s="31"/>
      <c r="O8" s="31"/>
      <c r="P8" s="31"/>
      <c r="Q8" s="31"/>
    </row>
    <row r="9" spans="2:17" x14ac:dyDescent="0.25">
      <c r="J9" s="31"/>
      <c r="K9" s="31"/>
      <c r="L9" s="31"/>
      <c r="M9" s="31"/>
      <c r="N9" s="31"/>
      <c r="O9" s="31"/>
      <c r="P9" s="31"/>
      <c r="Q9" s="31"/>
    </row>
    <row r="10" spans="2:17" x14ac:dyDescent="0.25">
      <c r="J10" s="31"/>
      <c r="K10" s="31"/>
      <c r="L10" s="31"/>
      <c r="M10" s="31"/>
      <c r="N10" s="31"/>
      <c r="O10" s="31"/>
      <c r="P10" s="31"/>
      <c r="Q10" s="31"/>
    </row>
    <row r="20" spans="2:8" x14ac:dyDescent="0.25">
      <c r="H20" s="564" t="s">
        <v>8</v>
      </c>
    </row>
    <row r="22" spans="2:8" x14ac:dyDescent="0.25">
      <c r="B22" s="461" t="s">
        <v>1423</v>
      </c>
    </row>
    <row r="38" spans="8:8" x14ac:dyDescent="0.25">
      <c r="H38" s="564" t="s">
        <v>208</v>
      </c>
    </row>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4"/>
  <sheetViews>
    <sheetView showGridLines="0" zoomScale="85" zoomScaleNormal="85" workbookViewId="0"/>
  </sheetViews>
  <sheetFormatPr defaultColWidth="9.140625" defaultRowHeight="13.5" x14ac:dyDescent="0.25"/>
  <cols>
    <col min="1" max="1" width="45" style="15" customWidth="1"/>
    <col min="2" max="2" width="8.85546875" style="15" customWidth="1"/>
    <col min="3" max="3" width="7.7109375" style="15" customWidth="1"/>
    <col min="4" max="13" width="6.28515625" style="15" customWidth="1"/>
    <col min="14" max="16384" width="9.140625" style="15"/>
  </cols>
  <sheetData>
    <row r="2" spans="1:7" s="68" customFormat="1" ht="24.75" customHeight="1" x14ac:dyDescent="0.25"/>
    <row r="3" spans="1:7" ht="14.25" thickBot="1" x14ac:dyDescent="0.3">
      <c r="A3" s="1059" t="s">
        <v>1589</v>
      </c>
      <c r="B3" s="1059"/>
      <c r="C3" s="1059"/>
      <c r="D3" s="442"/>
      <c r="E3" s="442"/>
      <c r="F3" s="442"/>
      <c r="G3" s="442"/>
    </row>
    <row r="4" spans="1:7" ht="14.25" thickBot="1" x14ac:dyDescent="0.3">
      <c r="A4" s="618"/>
      <c r="B4" s="618" t="s">
        <v>1590</v>
      </c>
      <c r="C4" s="703">
        <v>2020</v>
      </c>
      <c r="D4" s="703">
        <v>2021</v>
      </c>
      <c r="E4" s="703">
        <v>2022</v>
      </c>
      <c r="F4" s="703">
        <v>2023</v>
      </c>
      <c r="G4" s="703">
        <v>2024</v>
      </c>
    </row>
    <row r="5" spans="1:7" ht="15.75" customHeight="1" x14ac:dyDescent="0.25">
      <c r="A5" s="700" t="s">
        <v>30</v>
      </c>
      <c r="B5" s="794"/>
      <c r="C5" s="794"/>
      <c r="D5" s="794"/>
      <c r="E5" s="794"/>
      <c r="F5" s="11"/>
      <c r="G5" s="11"/>
    </row>
    <row r="6" spans="1:7" x14ac:dyDescent="0.25">
      <c r="A6" s="619" t="s">
        <v>1591</v>
      </c>
      <c r="B6" s="794"/>
      <c r="C6" s="723">
        <v>-7.2</v>
      </c>
      <c r="D6" s="723">
        <v>6.8</v>
      </c>
      <c r="E6" s="723">
        <v>4.0999999999999996</v>
      </c>
      <c r="F6" s="723">
        <v>3.2</v>
      </c>
      <c r="G6" s="723" t="s">
        <v>7</v>
      </c>
    </row>
    <row r="7" spans="1:7" x14ac:dyDescent="0.25">
      <c r="A7" s="619" t="s">
        <v>1592</v>
      </c>
      <c r="B7" s="11"/>
      <c r="C7" s="360">
        <v>-5.2</v>
      </c>
      <c r="D7" s="360">
        <v>3.3</v>
      </c>
      <c r="E7" s="360">
        <v>6.3</v>
      </c>
      <c r="F7" s="360">
        <v>2.8</v>
      </c>
      <c r="G7" s="360">
        <v>0.3</v>
      </c>
    </row>
    <row r="8" spans="1:7" ht="14.25" thickBot="1" x14ac:dyDescent="0.3">
      <c r="A8" s="619" t="s">
        <v>1593</v>
      </c>
      <c r="B8" s="794"/>
      <c r="C8" s="360">
        <v>2</v>
      </c>
      <c r="D8" s="360">
        <v>-3.5</v>
      </c>
      <c r="E8" s="360">
        <v>2.2000000000000002</v>
      </c>
      <c r="F8" s="360">
        <v>-0.4</v>
      </c>
      <c r="G8" s="360" t="s">
        <v>7</v>
      </c>
    </row>
    <row r="9" spans="1:7" x14ac:dyDescent="0.25">
      <c r="A9" s="620" t="s">
        <v>1594</v>
      </c>
      <c r="B9" s="621" t="s">
        <v>1595</v>
      </c>
      <c r="C9" s="621"/>
      <c r="D9" s="621"/>
      <c r="E9" s="621"/>
      <c r="F9" s="622"/>
      <c r="G9" s="622"/>
    </row>
    <row r="10" spans="1:7" x14ac:dyDescent="0.25">
      <c r="A10" s="619" t="s">
        <v>1591</v>
      </c>
      <c r="B10" s="11"/>
      <c r="C10" s="723">
        <v>-8.4</v>
      </c>
      <c r="D10" s="723">
        <v>-4.9000000000000004</v>
      </c>
      <c r="E10" s="723">
        <v>-3.7</v>
      </c>
      <c r="F10" s="723">
        <v>-2.9</v>
      </c>
      <c r="G10" s="723" t="s">
        <v>7</v>
      </c>
    </row>
    <row r="11" spans="1:7" x14ac:dyDescent="0.25">
      <c r="A11" s="619" t="s">
        <v>1592</v>
      </c>
      <c r="B11" s="11"/>
      <c r="C11" s="723">
        <v>-6.2</v>
      </c>
      <c r="D11" s="723">
        <v>-9.9</v>
      </c>
      <c r="E11" s="723">
        <v>-5.0999999999999996</v>
      </c>
      <c r="F11" s="723">
        <v>-4.0999999999999996</v>
      </c>
      <c r="G11" s="723">
        <v>-3.8</v>
      </c>
    </row>
    <row r="12" spans="1:7" ht="14.25" thickBot="1" x14ac:dyDescent="0.3">
      <c r="A12" s="623" t="s">
        <v>1593</v>
      </c>
      <c r="B12" s="467"/>
      <c r="C12" s="467">
        <v>2.2000000000000002</v>
      </c>
      <c r="D12" s="467">
        <v>-5.0999999999999996</v>
      </c>
      <c r="E12" s="467">
        <v>-1.4</v>
      </c>
      <c r="F12" s="467">
        <v>-1.2</v>
      </c>
      <c r="G12" s="467" t="s">
        <v>1596</v>
      </c>
    </row>
    <row r="13" spans="1:7" x14ac:dyDescent="0.25">
      <c r="A13" s="700" t="s">
        <v>1597</v>
      </c>
      <c r="B13" s="794"/>
      <c r="C13" s="794"/>
      <c r="D13" s="794"/>
      <c r="E13" s="794"/>
      <c r="F13" s="11"/>
      <c r="G13" s="11"/>
    </row>
    <row r="14" spans="1:7" x14ac:dyDescent="0.25">
      <c r="A14" s="619" t="s">
        <v>1591</v>
      </c>
      <c r="B14" s="11"/>
      <c r="C14" s="723">
        <v>61.2</v>
      </c>
      <c r="D14" s="723">
        <v>61.9</v>
      </c>
      <c r="E14" s="723">
        <v>61.4</v>
      </c>
      <c r="F14" s="723">
        <v>60.1</v>
      </c>
      <c r="G14" s="723" t="s">
        <v>7</v>
      </c>
    </row>
    <row r="15" spans="1:7" x14ac:dyDescent="0.25">
      <c r="A15" s="619" t="s">
        <v>1592</v>
      </c>
      <c r="B15" s="11"/>
      <c r="C15" s="723">
        <v>60.6</v>
      </c>
      <c r="D15" s="723">
        <v>64.099999999999994</v>
      </c>
      <c r="E15" s="723">
        <v>65.5</v>
      </c>
      <c r="F15" s="723">
        <v>64.599999999999994</v>
      </c>
      <c r="G15" s="723">
        <v>65.8</v>
      </c>
    </row>
    <row r="16" spans="1:7" ht="14.25" thickBot="1" x14ac:dyDescent="0.3">
      <c r="A16" s="623" t="s">
        <v>1593</v>
      </c>
      <c r="B16" s="464"/>
      <c r="C16" s="467">
        <v>-0.7</v>
      </c>
      <c r="D16" s="467">
        <v>2.2000000000000002</v>
      </c>
      <c r="E16" s="467">
        <v>4</v>
      </c>
      <c r="F16" s="467">
        <v>4.5</v>
      </c>
      <c r="G16" s="467" t="s">
        <v>1596</v>
      </c>
    </row>
    <row r="17" spans="1:7" x14ac:dyDescent="0.25">
      <c r="A17" s="624" t="s">
        <v>1598</v>
      </c>
      <c r="B17" s="11"/>
      <c r="C17" s="11"/>
      <c r="D17" s="11"/>
      <c r="E17" s="11"/>
      <c r="F17" s="1060" t="s">
        <v>8</v>
      </c>
      <c r="G17" s="1060"/>
    </row>
    <row r="20" spans="1:7" ht="14.25" thickBot="1" x14ac:dyDescent="0.3">
      <c r="A20" s="1059" t="s">
        <v>1603</v>
      </c>
      <c r="B20" s="1059"/>
      <c r="C20" s="1059"/>
      <c r="D20" s="442"/>
      <c r="E20" s="442"/>
      <c r="F20" s="442"/>
      <c r="G20" s="442"/>
    </row>
    <row r="21" spans="1:7" ht="14.25" thickBot="1" x14ac:dyDescent="0.3">
      <c r="A21" s="618"/>
      <c r="B21" s="618" t="s">
        <v>1590</v>
      </c>
      <c r="C21" s="703">
        <v>2020</v>
      </c>
      <c r="D21" s="703">
        <v>2021</v>
      </c>
      <c r="E21" s="703">
        <v>2022</v>
      </c>
      <c r="F21" s="703">
        <v>2023</v>
      </c>
      <c r="G21" s="703">
        <v>2024</v>
      </c>
    </row>
    <row r="22" spans="1:7" x14ac:dyDescent="0.25">
      <c r="A22" s="700" t="s">
        <v>119</v>
      </c>
      <c r="B22" s="794"/>
      <c r="C22" s="794"/>
      <c r="D22" s="794"/>
      <c r="E22" s="794"/>
      <c r="F22" s="11"/>
      <c r="G22" s="11"/>
    </row>
    <row r="23" spans="1:7" x14ac:dyDescent="0.25">
      <c r="A23" s="619" t="s">
        <v>1599</v>
      </c>
      <c r="B23" s="794"/>
      <c r="C23" s="723">
        <v>-7.2</v>
      </c>
      <c r="D23" s="723">
        <v>6.8</v>
      </c>
      <c r="E23" s="723">
        <v>4.0999999999999996</v>
      </c>
      <c r="F23" s="723">
        <v>3.2</v>
      </c>
      <c r="G23" s="723" t="s">
        <v>7</v>
      </c>
    </row>
    <row r="24" spans="1:7" x14ac:dyDescent="0.25">
      <c r="A24" s="619" t="s">
        <v>1600</v>
      </c>
      <c r="B24" s="11"/>
      <c r="C24" s="360">
        <v>-5.2</v>
      </c>
      <c r="D24" s="360">
        <v>3.3</v>
      </c>
      <c r="E24" s="360">
        <v>6.3</v>
      </c>
      <c r="F24" s="360">
        <v>2.8</v>
      </c>
      <c r="G24" s="360">
        <v>0.3</v>
      </c>
    </row>
    <row r="25" spans="1:7" ht="14.25" thickBot="1" x14ac:dyDescent="0.3">
      <c r="A25" s="619" t="s">
        <v>1601</v>
      </c>
      <c r="B25" s="794"/>
      <c r="C25" s="360">
        <v>2</v>
      </c>
      <c r="D25" s="360">
        <v>-3.5</v>
      </c>
      <c r="E25" s="360">
        <v>2.2000000000000002</v>
      </c>
      <c r="F25" s="360">
        <v>-0.4</v>
      </c>
      <c r="G25" s="360" t="s">
        <v>7</v>
      </c>
    </row>
    <row r="26" spans="1:7" x14ac:dyDescent="0.25">
      <c r="A26" s="620" t="s">
        <v>1594</v>
      </c>
      <c r="B26" s="621" t="s">
        <v>1595</v>
      </c>
      <c r="C26" s="621"/>
      <c r="D26" s="621"/>
      <c r="E26" s="621"/>
      <c r="F26" s="622"/>
      <c r="G26" s="622"/>
    </row>
    <row r="27" spans="1:7" x14ac:dyDescent="0.25">
      <c r="A27" s="619" t="s">
        <v>1599</v>
      </c>
      <c r="B27" s="11"/>
      <c r="C27" s="723">
        <v>-8.4</v>
      </c>
      <c r="D27" s="723">
        <v>-4.9000000000000004</v>
      </c>
      <c r="E27" s="723">
        <v>-3.7</v>
      </c>
      <c r="F27" s="723">
        <v>-2.9</v>
      </c>
      <c r="G27" s="723" t="s">
        <v>7</v>
      </c>
    </row>
    <row r="28" spans="1:7" x14ac:dyDescent="0.25">
      <c r="A28" s="619" t="s">
        <v>1600</v>
      </c>
      <c r="B28" s="11"/>
      <c r="C28" s="723">
        <v>-6.2</v>
      </c>
      <c r="D28" s="723">
        <v>-9.9</v>
      </c>
      <c r="E28" s="723">
        <v>-5.0999999999999996</v>
      </c>
      <c r="F28" s="723">
        <v>-4.0999999999999996</v>
      </c>
      <c r="G28" s="723">
        <v>-3.8</v>
      </c>
    </row>
    <row r="29" spans="1:7" ht="14.25" thickBot="1" x14ac:dyDescent="0.3">
      <c r="A29" s="623" t="s">
        <v>1601</v>
      </c>
      <c r="B29" s="467"/>
      <c r="C29" s="467">
        <v>2.2000000000000002</v>
      </c>
      <c r="D29" s="467">
        <v>-5.0999999999999996</v>
      </c>
      <c r="E29" s="467">
        <v>-1.4</v>
      </c>
      <c r="F29" s="467">
        <v>-1.2</v>
      </c>
      <c r="G29" s="467" t="s">
        <v>1596</v>
      </c>
    </row>
    <row r="30" spans="1:7" x14ac:dyDescent="0.25">
      <c r="A30" s="700" t="s">
        <v>1597</v>
      </c>
      <c r="B30" s="794"/>
      <c r="C30" s="794"/>
      <c r="D30" s="794"/>
      <c r="E30" s="794"/>
      <c r="F30" s="11"/>
      <c r="G30" s="11"/>
    </row>
    <row r="31" spans="1:7" x14ac:dyDescent="0.25">
      <c r="A31" s="619" t="s">
        <v>1599</v>
      </c>
      <c r="B31" s="11"/>
      <c r="C31" s="723">
        <v>61.2</v>
      </c>
      <c r="D31" s="723">
        <v>61.9</v>
      </c>
      <c r="E31" s="723">
        <v>61.4</v>
      </c>
      <c r="F31" s="723">
        <v>60.1</v>
      </c>
      <c r="G31" s="723" t="s">
        <v>7</v>
      </c>
    </row>
    <row r="32" spans="1:7" x14ac:dyDescent="0.25">
      <c r="A32" s="619" t="s">
        <v>1600</v>
      </c>
      <c r="B32" s="11"/>
      <c r="C32" s="723">
        <v>60.6</v>
      </c>
      <c r="D32" s="723">
        <v>64.099999999999994</v>
      </c>
      <c r="E32" s="723">
        <v>65.5</v>
      </c>
      <c r="F32" s="723">
        <v>64.599999999999994</v>
      </c>
      <c r="G32" s="723">
        <v>65.8</v>
      </c>
    </row>
    <row r="33" spans="1:7" ht="14.25" thickBot="1" x14ac:dyDescent="0.3">
      <c r="A33" s="623" t="s">
        <v>1601</v>
      </c>
      <c r="B33" s="464"/>
      <c r="C33" s="467">
        <v>-0.7</v>
      </c>
      <c r="D33" s="467">
        <v>2.2000000000000002</v>
      </c>
      <c r="E33" s="467">
        <v>4</v>
      </c>
      <c r="F33" s="467">
        <v>4.5</v>
      </c>
      <c r="G33" s="467" t="s">
        <v>1596</v>
      </c>
    </row>
    <row r="34" spans="1:7" x14ac:dyDescent="0.25">
      <c r="A34" s="624" t="s">
        <v>1602</v>
      </c>
      <c r="B34" s="11"/>
      <c r="C34" s="11"/>
      <c r="D34" s="11"/>
      <c r="E34" s="11"/>
      <c r="F34" s="1060" t="s">
        <v>118</v>
      </c>
      <c r="G34" s="1060"/>
    </row>
  </sheetData>
  <mergeCells count="4">
    <mergeCell ref="A3:C3"/>
    <mergeCell ref="F17:G17"/>
    <mergeCell ref="A20:C20"/>
    <mergeCell ref="F34:G34"/>
  </mergeCells>
  <pageMargins left="0.7" right="0.7" top="0.75" bottom="0.75" header="0.3" footer="0.3"/>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9"/>
  <dimension ref="B3:O55"/>
  <sheetViews>
    <sheetView showGridLines="0" topLeftCell="A19" zoomScale="115" zoomScaleNormal="115" workbookViewId="0">
      <selection activeCell="I43" sqref="I43"/>
    </sheetView>
  </sheetViews>
  <sheetFormatPr defaultColWidth="9.140625" defaultRowHeight="13.5" x14ac:dyDescent="0.25"/>
  <cols>
    <col min="1" max="1" width="9.140625" style="92"/>
    <col min="2" max="2" width="45.5703125" style="92" customWidth="1"/>
    <col min="3" max="3" width="7" style="199" customWidth="1"/>
    <col min="4" max="8" width="7" style="92" customWidth="1"/>
    <col min="9" max="12" width="7" style="102" customWidth="1"/>
    <col min="13" max="14" width="2.85546875" style="199" customWidth="1"/>
    <col min="15" max="16384" width="9.140625" style="92"/>
  </cols>
  <sheetData>
    <row r="3" spans="2:15" x14ac:dyDescent="0.25">
      <c r="D3" s="148" t="s">
        <v>497</v>
      </c>
      <c r="E3" s="148" t="s">
        <v>496</v>
      </c>
      <c r="F3" s="148" t="s">
        <v>495</v>
      </c>
      <c r="G3" s="148" t="s">
        <v>494</v>
      </c>
      <c r="H3" s="148" t="s">
        <v>494</v>
      </c>
      <c r="I3" s="149" t="s">
        <v>493</v>
      </c>
      <c r="J3" s="149"/>
      <c r="K3" s="149"/>
      <c r="L3" s="149"/>
    </row>
    <row r="4" spans="2:15" x14ac:dyDescent="0.25">
      <c r="D4" s="148" t="s">
        <v>490</v>
      </c>
      <c r="E4" s="148" t="s">
        <v>491</v>
      </c>
      <c r="F4" s="148" t="s">
        <v>492</v>
      </c>
      <c r="G4" s="148" t="s">
        <v>489</v>
      </c>
      <c r="H4" s="148" t="s">
        <v>489</v>
      </c>
      <c r="I4" s="149" t="s">
        <v>489</v>
      </c>
      <c r="J4" s="149"/>
      <c r="K4" s="149"/>
      <c r="L4" s="149"/>
    </row>
    <row r="5" spans="2:15" x14ac:dyDescent="0.25">
      <c r="B5" s="99"/>
      <c r="C5" s="592"/>
      <c r="D5" s="176">
        <v>2005</v>
      </c>
      <c r="E5" s="176">
        <v>2009</v>
      </c>
      <c r="F5" s="176">
        <v>2014</v>
      </c>
      <c r="G5" s="176">
        <v>2016</v>
      </c>
      <c r="H5" s="176">
        <v>2017</v>
      </c>
      <c r="I5" s="175">
        <v>2019</v>
      </c>
      <c r="J5" s="176">
        <v>2020</v>
      </c>
      <c r="K5" s="176">
        <v>2021</v>
      </c>
      <c r="L5" s="176">
        <v>2024</v>
      </c>
    </row>
    <row r="6" spans="2:15" x14ac:dyDescent="0.25">
      <c r="B6" s="93" t="s">
        <v>817</v>
      </c>
      <c r="C6" s="593"/>
      <c r="D6" s="94">
        <v>1.3</v>
      </c>
      <c r="E6" s="94">
        <v>5.7</v>
      </c>
      <c r="F6" s="94">
        <v>2.2000000000000002</v>
      </c>
      <c r="G6" s="94">
        <v>-0.7</v>
      </c>
      <c r="H6" s="94">
        <v>-2.1</v>
      </c>
      <c r="I6" s="94">
        <v>-2.6</v>
      </c>
      <c r="J6" s="94">
        <v>-2.9</v>
      </c>
      <c r="K6" s="178"/>
      <c r="L6" s="178"/>
      <c r="O6" s="92" t="s">
        <v>1477</v>
      </c>
    </row>
    <row r="7" spans="2:15" s="137" customFormat="1" x14ac:dyDescent="0.25">
      <c r="B7" s="135" t="s">
        <v>828</v>
      </c>
      <c r="C7" s="594"/>
      <c r="D7" s="136"/>
      <c r="E7" s="136"/>
      <c r="F7" s="136"/>
      <c r="G7" s="136"/>
      <c r="H7" s="136"/>
      <c r="I7" s="136"/>
      <c r="J7" s="178"/>
      <c r="K7" s="178">
        <v>5.4494848768261948</v>
      </c>
      <c r="L7" s="178">
        <v>3.1480916295851111</v>
      </c>
      <c r="M7" s="200"/>
      <c r="N7" s="200"/>
      <c r="O7" s="137" t="s">
        <v>1478</v>
      </c>
    </row>
    <row r="8" spans="2:15" s="137" customFormat="1" x14ac:dyDescent="0.25">
      <c r="B8" s="135"/>
      <c r="C8" s="594"/>
      <c r="D8" s="136"/>
      <c r="E8" s="136"/>
      <c r="F8" s="136"/>
      <c r="G8" s="136"/>
      <c r="H8" s="136"/>
      <c r="I8" s="136"/>
      <c r="J8" s="178"/>
      <c r="K8" s="178"/>
      <c r="L8" s="178"/>
      <c r="M8" s="200"/>
      <c r="N8" s="200"/>
    </row>
    <row r="9" spans="2:15" x14ac:dyDescent="0.25">
      <c r="B9" s="92" t="s">
        <v>1483</v>
      </c>
      <c r="C9" s="201">
        <v>-7</v>
      </c>
      <c r="D9" s="94">
        <v>-6</v>
      </c>
      <c r="E9" s="94">
        <v>-6</v>
      </c>
      <c r="F9" s="94">
        <v>-6</v>
      </c>
      <c r="G9" s="94">
        <v>-6</v>
      </c>
      <c r="H9" s="94">
        <v>-6</v>
      </c>
      <c r="I9" s="94">
        <v>-6</v>
      </c>
      <c r="J9" s="94">
        <v>-6</v>
      </c>
      <c r="K9" s="94">
        <v>-6</v>
      </c>
      <c r="L9" s="94">
        <v>-6</v>
      </c>
      <c r="M9" s="201">
        <v>-6</v>
      </c>
      <c r="N9" s="201">
        <v>-6</v>
      </c>
      <c r="O9" s="92" t="s">
        <v>1479</v>
      </c>
    </row>
    <row r="10" spans="2:15" x14ac:dyDescent="0.25">
      <c r="B10" s="92" t="s">
        <v>1484</v>
      </c>
      <c r="C10" s="201">
        <v>2.5</v>
      </c>
      <c r="D10" s="94">
        <v>2.5</v>
      </c>
      <c r="E10" s="94">
        <v>2.5</v>
      </c>
      <c r="F10" s="94">
        <v>2.5</v>
      </c>
      <c r="G10" s="94">
        <v>2.5</v>
      </c>
      <c r="H10" s="94">
        <v>2.5</v>
      </c>
      <c r="I10" s="94">
        <v>2.5</v>
      </c>
      <c r="J10" s="94">
        <v>2.5</v>
      </c>
      <c r="K10" s="94">
        <f t="shared" ref="K10" si="0">J10</f>
        <v>2.5</v>
      </c>
      <c r="L10" s="94">
        <v>2.5</v>
      </c>
      <c r="M10" s="201">
        <v>2.5</v>
      </c>
      <c r="N10" s="201">
        <v>2.5</v>
      </c>
      <c r="O10" s="92" t="s">
        <v>1480</v>
      </c>
    </row>
    <row r="11" spans="2:15" x14ac:dyDescent="0.25">
      <c r="B11" s="92" t="s">
        <v>1485</v>
      </c>
      <c r="C11" s="201">
        <v>6</v>
      </c>
      <c r="D11" s="94">
        <v>6</v>
      </c>
      <c r="E11" s="94">
        <v>6</v>
      </c>
      <c r="F11" s="94">
        <v>6</v>
      </c>
      <c r="G11" s="94">
        <v>6</v>
      </c>
      <c r="H11" s="94">
        <v>6</v>
      </c>
      <c r="I11" s="94">
        <v>6</v>
      </c>
      <c r="J11" s="94">
        <v>6</v>
      </c>
      <c r="K11" s="94">
        <f>J11</f>
        <v>6</v>
      </c>
      <c r="L11" s="94">
        <v>6</v>
      </c>
      <c r="M11" s="201">
        <v>6</v>
      </c>
      <c r="N11" s="201">
        <v>6</v>
      </c>
      <c r="O11" s="92" t="s">
        <v>1481</v>
      </c>
    </row>
    <row r="12" spans="2:15" x14ac:dyDescent="0.25">
      <c r="B12" s="99" t="s">
        <v>1486</v>
      </c>
      <c r="C12" s="595">
        <v>2.5</v>
      </c>
      <c r="D12" s="101">
        <v>2.5</v>
      </c>
      <c r="E12" s="101">
        <v>2.5</v>
      </c>
      <c r="F12" s="101">
        <v>2.5</v>
      </c>
      <c r="G12" s="101">
        <v>2.5</v>
      </c>
      <c r="H12" s="101">
        <v>2.5</v>
      </c>
      <c r="I12" s="101">
        <v>2.5</v>
      </c>
      <c r="J12" s="101">
        <v>2.5</v>
      </c>
      <c r="K12" s="101">
        <f>J12</f>
        <v>2.5</v>
      </c>
      <c r="L12" s="101">
        <v>2.5</v>
      </c>
      <c r="M12" s="202">
        <v>2.5</v>
      </c>
      <c r="N12" s="202">
        <v>2.5</v>
      </c>
      <c r="O12" s="92" t="s">
        <v>1482</v>
      </c>
    </row>
    <row r="14" spans="2:15" x14ac:dyDescent="0.25">
      <c r="B14" s="95" t="s">
        <v>1490</v>
      </c>
      <c r="O14" s="95" t="s">
        <v>1487</v>
      </c>
    </row>
    <row r="29" spans="2:15" x14ac:dyDescent="0.25">
      <c r="B29" s="99"/>
      <c r="C29" s="592"/>
      <c r="D29" s="100">
        <f>D5</f>
        <v>2005</v>
      </c>
      <c r="E29" s="100">
        <f t="shared" ref="E29:I29" si="1">E5</f>
        <v>2009</v>
      </c>
      <c r="F29" s="100">
        <f t="shared" si="1"/>
        <v>2014</v>
      </c>
      <c r="G29" s="100">
        <f t="shared" si="1"/>
        <v>2016</v>
      </c>
      <c r="H29" s="100">
        <f t="shared" si="1"/>
        <v>2017</v>
      </c>
      <c r="I29" s="176">
        <f t="shared" si="1"/>
        <v>2019</v>
      </c>
      <c r="J29" s="175">
        <v>2020</v>
      </c>
      <c r="K29" s="175">
        <f>K5</f>
        <v>2021</v>
      </c>
      <c r="L29" s="175">
        <v>2024</v>
      </c>
    </row>
    <row r="30" spans="2:15" x14ac:dyDescent="0.25">
      <c r="B30" s="93" t="s">
        <v>3</v>
      </c>
      <c r="C30" s="593"/>
      <c r="D30" s="94">
        <v>3</v>
      </c>
      <c r="E30" s="94">
        <v>7.4</v>
      </c>
      <c r="F30" s="94">
        <v>6.9</v>
      </c>
      <c r="G30" s="94">
        <v>3.5</v>
      </c>
      <c r="H30" s="94">
        <v>2.4</v>
      </c>
      <c r="I30" s="94">
        <v>2.4</v>
      </c>
      <c r="J30" s="94">
        <v>2.5</v>
      </c>
      <c r="K30" s="178"/>
      <c r="L30" s="178"/>
      <c r="O30" s="92" t="s">
        <v>164</v>
      </c>
    </row>
    <row r="31" spans="2:15" s="137" customFormat="1" x14ac:dyDescent="0.25">
      <c r="B31" s="135" t="s">
        <v>828</v>
      </c>
      <c r="C31" s="594"/>
      <c r="D31" s="136"/>
      <c r="E31" s="136"/>
      <c r="F31" s="136"/>
      <c r="G31" s="136"/>
      <c r="H31" s="136"/>
      <c r="I31" s="136"/>
      <c r="J31" s="178"/>
      <c r="K31" s="178">
        <v>12.769926353911094</v>
      </c>
      <c r="L31" s="178">
        <v>9.9551049474015336</v>
      </c>
      <c r="M31" s="200"/>
      <c r="N31" s="200"/>
      <c r="O31" s="137" t="s">
        <v>1478</v>
      </c>
    </row>
    <row r="32" spans="2:15" s="137" customFormat="1" x14ac:dyDescent="0.25">
      <c r="B32" s="135"/>
      <c r="C32" s="594"/>
      <c r="D32" s="136"/>
      <c r="E32" s="136"/>
      <c r="F32" s="136"/>
      <c r="G32" s="136"/>
      <c r="H32" s="136"/>
      <c r="I32" s="136"/>
      <c r="J32" s="178"/>
      <c r="K32" s="178"/>
      <c r="L32" s="178"/>
      <c r="M32" s="200"/>
      <c r="N32" s="200"/>
    </row>
    <row r="33" spans="2:15" x14ac:dyDescent="0.25">
      <c r="B33" s="92" t="s">
        <v>392</v>
      </c>
      <c r="C33" s="201">
        <v>-2</v>
      </c>
      <c r="D33" s="94">
        <v>-2</v>
      </c>
      <c r="E33" s="94">
        <v>-2</v>
      </c>
      <c r="F33" s="94">
        <v>-2</v>
      </c>
      <c r="G33" s="94">
        <v>-2</v>
      </c>
      <c r="H33" s="94">
        <v>-2</v>
      </c>
      <c r="I33" s="94">
        <v>-2</v>
      </c>
      <c r="J33" s="94">
        <v>-2</v>
      </c>
      <c r="K33" s="94">
        <v>-2</v>
      </c>
      <c r="L33" s="94">
        <v>-2</v>
      </c>
      <c r="M33" s="201">
        <v>-2</v>
      </c>
      <c r="N33" s="201">
        <v>-2</v>
      </c>
      <c r="O33" s="92" t="s">
        <v>1479</v>
      </c>
    </row>
    <row r="34" spans="2:15" x14ac:dyDescent="0.25">
      <c r="B34" s="92" t="s">
        <v>393</v>
      </c>
      <c r="C34" s="201">
        <v>6</v>
      </c>
      <c r="D34" s="94">
        <v>6</v>
      </c>
      <c r="E34" s="94">
        <v>6</v>
      </c>
      <c r="F34" s="94">
        <v>6</v>
      </c>
      <c r="G34" s="94">
        <v>6</v>
      </c>
      <c r="H34" s="94">
        <v>6</v>
      </c>
      <c r="I34" s="94">
        <v>6</v>
      </c>
      <c r="J34" s="94">
        <v>6</v>
      </c>
      <c r="K34" s="94">
        <f t="shared" ref="K34:K36" si="2">J34</f>
        <v>6</v>
      </c>
      <c r="L34" s="94">
        <v>6</v>
      </c>
      <c r="M34" s="201">
        <v>6</v>
      </c>
      <c r="N34" s="201">
        <v>6</v>
      </c>
      <c r="O34" s="92" t="s">
        <v>1480</v>
      </c>
    </row>
    <row r="35" spans="2:15" x14ac:dyDescent="0.25">
      <c r="B35" s="92" t="s">
        <v>394</v>
      </c>
      <c r="C35" s="201">
        <v>14</v>
      </c>
      <c r="D35" s="94">
        <v>14</v>
      </c>
      <c r="E35" s="94">
        <v>14</v>
      </c>
      <c r="F35" s="94">
        <v>14</v>
      </c>
      <c r="G35" s="94">
        <v>14</v>
      </c>
      <c r="H35" s="94">
        <v>14</v>
      </c>
      <c r="I35" s="94">
        <v>14</v>
      </c>
      <c r="J35" s="94">
        <v>14</v>
      </c>
      <c r="K35" s="94">
        <v>14</v>
      </c>
      <c r="L35" s="94">
        <v>14</v>
      </c>
      <c r="M35" s="201">
        <v>14</v>
      </c>
      <c r="N35" s="201">
        <v>14</v>
      </c>
      <c r="O35" s="92" t="s">
        <v>1481</v>
      </c>
    </row>
    <row r="36" spans="2:15" x14ac:dyDescent="0.25">
      <c r="B36" s="99" t="s">
        <v>681</v>
      </c>
      <c r="C36" s="595">
        <v>6</v>
      </c>
      <c r="D36" s="101">
        <v>6</v>
      </c>
      <c r="E36" s="101">
        <v>6</v>
      </c>
      <c r="F36" s="101">
        <v>6</v>
      </c>
      <c r="G36" s="101">
        <v>6</v>
      </c>
      <c r="H36" s="101">
        <v>6</v>
      </c>
      <c r="I36" s="101">
        <v>6</v>
      </c>
      <c r="J36" s="101">
        <v>6</v>
      </c>
      <c r="K36" s="101">
        <f t="shared" si="2"/>
        <v>6</v>
      </c>
      <c r="L36" s="101">
        <v>6</v>
      </c>
      <c r="M36" s="202">
        <v>6</v>
      </c>
      <c r="N36" s="202">
        <v>6</v>
      </c>
      <c r="O36" s="92" t="s">
        <v>1482</v>
      </c>
    </row>
    <row r="38" spans="2:15" x14ac:dyDescent="0.25">
      <c r="B38" s="95" t="s">
        <v>1489</v>
      </c>
      <c r="O38" s="95" t="s">
        <v>1488</v>
      </c>
    </row>
    <row r="54" spans="11:13" x14ac:dyDescent="0.25">
      <c r="K54" s="365"/>
      <c r="L54" s="365"/>
      <c r="M54" s="202"/>
    </row>
    <row r="55" spans="11:13" x14ac:dyDescent="0.25">
      <c r="K55" s="365"/>
      <c r="L55" s="365"/>
      <c r="M55" s="202"/>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showGridLines="0" topLeftCell="A10" zoomScale="85" zoomScaleNormal="85" workbookViewId="0"/>
  </sheetViews>
  <sheetFormatPr defaultColWidth="9.140625" defaultRowHeight="13.5" x14ac:dyDescent="0.25"/>
  <cols>
    <col min="1" max="1" width="65.42578125" style="15" customWidth="1"/>
    <col min="2" max="6" width="9.140625" style="15"/>
    <col min="7" max="7" width="25.140625" style="15" bestFit="1" customWidth="1"/>
    <col min="8" max="8" width="7.7109375" style="15" customWidth="1"/>
    <col min="9" max="9" width="19.42578125" style="15" customWidth="1"/>
    <col min="10" max="10" width="32" style="15" customWidth="1"/>
    <col min="11" max="11" width="14.5703125" style="15" customWidth="1"/>
    <col min="12" max="12" width="24" style="15" bestFit="1" customWidth="1"/>
    <col min="13" max="13" width="29.28515625" style="15" bestFit="1" customWidth="1"/>
    <col min="14" max="16384" width="9.140625" style="15"/>
  </cols>
  <sheetData>
    <row r="2" spans="1:13" ht="25.5" customHeight="1" x14ac:dyDescent="0.25">
      <c r="A2" s="795" t="s">
        <v>1511</v>
      </c>
      <c r="B2" s="68"/>
      <c r="C2" s="68"/>
      <c r="I2" s="1063" t="s">
        <v>1850</v>
      </c>
      <c r="J2" s="1063"/>
      <c r="K2" s="1063"/>
      <c r="L2" s="1063"/>
      <c r="M2" s="1063"/>
    </row>
    <row r="3" spans="1:13" x14ac:dyDescent="0.25">
      <c r="A3" s="68"/>
      <c r="B3" s="326"/>
      <c r="C3" s="326"/>
      <c r="I3" s="1061"/>
      <c r="J3" s="597" t="s">
        <v>1491</v>
      </c>
      <c r="K3" s="598" t="s">
        <v>1494</v>
      </c>
      <c r="L3" s="598" t="s">
        <v>1495</v>
      </c>
      <c r="M3" s="597" t="s">
        <v>1495</v>
      </c>
    </row>
    <row r="4" spans="1:13" ht="14.25" customHeight="1" x14ac:dyDescent="0.25">
      <c r="A4" s="68"/>
      <c r="B4" s="68"/>
      <c r="C4" s="68"/>
      <c r="I4" s="1061"/>
      <c r="J4" s="154" t="s">
        <v>1492</v>
      </c>
      <c r="K4" s="360">
        <v>-2021</v>
      </c>
      <c r="L4" s="360" t="s">
        <v>1496</v>
      </c>
      <c r="M4" s="360" t="s">
        <v>1505</v>
      </c>
    </row>
    <row r="5" spans="1:13" ht="9" customHeight="1" thickBot="1" x14ac:dyDescent="0.3">
      <c r="A5" s="68"/>
      <c r="B5" s="68"/>
      <c r="C5" s="68"/>
      <c r="I5" s="1062"/>
      <c r="J5" s="467" t="s">
        <v>1493</v>
      </c>
      <c r="K5" s="796"/>
      <c r="L5" s="796"/>
      <c r="M5" s="796"/>
    </row>
    <row r="6" spans="1:13" ht="14.25" thickBot="1" x14ac:dyDescent="0.3">
      <c r="A6" s="68"/>
      <c r="B6" s="68"/>
      <c r="C6" s="68"/>
      <c r="I6" s="718" t="s">
        <v>1497</v>
      </c>
      <c r="J6" s="601">
        <v>7.2</v>
      </c>
      <c r="K6" s="602">
        <v>12.8</v>
      </c>
      <c r="L6" s="602">
        <v>10</v>
      </c>
      <c r="M6" s="602">
        <v>8</v>
      </c>
    </row>
    <row r="7" spans="1:13" x14ac:dyDescent="0.25">
      <c r="A7" s="68"/>
      <c r="B7" s="68"/>
      <c r="C7" s="68"/>
      <c r="I7" s="3" t="s">
        <v>1498</v>
      </c>
      <c r="J7" s="9"/>
      <c r="K7" s="3"/>
      <c r="L7" s="11"/>
      <c r="M7" s="360"/>
    </row>
    <row r="8" spans="1:13" x14ac:dyDescent="0.25">
      <c r="A8" s="33"/>
      <c r="B8" s="603"/>
      <c r="C8" s="604"/>
      <c r="I8" s="3" t="s">
        <v>1499</v>
      </c>
      <c r="J8" s="360">
        <v>1.6</v>
      </c>
      <c r="K8" s="723">
        <v>4.7</v>
      </c>
      <c r="L8" s="723">
        <v>2.6</v>
      </c>
      <c r="M8" s="360">
        <v>2.5</v>
      </c>
    </row>
    <row r="9" spans="1:13" x14ac:dyDescent="0.25">
      <c r="A9" s="68"/>
      <c r="B9" s="68"/>
      <c r="C9" s="68"/>
      <c r="I9" s="3" t="s">
        <v>1500</v>
      </c>
      <c r="J9" s="360">
        <v>3.5</v>
      </c>
      <c r="K9" s="723">
        <v>4.3</v>
      </c>
      <c r="L9" s="723">
        <v>4.0999999999999996</v>
      </c>
      <c r="M9" s="360">
        <v>2.9</v>
      </c>
    </row>
    <row r="10" spans="1:13" x14ac:dyDescent="0.25">
      <c r="A10" s="68"/>
      <c r="B10" s="68"/>
      <c r="C10" s="68"/>
      <c r="I10" s="3" t="s">
        <v>1501</v>
      </c>
      <c r="J10" s="360">
        <v>1.1000000000000001</v>
      </c>
      <c r="K10" s="723">
        <v>1.8</v>
      </c>
      <c r="L10" s="723">
        <v>1.6</v>
      </c>
      <c r="M10" s="360">
        <v>1.4</v>
      </c>
    </row>
    <row r="11" spans="1:13" x14ac:dyDescent="0.25">
      <c r="A11" s="68"/>
      <c r="B11" s="68"/>
      <c r="C11" s="68"/>
      <c r="I11" s="3" t="s">
        <v>1502</v>
      </c>
      <c r="J11" s="360">
        <v>0.5</v>
      </c>
      <c r="K11" s="723">
        <v>1.7</v>
      </c>
      <c r="L11" s="723">
        <v>1.6</v>
      </c>
      <c r="M11" s="360">
        <v>1.6</v>
      </c>
    </row>
    <row r="12" spans="1:13" x14ac:dyDescent="0.25">
      <c r="A12" s="68"/>
      <c r="B12" s="68"/>
      <c r="C12" s="68"/>
      <c r="I12" s="3" t="s">
        <v>1503</v>
      </c>
      <c r="J12" s="360">
        <v>0.4</v>
      </c>
      <c r="K12" s="723">
        <v>0.4</v>
      </c>
      <c r="L12" s="723">
        <v>0.4</v>
      </c>
      <c r="M12" s="360">
        <v>0.1</v>
      </c>
    </row>
    <row r="13" spans="1:13" ht="14.25" thickBot="1" x14ac:dyDescent="0.3">
      <c r="I13" s="469" t="s">
        <v>1504</v>
      </c>
      <c r="J13" s="467">
        <v>0</v>
      </c>
      <c r="K13" s="726">
        <v>-0.2</v>
      </c>
      <c r="L13" s="726">
        <v>-0.2</v>
      </c>
      <c r="M13" s="467">
        <v>-0.3</v>
      </c>
    </row>
    <row r="14" spans="1:13" x14ac:dyDescent="0.25">
      <c r="I14" s="1054"/>
      <c r="J14" s="1054"/>
      <c r="K14" s="1054"/>
      <c r="L14" s="1054"/>
      <c r="M14" s="797" t="s">
        <v>8</v>
      </c>
    </row>
    <row r="17" spans="1:13" x14ac:dyDescent="0.25">
      <c r="I17" s="1063" t="s">
        <v>1851</v>
      </c>
      <c r="J17" s="1063"/>
      <c r="K17" s="1063"/>
      <c r="L17" s="1063"/>
      <c r="M17" s="1063"/>
    </row>
    <row r="18" spans="1:13" x14ac:dyDescent="0.25">
      <c r="I18" s="1061"/>
      <c r="J18" s="597" t="s">
        <v>1491</v>
      </c>
      <c r="K18" s="598" t="s">
        <v>1494</v>
      </c>
      <c r="L18" s="598" t="s">
        <v>1495</v>
      </c>
      <c r="M18" s="597" t="s">
        <v>1495</v>
      </c>
    </row>
    <row r="19" spans="1:13" x14ac:dyDescent="0.25">
      <c r="I19" s="1061"/>
      <c r="J19" s="154" t="s">
        <v>1492</v>
      </c>
      <c r="K19" s="360">
        <v>-2021</v>
      </c>
      <c r="L19" s="360" t="s">
        <v>1496</v>
      </c>
      <c r="M19" s="360" t="s">
        <v>1505</v>
      </c>
    </row>
    <row r="20" spans="1:13" ht="14.25" thickBot="1" x14ac:dyDescent="0.3">
      <c r="I20" s="1062"/>
      <c r="J20" s="467" t="s">
        <v>1493</v>
      </c>
      <c r="K20" s="796"/>
      <c r="L20" s="796"/>
      <c r="M20" s="796"/>
    </row>
    <row r="21" spans="1:13" ht="14.25" thickBot="1" x14ac:dyDescent="0.3">
      <c r="I21" s="718" t="s">
        <v>1497</v>
      </c>
      <c r="J21" s="599">
        <v>7.2</v>
      </c>
      <c r="K21" s="600">
        <v>12.8</v>
      </c>
      <c r="L21" s="600">
        <v>10</v>
      </c>
      <c r="M21" s="600">
        <v>8</v>
      </c>
    </row>
    <row r="22" spans="1:13" ht="27" x14ac:dyDescent="0.25">
      <c r="A22" s="605" t="s">
        <v>554</v>
      </c>
      <c r="B22" s="606" t="s">
        <v>110</v>
      </c>
      <c r="C22" s="606" t="s">
        <v>111</v>
      </c>
      <c r="D22" s="606" t="s">
        <v>112</v>
      </c>
      <c r="E22" s="606" t="s">
        <v>113</v>
      </c>
      <c r="F22" s="606" t="s">
        <v>114</v>
      </c>
      <c r="G22" s="617"/>
      <c r="H22" s="617"/>
      <c r="I22" s="3" t="s">
        <v>1498</v>
      </c>
      <c r="J22" s="9"/>
      <c r="K22" s="3"/>
      <c r="L22" s="11"/>
      <c r="M22" s="360"/>
    </row>
    <row r="23" spans="1:13" x14ac:dyDescent="0.25">
      <c r="A23" s="108" t="s">
        <v>1512</v>
      </c>
      <c r="B23" s="607">
        <v>7.2230029532132844</v>
      </c>
      <c r="C23" s="608">
        <f>B23</f>
        <v>7.2230029532132844</v>
      </c>
      <c r="D23" s="608"/>
      <c r="E23" s="608"/>
      <c r="F23" s="609">
        <f>B23</f>
        <v>7.2230029532132844</v>
      </c>
      <c r="G23" s="609" t="s">
        <v>1519</v>
      </c>
      <c r="H23" s="609"/>
      <c r="I23" s="3" t="s">
        <v>1506</v>
      </c>
      <c r="J23" s="360">
        <v>1.6</v>
      </c>
      <c r="K23" s="723">
        <v>4.7</v>
      </c>
      <c r="L23" s="723">
        <v>2.6</v>
      </c>
      <c r="M23" s="360">
        <v>2.5</v>
      </c>
    </row>
    <row r="24" spans="1:13" x14ac:dyDescent="0.25">
      <c r="A24" s="108" t="s">
        <v>1513</v>
      </c>
      <c r="B24" s="610">
        <v>1.8685715720863423</v>
      </c>
      <c r="C24" s="608">
        <f>B24+C23</f>
        <v>9.0915745252996274</v>
      </c>
      <c r="D24" s="608">
        <f>IF(AND(C23*B24&lt;0,ABS(B24)-ABS(C23)&gt;0),C23,0)</f>
        <v>0</v>
      </c>
      <c r="E24" s="608">
        <f>IF(D24&lt;&gt;0,0,IF(C23*B24&gt;=0,C23,C23+B24))</f>
        <v>7.2230029532132844</v>
      </c>
      <c r="F24" s="609">
        <f>IF(AND(C23&lt;&gt;0,D24=0),IF(C23+B24&lt;0,-1,IF(C23&lt;0,-1,1))*ABS(B24)+D24,IF(C23+B24&lt;0,-1,1)*ABS(B24)+D24)</f>
        <v>1.8685715720863423</v>
      </c>
      <c r="G24" s="609" t="s">
        <v>1520</v>
      </c>
      <c r="H24" s="609"/>
      <c r="I24" s="3" t="s">
        <v>1507</v>
      </c>
      <c r="J24" s="360">
        <v>3.5</v>
      </c>
      <c r="K24" s="723">
        <v>4.3</v>
      </c>
      <c r="L24" s="723">
        <v>4.0999999999999996</v>
      </c>
      <c r="M24" s="360">
        <v>2.9</v>
      </c>
    </row>
    <row r="25" spans="1:13" x14ac:dyDescent="0.25">
      <c r="A25" s="108" t="s">
        <v>1514</v>
      </c>
      <c r="B25" s="610">
        <v>1.9622947918341647</v>
      </c>
      <c r="C25" s="608">
        <f t="shared" ref="C25:C29" si="0">B25+C24</f>
        <v>11.053869317133792</v>
      </c>
      <c r="D25" s="608">
        <f t="shared" ref="D25:D29" si="1">IF(AND(C24*B25&lt;0,ABS(B25)-ABS(C24)&gt;0),C24,0)</f>
        <v>0</v>
      </c>
      <c r="E25" s="608">
        <f t="shared" ref="E25:E29" si="2">IF(D25&lt;&gt;0,0,IF(C24*B25&gt;=0,C24,C24+B25))</f>
        <v>9.0915745252996274</v>
      </c>
      <c r="F25" s="609">
        <f t="shared" ref="F25:F29" si="3">IF(AND(C24&lt;&gt;0,D25=0),IF(C24+B25&lt;0,-1,IF(C24&lt;0,-1,1))*ABS(B25)+D25,IF(C24+B25&lt;0,-1,1)*ABS(B25)+D25)</f>
        <v>1.9622947918341647</v>
      </c>
      <c r="G25" s="609" t="s">
        <v>1521</v>
      </c>
      <c r="H25" s="609"/>
      <c r="I25" s="3" t="s">
        <v>1508</v>
      </c>
      <c r="J25" s="360">
        <v>1.1000000000000001</v>
      </c>
      <c r="K25" s="723">
        <v>1.8</v>
      </c>
      <c r="L25" s="723">
        <v>1.6</v>
      </c>
      <c r="M25" s="360">
        <v>1.4</v>
      </c>
    </row>
    <row r="26" spans="1:13" x14ac:dyDescent="0.25">
      <c r="A26" s="108" t="s">
        <v>1515</v>
      </c>
      <c r="B26" s="610">
        <v>0.27490711828135916</v>
      </c>
      <c r="C26" s="608">
        <f t="shared" si="0"/>
        <v>11.328776435415151</v>
      </c>
      <c r="D26" s="608">
        <f t="shared" si="1"/>
        <v>0</v>
      </c>
      <c r="E26" s="608">
        <f t="shared" si="2"/>
        <v>11.053869317133792</v>
      </c>
      <c r="F26" s="609">
        <f t="shared" si="3"/>
        <v>0.27490711828135916</v>
      </c>
      <c r="G26" s="15" t="s">
        <v>1523</v>
      </c>
      <c r="H26" s="609"/>
      <c r="I26" s="3" t="s">
        <v>1509</v>
      </c>
      <c r="J26" s="360">
        <v>0.5</v>
      </c>
      <c r="K26" s="723">
        <v>1.7</v>
      </c>
      <c r="L26" s="723">
        <v>1.6</v>
      </c>
      <c r="M26" s="360">
        <v>1.6</v>
      </c>
    </row>
    <row r="27" spans="1:13" x14ac:dyDescent="0.25">
      <c r="A27" s="108" t="s">
        <v>1516</v>
      </c>
      <c r="B27" s="610">
        <v>2.4212181787240041</v>
      </c>
      <c r="C27" s="608">
        <f t="shared" si="0"/>
        <v>13.749994614139155</v>
      </c>
      <c r="D27" s="608">
        <f t="shared" si="1"/>
        <v>0</v>
      </c>
      <c r="E27" s="608">
        <f t="shared" si="2"/>
        <v>11.328776435415151</v>
      </c>
      <c r="F27" s="609">
        <f t="shared" si="3"/>
        <v>2.4212181787240041</v>
      </c>
      <c r="G27" s="609" t="s">
        <v>1522</v>
      </c>
      <c r="H27" s="609"/>
      <c r="I27" s="3" t="s">
        <v>1510</v>
      </c>
      <c r="J27" s="360">
        <v>0.4</v>
      </c>
      <c r="K27" s="723">
        <v>0.4</v>
      </c>
      <c r="L27" s="723">
        <v>0.4</v>
      </c>
      <c r="M27" s="360">
        <v>0.1</v>
      </c>
    </row>
    <row r="28" spans="1:13" ht="14.25" thickBot="1" x14ac:dyDescent="0.3">
      <c r="A28" s="108" t="s">
        <v>1517</v>
      </c>
      <c r="B28" s="610">
        <v>-0.57903578533961308</v>
      </c>
      <c r="C28" s="608">
        <f t="shared" si="0"/>
        <v>13.170958828799542</v>
      </c>
      <c r="D28" s="608">
        <f t="shared" si="1"/>
        <v>0</v>
      </c>
      <c r="E28" s="608">
        <f t="shared" si="2"/>
        <v>13.170958828799542</v>
      </c>
      <c r="F28" s="609">
        <f t="shared" si="3"/>
        <v>0.57903578533961308</v>
      </c>
      <c r="G28" s="609" t="s">
        <v>1525</v>
      </c>
      <c r="H28" s="609"/>
      <c r="I28" s="469" t="s">
        <v>543</v>
      </c>
      <c r="J28" s="467">
        <v>0</v>
      </c>
      <c r="K28" s="726">
        <v>-0.2</v>
      </c>
      <c r="L28" s="726">
        <v>-0.2</v>
      </c>
      <c r="M28" s="467">
        <v>-0.3</v>
      </c>
    </row>
    <row r="29" spans="1:13" x14ac:dyDescent="0.25">
      <c r="A29" s="108" t="s">
        <v>358</v>
      </c>
      <c r="B29" s="610">
        <v>-0.40739821530604381</v>
      </c>
      <c r="C29" s="608">
        <f t="shared" si="0"/>
        <v>12.763560613493498</v>
      </c>
      <c r="D29" s="608">
        <f t="shared" si="1"/>
        <v>0</v>
      </c>
      <c r="E29" s="608">
        <f t="shared" si="2"/>
        <v>12.763560613493498</v>
      </c>
      <c r="F29" s="609">
        <f t="shared" si="3"/>
        <v>0.40739821530604381</v>
      </c>
      <c r="G29" s="609" t="s">
        <v>543</v>
      </c>
      <c r="H29" s="609"/>
      <c r="I29" s="1054"/>
      <c r="J29" s="1054"/>
      <c r="K29" s="1054"/>
      <c r="L29" s="1054"/>
      <c r="M29" s="797" t="s">
        <v>118</v>
      </c>
    </row>
    <row r="30" spans="1:13" x14ac:dyDescent="0.25">
      <c r="A30" s="150" t="s">
        <v>1518</v>
      </c>
      <c r="B30" s="611">
        <v>12.763560613493498</v>
      </c>
      <c r="C30" s="612">
        <f>B30</f>
        <v>12.763560613493498</v>
      </c>
      <c r="D30" s="613"/>
      <c r="E30" s="613"/>
      <c r="F30" s="612">
        <f>C30</f>
        <v>12.763560613493498</v>
      </c>
      <c r="G30" s="609" t="s">
        <v>1524</v>
      </c>
      <c r="H30" s="609"/>
    </row>
    <row r="31" spans="1:13" x14ac:dyDescent="0.25">
      <c r="A31" s="108"/>
      <c r="B31" s="614"/>
      <c r="C31" s="614"/>
      <c r="D31" s="614"/>
      <c r="E31" s="614"/>
      <c r="F31" s="616" t="s">
        <v>8</v>
      </c>
      <c r="G31" s="616"/>
      <c r="H31" s="616"/>
    </row>
    <row r="32" spans="1:13" x14ac:dyDescent="0.25">
      <c r="A32" s="614"/>
      <c r="B32" s="614"/>
      <c r="C32" s="615"/>
      <c r="D32" s="615"/>
      <c r="F32" s="616"/>
      <c r="G32" s="616"/>
      <c r="H32" s="616"/>
    </row>
    <row r="33" spans="1:1" x14ac:dyDescent="0.25">
      <c r="A33" s="795" t="s">
        <v>1526</v>
      </c>
    </row>
  </sheetData>
  <mergeCells count="6">
    <mergeCell ref="I29:L29"/>
    <mergeCell ref="I3:I5"/>
    <mergeCell ref="I2:M2"/>
    <mergeCell ref="I14:L14"/>
    <mergeCell ref="I17:M17"/>
    <mergeCell ref="I18:I20"/>
  </mergeCells>
  <hyperlinks>
    <hyperlink ref="M4" location="_ftn1" display="_ftn1"/>
    <hyperlink ref="M19" location="_ftn1" display="_ftn1"/>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8"/>
  <sheetViews>
    <sheetView showGridLines="0" zoomScale="85" zoomScaleNormal="85" workbookViewId="0"/>
  </sheetViews>
  <sheetFormatPr defaultColWidth="9.140625" defaultRowHeight="13.5" x14ac:dyDescent="0.25"/>
  <cols>
    <col min="1" max="1" width="26" style="15" customWidth="1"/>
    <col min="2" max="6" width="9.140625" style="15"/>
    <col min="7" max="7" width="17.85546875" style="15" bestFit="1" customWidth="1"/>
    <col min="8" max="16384" width="9.140625" style="15"/>
  </cols>
  <sheetData>
    <row r="3" spans="1:6" x14ac:dyDescent="0.25">
      <c r="A3" s="166" t="s">
        <v>1532</v>
      </c>
      <c r="B3" s="67"/>
      <c r="C3" s="67"/>
      <c r="D3" s="67"/>
      <c r="E3" s="67"/>
      <c r="F3" s="67"/>
    </row>
    <row r="19" spans="1:7" x14ac:dyDescent="0.25">
      <c r="B19" s="36"/>
      <c r="C19" s="36"/>
      <c r="D19" s="36"/>
      <c r="E19" s="36"/>
      <c r="F19" s="36"/>
    </row>
    <row r="20" spans="1:7" x14ac:dyDescent="0.25">
      <c r="A20" s="67"/>
      <c r="B20" s="66">
        <v>2021</v>
      </c>
      <c r="C20" s="66">
        <v>2022</v>
      </c>
      <c r="D20" s="66">
        <v>2024</v>
      </c>
      <c r="E20" s="66">
        <v>2026</v>
      </c>
      <c r="F20" s="66">
        <v>2028</v>
      </c>
    </row>
    <row r="21" spans="1:7" x14ac:dyDescent="0.25">
      <c r="A21" s="15" t="s">
        <v>1527</v>
      </c>
      <c r="B21" s="169">
        <v>12.767627176566045</v>
      </c>
      <c r="C21" s="169">
        <v>12.545452018659123</v>
      </c>
      <c r="D21" s="169">
        <v>10</v>
      </c>
      <c r="E21" s="169">
        <v>7.9443744649295631</v>
      </c>
      <c r="F21" s="169">
        <v>5.6047762651025614</v>
      </c>
      <c r="G21" s="15" t="s">
        <v>1530</v>
      </c>
    </row>
    <row r="22" spans="1:7" x14ac:dyDescent="0.25">
      <c r="A22" s="15" t="s">
        <v>1529</v>
      </c>
      <c r="B22" s="169">
        <v>12.767627176566045</v>
      </c>
      <c r="C22" s="169">
        <v>12.545452018659123</v>
      </c>
      <c r="D22" s="169">
        <v>8</v>
      </c>
      <c r="E22" s="169">
        <v>5.9383556358962508</v>
      </c>
      <c r="F22" s="169">
        <v>3.5866188886142809</v>
      </c>
      <c r="G22" s="15" t="s">
        <v>1531</v>
      </c>
    </row>
    <row r="23" spans="1:7" x14ac:dyDescent="0.25">
      <c r="A23" s="15" t="s">
        <v>1485</v>
      </c>
      <c r="B23" s="306">
        <v>8</v>
      </c>
      <c r="C23" s="306">
        <v>8</v>
      </c>
      <c r="D23" s="306">
        <v>8</v>
      </c>
      <c r="E23" s="306">
        <v>8</v>
      </c>
      <c r="F23" s="306">
        <v>8</v>
      </c>
      <c r="G23" s="15" t="s">
        <v>1481</v>
      </c>
    </row>
    <row r="24" spans="1:7" x14ac:dyDescent="0.25">
      <c r="A24" s="15" t="s">
        <v>1484</v>
      </c>
      <c r="B24" s="306">
        <v>4</v>
      </c>
      <c r="C24" s="306">
        <v>4</v>
      </c>
      <c r="D24" s="306">
        <v>4</v>
      </c>
      <c r="E24" s="306">
        <v>4</v>
      </c>
      <c r="F24" s="306">
        <v>4</v>
      </c>
      <c r="G24" s="15" t="s">
        <v>1480</v>
      </c>
    </row>
    <row r="25" spans="1:7" x14ac:dyDescent="0.25">
      <c r="A25" s="15" t="s">
        <v>1528</v>
      </c>
      <c r="B25" s="306">
        <v>2</v>
      </c>
      <c r="C25" s="306">
        <v>2</v>
      </c>
      <c r="D25" s="306">
        <v>2</v>
      </c>
      <c r="E25" s="306">
        <v>2</v>
      </c>
      <c r="F25" s="306">
        <v>2</v>
      </c>
      <c r="G25" s="15" t="s">
        <v>1479</v>
      </c>
    </row>
    <row r="28" spans="1:7" x14ac:dyDescent="0.25">
      <c r="A28" s="166" t="s">
        <v>1533</v>
      </c>
      <c r="B28" s="67"/>
      <c r="C28" s="67"/>
      <c r="D28" s="67"/>
      <c r="E28" s="67"/>
      <c r="F28" s="6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dimension ref="A3:L40"/>
  <sheetViews>
    <sheetView showGridLines="0" zoomScale="85" zoomScaleNormal="85" workbookViewId="0"/>
  </sheetViews>
  <sheetFormatPr defaultColWidth="9.140625" defaultRowHeight="13.5" x14ac:dyDescent="0.25"/>
  <cols>
    <col min="1" max="1" width="9.140625" style="15"/>
    <col min="2" max="2" width="29.140625" style="15" customWidth="1"/>
    <col min="3" max="9" width="8.5703125" style="15" customWidth="1"/>
    <col min="10" max="16384" width="9.140625" style="15"/>
  </cols>
  <sheetData>
    <row r="3" spans="1:12" s="31" customFormat="1" ht="14.25" thickBot="1" x14ac:dyDescent="0.3">
      <c r="A3" s="997" t="s">
        <v>559</v>
      </c>
      <c r="B3" s="997"/>
      <c r="C3" s="997"/>
      <c r="D3" s="997"/>
      <c r="E3" s="997"/>
      <c r="F3" s="997"/>
      <c r="G3" s="997"/>
      <c r="H3" s="997"/>
      <c r="I3" s="997"/>
    </row>
    <row r="4" spans="1:12" ht="15.75" customHeight="1" thickBot="1" x14ac:dyDescent="0.3">
      <c r="A4" s="50" t="s">
        <v>9</v>
      </c>
      <c r="B4" s="50" t="s">
        <v>10</v>
      </c>
      <c r="C4" s="50"/>
      <c r="D4" s="998" t="s">
        <v>11</v>
      </c>
      <c r="E4" s="998"/>
      <c r="F4" s="998" t="s">
        <v>12</v>
      </c>
      <c r="G4" s="998"/>
      <c r="H4" s="998"/>
      <c r="I4" s="998"/>
    </row>
    <row r="5" spans="1:12" ht="14.25" thickBot="1" x14ac:dyDescent="0.3">
      <c r="A5" s="50"/>
      <c r="B5" s="50"/>
      <c r="C5" s="50" t="s">
        <v>13</v>
      </c>
      <c r="D5" s="50">
        <v>2019</v>
      </c>
      <c r="E5" s="50">
        <v>2020</v>
      </c>
      <c r="F5" s="50">
        <v>2021</v>
      </c>
      <c r="G5" s="50">
        <v>2022</v>
      </c>
      <c r="H5" s="50">
        <v>2023</v>
      </c>
      <c r="I5" s="50">
        <v>2024</v>
      </c>
    </row>
    <row r="6" spans="1:12" x14ac:dyDescent="0.25">
      <c r="A6" s="723">
        <v>1</v>
      </c>
      <c r="B6" s="3" t="s">
        <v>14</v>
      </c>
      <c r="C6" s="723" t="s">
        <v>15</v>
      </c>
      <c r="D6" s="367">
        <v>93.9</v>
      </c>
      <c r="E6" s="367">
        <v>91.1</v>
      </c>
      <c r="F6" s="367">
        <v>95.4</v>
      </c>
      <c r="G6" s="367">
        <v>103.5</v>
      </c>
      <c r="H6" s="367">
        <v>109.3</v>
      </c>
      <c r="I6" s="367">
        <v>112.4</v>
      </c>
      <c r="J6" s="177"/>
      <c r="K6" s="177"/>
      <c r="L6" s="177"/>
    </row>
    <row r="7" spans="1:12" x14ac:dyDescent="0.25">
      <c r="A7" s="723">
        <v>2</v>
      </c>
      <c r="B7" s="3" t="s">
        <v>16</v>
      </c>
      <c r="C7" s="723" t="s">
        <v>17</v>
      </c>
      <c r="D7" s="47">
        <v>2.2999999999999998</v>
      </c>
      <c r="E7" s="47">
        <v>-5.2</v>
      </c>
      <c r="F7" s="47">
        <v>3.3</v>
      </c>
      <c r="G7" s="47">
        <v>6.3</v>
      </c>
      <c r="H7" s="47">
        <v>2.8</v>
      </c>
      <c r="I7" s="47">
        <v>0.3</v>
      </c>
    </row>
    <row r="8" spans="1:12" x14ac:dyDescent="0.25">
      <c r="A8" s="723">
        <v>3</v>
      </c>
      <c r="B8" s="3" t="s">
        <v>18</v>
      </c>
      <c r="C8" s="723" t="s">
        <v>17</v>
      </c>
      <c r="D8" s="47">
        <v>2.2999999999999998</v>
      </c>
      <c r="E8" s="47">
        <v>-1.1000000000000001</v>
      </c>
      <c r="F8" s="47">
        <v>-3.3</v>
      </c>
      <c r="G8" s="47">
        <v>6.8</v>
      </c>
      <c r="H8" s="47">
        <v>2.7</v>
      </c>
      <c r="I8" s="47">
        <v>2.4</v>
      </c>
    </row>
    <row r="9" spans="1:12" x14ac:dyDescent="0.25">
      <c r="A9" s="723">
        <v>4</v>
      </c>
      <c r="B9" s="9" t="s">
        <v>19</v>
      </c>
      <c r="C9" s="723" t="s">
        <v>17</v>
      </c>
      <c r="D9" s="47">
        <v>4.7</v>
      </c>
      <c r="E9" s="47">
        <v>-2.2999999999999998</v>
      </c>
      <c r="F9" s="47">
        <v>3.6</v>
      </c>
      <c r="G9" s="47">
        <v>0.9</v>
      </c>
      <c r="H9" s="47">
        <v>3.7</v>
      </c>
      <c r="I9" s="47">
        <v>-0.7</v>
      </c>
    </row>
    <row r="10" spans="1:12" x14ac:dyDescent="0.25">
      <c r="A10" s="723">
        <v>5</v>
      </c>
      <c r="B10" s="9" t="s">
        <v>20</v>
      </c>
      <c r="C10" s="723" t="s">
        <v>17</v>
      </c>
      <c r="D10" s="47">
        <v>5.8</v>
      </c>
      <c r="E10" s="47">
        <v>-11.9</v>
      </c>
      <c r="F10" s="47">
        <v>0.8</v>
      </c>
      <c r="G10" s="47">
        <v>11.9</v>
      </c>
      <c r="H10" s="47">
        <v>8.4</v>
      </c>
      <c r="I10" s="47">
        <v>-10.9</v>
      </c>
    </row>
    <row r="11" spans="1:12" x14ac:dyDescent="0.25">
      <c r="A11" s="723">
        <v>6</v>
      </c>
      <c r="B11" s="9" t="s">
        <v>21</v>
      </c>
      <c r="C11" s="723" t="s">
        <v>17</v>
      </c>
      <c r="D11" s="47">
        <v>0.8</v>
      </c>
      <c r="E11" s="47">
        <v>-7.2</v>
      </c>
      <c r="F11" s="47">
        <v>10.6</v>
      </c>
      <c r="G11" s="47">
        <v>4.8</v>
      </c>
      <c r="H11" s="47">
        <v>4.2</v>
      </c>
      <c r="I11" s="47">
        <v>3.6</v>
      </c>
    </row>
    <row r="12" spans="1:12" x14ac:dyDescent="0.25">
      <c r="A12" s="723">
        <v>7</v>
      </c>
      <c r="B12" s="9" t="s">
        <v>22</v>
      </c>
      <c r="C12" s="723" t="s">
        <v>17</v>
      </c>
      <c r="D12" s="47">
        <v>2.1</v>
      </c>
      <c r="E12" s="47">
        <v>-8.5</v>
      </c>
      <c r="F12" s="47">
        <v>8.8000000000000007</v>
      </c>
      <c r="G12" s="47">
        <v>5.3</v>
      </c>
      <c r="H12" s="47">
        <v>4.0999999999999996</v>
      </c>
      <c r="I12" s="47">
        <v>2</v>
      </c>
    </row>
    <row r="13" spans="1:12" x14ac:dyDescent="0.25">
      <c r="A13" s="723">
        <v>8</v>
      </c>
      <c r="B13" s="3" t="s">
        <v>23</v>
      </c>
      <c r="C13" s="723" t="s">
        <v>17</v>
      </c>
      <c r="D13" s="47">
        <v>1.8</v>
      </c>
      <c r="E13" s="47">
        <v>-4.0999999999999996</v>
      </c>
      <c r="F13" s="47">
        <v>-2.6</v>
      </c>
      <c r="G13" s="47">
        <v>0.9</v>
      </c>
      <c r="H13" s="47">
        <v>0.9</v>
      </c>
      <c r="I13" s="47">
        <v>-1</v>
      </c>
    </row>
    <row r="14" spans="1:12" x14ac:dyDescent="0.25">
      <c r="A14" s="723">
        <v>9</v>
      </c>
      <c r="B14" s="3" t="s">
        <v>24</v>
      </c>
      <c r="C14" s="723" t="s">
        <v>17</v>
      </c>
      <c r="D14" s="47">
        <v>7.8</v>
      </c>
      <c r="E14" s="47">
        <v>3.8</v>
      </c>
      <c r="F14" s="47">
        <v>4.9000000000000004</v>
      </c>
      <c r="G14" s="47">
        <v>5</v>
      </c>
      <c r="H14" s="47">
        <v>4.7</v>
      </c>
      <c r="I14" s="47">
        <v>4.0999999999999996</v>
      </c>
    </row>
    <row r="15" spans="1:12" x14ac:dyDescent="0.25">
      <c r="A15" s="723">
        <v>10</v>
      </c>
      <c r="B15" s="3" t="s">
        <v>25</v>
      </c>
      <c r="C15" s="723" t="s">
        <v>17</v>
      </c>
      <c r="D15" s="47">
        <v>0.7</v>
      </c>
      <c r="E15" s="47">
        <v>-2</v>
      </c>
      <c r="F15" s="47">
        <v>-0.2</v>
      </c>
      <c r="G15" s="47">
        <v>0.9</v>
      </c>
      <c r="H15" s="47">
        <v>1.1000000000000001</v>
      </c>
      <c r="I15" s="47">
        <v>0.3</v>
      </c>
    </row>
    <row r="16" spans="1:12" x14ac:dyDescent="0.25">
      <c r="A16" s="723">
        <v>11</v>
      </c>
      <c r="B16" s="9" t="s">
        <v>26</v>
      </c>
      <c r="C16" s="723" t="s">
        <v>17</v>
      </c>
      <c r="D16" s="47">
        <v>1</v>
      </c>
      <c r="E16" s="47">
        <v>-1.9</v>
      </c>
      <c r="F16" s="47">
        <v>-0.4</v>
      </c>
      <c r="G16" s="47">
        <v>0.9</v>
      </c>
      <c r="H16" s="47">
        <v>1.2</v>
      </c>
      <c r="I16" s="47">
        <v>0.3</v>
      </c>
    </row>
    <row r="17" spans="1:9" ht="27" x14ac:dyDescent="0.25">
      <c r="A17" s="723">
        <v>12</v>
      </c>
      <c r="B17" s="9" t="s">
        <v>27</v>
      </c>
      <c r="C17" s="723" t="s">
        <v>17</v>
      </c>
      <c r="D17" s="47">
        <v>5.8</v>
      </c>
      <c r="E17" s="47">
        <v>6.7</v>
      </c>
      <c r="F17" s="47">
        <v>7.1</v>
      </c>
      <c r="G17" s="47">
        <v>6.5</v>
      </c>
      <c r="H17" s="47">
        <v>5.4</v>
      </c>
      <c r="I17" s="47">
        <v>4.7</v>
      </c>
    </row>
    <row r="18" spans="1:9" x14ac:dyDescent="0.25">
      <c r="A18" s="723">
        <v>13</v>
      </c>
      <c r="B18" s="9" t="s">
        <v>28</v>
      </c>
      <c r="C18" s="723" t="s">
        <v>17</v>
      </c>
      <c r="D18" s="47">
        <v>5</v>
      </c>
      <c r="E18" s="47">
        <v>6.8</v>
      </c>
      <c r="F18" s="47">
        <v>7.6</v>
      </c>
      <c r="G18" s="47">
        <v>7</v>
      </c>
      <c r="H18" s="47">
        <v>5.9</v>
      </c>
      <c r="I18" s="47">
        <v>5.2</v>
      </c>
    </row>
    <row r="19" spans="1:9" ht="27" x14ac:dyDescent="0.25">
      <c r="A19" s="723">
        <v>14</v>
      </c>
      <c r="B19" s="9" t="s">
        <v>29</v>
      </c>
      <c r="C19" s="723" t="s">
        <v>17</v>
      </c>
      <c r="D19" s="47">
        <v>2.8</v>
      </c>
      <c r="E19" s="47">
        <v>2</v>
      </c>
      <c r="F19" s="47">
        <v>1.1000000000000001</v>
      </c>
      <c r="G19" s="47">
        <v>2.2000000000000002</v>
      </c>
      <c r="H19" s="47">
        <v>2.5</v>
      </c>
      <c r="I19" s="47">
        <v>2.2999999999999998</v>
      </c>
    </row>
    <row r="20" spans="1:9" ht="14.25" thickBot="1" x14ac:dyDescent="0.3">
      <c r="A20" s="725">
        <v>15</v>
      </c>
      <c r="B20" s="133" t="s">
        <v>95</v>
      </c>
      <c r="C20" s="725" t="s">
        <v>17</v>
      </c>
      <c r="D20" s="58">
        <v>-2.7</v>
      </c>
      <c r="E20" s="58">
        <v>-1.2</v>
      </c>
      <c r="F20" s="58">
        <v>-0.8</v>
      </c>
      <c r="G20" s="58">
        <v>-0.8</v>
      </c>
      <c r="H20" s="58">
        <v>-0.7</v>
      </c>
      <c r="I20" s="58">
        <v>-0.3</v>
      </c>
    </row>
    <row r="21" spans="1:9" ht="27" customHeight="1" x14ac:dyDescent="0.25">
      <c r="H21" s="996" t="s">
        <v>105</v>
      </c>
      <c r="I21" s="996"/>
    </row>
    <row r="22" spans="1:9" ht="14.25" thickBot="1" x14ac:dyDescent="0.3">
      <c r="A22" s="993" t="s">
        <v>546</v>
      </c>
      <c r="B22" s="993"/>
      <c r="C22" s="993"/>
      <c r="D22" s="993"/>
      <c r="E22" s="993"/>
      <c r="F22" s="993"/>
      <c r="G22" s="993"/>
      <c r="H22" s="993"/>
      <c r="I22" s="993"/>
    </row>
    <row r="23" spans="1:9" ht="14.25" thickBot="1" x14ac:dyDescent="0.3">
      <c r="A23" s="50" t="s">
        <v>137</v>
      </c>
      <c r="B23" s="50" t="s">
        <v>138</v>
      </c>
      <c r="C23" s="50"/>
      <c r="D23" s="998" t="s">
        <v>139</v>
      </c>
      <c r="E23" s="998"/>
      <c r="F23" s="998" t="s">
        <v>140</v>
      </c>
      <c r="G23" s="998"/>
      <c r="H23" s="998"/>
      <c r="I23" s="998"/>
    </row>
    <row r="24" spans="1:9" ht="14.25" thickBot="1" x14ac:dyDescent="0.3">
      <c r="A24" s="50"/>
      <c r="B24" s="50"/>
      <c r="C24" s="50" t="s">
        <v>141</v>
      </c>
      <c r="D24" s="50">
        <v>2019</v>
      </c>
      <c r="E24" s="50">
        <v>2020</v>
      </c>
      <c r="F24" s="50">
        <v>2021</v>
      </c>
      <c r="G24" s="50">
        <v>2022</v>
      </c>
      <c r="H24" s="50">
        <v>2023</v>
      </c>
      <c r="I24" s="50">
        <v>2024</v>
      </c>
    </row>
    <row r="25" spans="1:9" x14ac:dyDescent="0.25">
      <c r="A25" s="723">
        <v>1</v>
      </c>
      <c r="B25" s="3" t="s">
        <v>142</v>
      </c>
      <c r="C25" s="723" t="s">
        <v>157</v>
      </c>
      <c r="D25" s="52">
        <f t="shared" ref="D25:I25" si="0">D6</f>
        <v>93.9</v>
      </c>
      <c r="E25" s="52">
        <f t="shared" si="0"/>
        <v>91.1</v>
      </c>
      <c r="F25" s="52">
        <f t="shared" si="0"/>
        <v>95.4</v>
      </c>
      <c r="G25" s="52">
        <f t="shared" si="0"/>
        <v>103.5</v>
      </c>
      <c r="H25" s="52">
        <f t="shared" si="0"/>
        <v>109.3</v>
      </c>
      <c r="I25" s="52">
        <f t="shared" si="0"/>
        <v>112.4</v>
      </c>
    </row>
    <row r="26" spans="1:9" x14ac:dyDescent="0.25">
      <c r="A26" s="723">
        <v>2</v>
      </c>
      <c r="B26" s="3" t="s">
        <v>143</v>
      </c>
      <c r="C26" s="723" t="s">
        <v>17</v>
      </c>
      <c r="D26" s="52">
        <f t="shared" ref="D26:I26" si="1">D7</f>
        <v>2.2999999999999998</v>
      </c>
      <c r="E26" s="52">
        <f t="shared" si="1"/>
        <v>-5.2</v>
      </c>
      <c r="F26" s="52">
        <f t="shared" si="1"/>
        <v>3.3</v>
      </c>
      <c r="G26" s="52">
        <f t="shared" si="1"/>
        <v>6.3</v>
      </c>
      <c r="H26" s="52">
        <f t="shared" si="1"/>
        <v>2.8</v>
      </c>
      <c r="I26" s="52">
        <f t="shared" si="1"/>
        <v>0.3</v>
      </c>
    </row>
    <row r="27" spans="1:9" x14ac:dyDescent="0.25">
      <c r="A27" s="723">
        <v>3</v>
      </c>
      <c r="B27" s="3" t="s">
        <v>144</v>
      </c>
      <c r="C27" s="723" t="s">
        <v>17</v>
      </c>
      <c r="D27" s="52">
        <f t="shared" ref="D27:I27" si="2">D8</f>
        <v>2.2999999999999998</v>
      </c>
      <c r="E27" s="52">
        <f t="shared" si="2"/>
        <v>-1.1000000000000001</v>
      </c>
      <c r="F27" s="52">
        <f t="shared" si="2"/>
        <v>-3.3</v>
      </c>
      <c r="G27" s="52">
        <f t="shared" si="2"/>
        <v>6.8</v>
      </c>
      <c r="H27" s="52">
        <f t="shared" si="2"/>
        <v>2.7</v>
      </c>
      <c r="I27" s="52">
        <f t="shared" si="2"/>
        <v>2.4</v>
      </c>
    </row>
    <row r="28" spans="1:9" x14ac:dyDescent="0.25">
      <c r="A28" s="723">
        <v>4</v>
      </c>
      <c r="B28" s="9" t="s">
        <v>145</v>
      </c>
      <c r="C28" s="723" t="s">
        <v>17</v>
      </c>
      <c r="D28" s="52">
        <f t="shared" ref="D28:I28" si="3">D9</f>
        <v>4.7</v>
      </c>
      <c r="E28" s="52">
        <f t="shared" si="3"/>
        <v>-2.2999999999999998</v>
      </c>
      <c r="F28" s="52">
        <f t="shared" si="3"/>
        <v>3.6</v>
      </c>
      <c r="G28" s="52">
        <f t="shared" si="3"/>
        <v>0.9</v>
      </c>
      <c r="H28" s="52">
        <f t="shared" si="3"/>
        <v>3.7</v>
      </c>
      <c r="I28" s="52">
        <f t="shared" si="3"/>
        <v>-0.7</v>
      </c>
    </row>
    <row r="29" spans="1:9" x14ac:dyDescent="0.25">
      <c r="A29" s="723">
        <v>5</v>
      </c>
      <c r="B29" s="9" t="s">
        <v>146</v>
      </c>
      <c r="C29" s="723" t="s">
        <v>17</v>
      </c>
      <c r="D29" s="52">
        <f t="shared" ref="D29:I29" si="4">D10</f>
        <v>5.8</v>
      </c>
      <c r="E29" s="52">
        <f t="shared" si="4"/>
        <v>-11.9</v>
      </c>
      <c r="F29" s="52">
        <f t="shared" si="4"/>
        <v>0.8</v>
      </c>
      <c r="G29" s="52">
        <f t="shared" si="4"/>
        <v>11.9</v>
      </c>
      <c r="H29" s="52">
        <f t="shared" si="4"/>
        <v>8.4</v>
      </c>
      <c r="I29" s="52">
        <f t="shared" si="4"/>
        <v>-10.9</v>
      </c>
    </row>
    <row r="30" spans="1:9" x14ac:dyDescent="0.25">
      <c r="A30" s="723">
        <v>6</v>
      </c>
      <c r="B30" s="9" t="s">
        <v>147</v>
      </c>
      <c r="C30" s="723" t="s">
        <v>17</v>
      </c>
      <c r="D30" s="52">
        <f t="shared" ref="D30:I30" si="5">D11</f>
        <v>0.8</v>
      </c>
      <c r="E30" s="52">
        <f t="shared" si="5"/>
        <v>-7.2</v>
      </c>
      <c r="F30" s="52">
        <f t="shared" si="5"/>
        <v>10.6</v>
      </c>
      <c r="G30" s="52">
        <f t="shared" si="5"/>
        <v>4.8</v>
      </c>
      <c r="H30" s="52">
        <f t="shared" si="5"/>
        <v>4.2</v>
      </c>
      <c r="I30" s="52">
        <f t="shared" si="5"/>
        <v>3.6</v>
      </c>
    </row>
    <row r="31" spans="1:9" x14ac:dyDescent="0.25">
      <c r="A31" s="723">
        <v>7</v>
      </c>
      <c r="B31" s="9" t="s">
        <v>148</v>
      </c>
      <c r="C31" s="723" t="s">
        <v>17</v>
      </c>
      <c r="D31" s="52">
        <f t="shared" ref="D31:I31" si="6">D12</f>
        <v>2.1</v>
      </c>
      <c r="E31" s="52">
        <f t="shared" si="6"/>
        <v>-8.5</v>
      </c>
      <c r="F31" s="52">
        <f t="shared" si="6"/>
        <v>8.8000000000000007</v>
      </c>
      <c r="G31" s="52">
        <f t="shared" si="6"/>
        <v>5.3</v>
      </c>
      <c r="H31" s="52">
        <f t="shared" si="6"/>
        <v>4.0999999999999996</v>
      </c>
      <c r="I31" s="52">
        <f t="shared" si="6"/>
        <v>2</v>
      </c>
    </row>
    <row r="32" spans="1:9" x14ac:dyDescent="0.25">
      <c r="A32" s="723">
        <v>8</v>
      </c>
      <c r="B32" s="3" t="s">
        <v>149</v>
      </c>
      <c r="C32" s="723" t="s">
        <v>17</v>
      </c>
      <c r="D32" s="52">
        <f t="shared" ref="D32:I32" si="7">D13</f>
        <v>1.8</v>
      </c>
      <c r="E32" s="52">
        <f t="shared" si="7"/>
        <v>-4.0999999999999996</v>
      </c>
      <c r="F32" s="52">
        <f t="shared" si="7"/>
        <v>-2.6</v>
      </c>
      <c r="G32" s="52">
        <f t="shared" si="7"/>
        <v>0.9</v>
      </c>
      <c r="H32" s="52">
        <f t="shared" si="7"/>
        <v>0.9</v>
      </c>
      <c r="I32" s="52">
        <f t="shared" si="7"/>
        <v>-1</v>
      </c>
    </row>
    <row r="33" spans="1:9" x14ac:dyDescent="0.25">
      <c r="A33" s="723">
        <v>9</v>
      </c>
      <c r="B33" s="3" t="s">
        <v>150</v>
      </c>
      <c r="C33" s="723" t="s">
        <v>17</v>
      </c>
      <c r="D33" s="52">
        <f t="shared" ref="D33:I33" si="8">D14</f>
        <v>7.8</v>
      </c>
      <c r="E33" s="52">
        <f t="shared" si="8"/>
        <v>3.8</v>
      </c>
      <c r="F33" s="52">
        <f t="shared" si="8"/>
        <v>4.9000000000000004</v>
      </c>
      <c r="G33" s="52">
        <f t="shared" si="8"/>
        <v>5</v>
      </c>
      <c r="H33" s="52">
        <f t="shared" si="8"/>
        <v>4.7</v>
      </c>
      <c r="I33" s="52">
        <f t="shared" si="8"/>
        <v>4.0999999999999996</v>
      </c>
    </row>
    <row r="34" spans="1:9" x14ac:dyDescent="0.25">
      <c r="A34" s="723">
        <v>10</v>
      </c>
      <c r="B34" s="3" t="s">
        <v>151</v>
      </c>
      <c r="C34" s="723" t="s">
        <v>17</v>
      </c>
      <c r="D34" s="52">
        <f t="shared" ref="D34:I34" si="9">D15</f>
        <v>0.7</v>
      </c>
      <c r="E34" s="52">
        <f t="shared" si="9"/>
        <v>-2</v>
      </c>
      <c r="F34" s="52">
        <f t="shared" si="9"/>
        <v>-0.2</v>
      </c>
      <c r="G34" s="52">
        <f t="shared" si="9"/>
        <v>0.9</v>
      </c>
      <c r="H34" s="52">
        <f t="shared" si="9"/>
        <v>1.1000000000000001</v>
      </c>
      <c r="I34" s="52">
        <f t="shared" si="9"/>
        <v>0.3</v>
      </c>
    </row>
    <row r="35" spans="1:9" x14ac:dyDescent="0.25">
      <c r="A35" s="723">
        <v>11</v>
      </c>
      <c r="B35" s="3" t="s">
        <v>152</v>
      </c>
      <c r="C35" s="723" t="s">
        <v>17</v>
      </c>
      <c r="D35" s="52">
        <f t="shared" ref="D35:I35" si="10">D16</f>
        <v>1</v>
      </c>
      <c r="E35" s="52">
        <f t="shared" si="10"/>
        <v>-1.9</v>
      </c>
      <c r="F35" s="52">
        <f t="shared" si="10"/>
        <v>-0.4</v>
      </c>
      <c r="G35" s="52">
        <f t="shared" si="10"/>
        <v>0.9</v>
      </c>
      <c r="H35" s="52">
        <f t="shared" si="10"/>
        <v>1.2</v>
      </c>
      <c r="I35" s="52">
        <f t="shared" si="10"/>
        <v>0.3</v>
      </c>
    </row>
    <row r="36" spans="1:9" x14ac:dyDescent="0.25">
      <c r="A36" s="723">
        <v>12</v>
      </c>
      <c r="B36" s="9" t="s">
        <v>153</v>
      </c>
      <c r="C36" s="723" t="s">
        <v>17</v>
      </c>
      <c r="D36" s="52">
        <f t="shared" ref="D36:I36" si="11">D17</f>
        <v>5.8</v>
      </c>
      <c r="E36" s="52">
        <f t="shared" si="11"/>
        <v>6.7</v>
      </c>
      <c r="F36" s="52">
        <f t="shared" si="11"/>
        <v>7.1</v>
      </c>
      <c r="G36" s="52">
        <f t="shared" si="11"/>
        <v>6.5</v>
      </c>
      <c r="H36" s="52">
        <f t="shared" si="11"/>
        <v>5.4</v>
      </c>
      <c r="I36" s="52">
        <f t="shared" si="11"/>
        <v>4.7</v>
      </c>
    </row>
    <row r="37" spans="1:9" x14ac:dyDescent="0.25">
      <c r="A37" s="723">
        <v>13</v>
      </c>
      <c r="B37" s="9" t="s">
        <v>154</v>
      </c>
      <c r="C37" s="723" t="s">
        <v>17</v>
      </c>
      <c r="D37" s="52">
        <f t="shared" ref="D37:I37" si="12">D18</f>
        <v>5</v>
      </c>
      <c r="E37" s="52">
        <f t="shared" si="12"/>
        <v>6.8</v>
      </c>
      <c r="F37" s="52">
        <f t="shared" si="12"/>
        <v>7.6</v>
      </c>
      <c r="G37" s="52">
        <f t="shared" si="12"/>
        <v>7</v>
      </c>
      <c r="H37" s="52">
        <f t="shared" si="12"/>
        <v>5.9</v>
      </c>
      <c r="I37" s="52">
        <f t="shared" si="12"/>
        <v>5.2</v>
      </c>
    </row>
    <row r="38" spans="1:9" x14ac:dyDescent="0.25">
      <c r="A38" s="723">
        <v>14</v>
      </c>
      <c r="B38" s="9" t="s">
        <v>155</v>
      </c>
      <c r="C38" s="723" t="s">
        <v>17</v>
      </c>
      <c r="D38" s="52">
        <f t="shared" ref="D38:I38" si="13">D19</f>
        <v>2.8</v>
      </c>
      <c r="E38" s="52">
        <f t="shared" si="13"/>
        <v>2</v>
      </c>
      <c r="F38" s="52">
        <f t="shared" si="13"/>
        <v>1.1000000000000001</v>
      </c>
      <c r="G38" s="52">
        <f t="shared" si="13"/>
        <v>2.2000000000000002</v>
      </c>
      <c r="H38" s="52">
        <f t="shared" si="13"/>
        <v>2.5</v>
      </c>
      <c r="I38" s="52">
        <f t="shared" si="13"/>
        <v>2.2999999999999998</v>
      </c>
    </row>
    <row r="39" spans="1:9" ht="14.25" thickBot="1" x14ac:dyDescent="0.3">
      <c r="A39" s="725">
        <v>15</v>
      </c>
      <c r="B39" s="133" t="s">
        <v>156</v>
      </c>
      <c r="C39" s="725" t="s">
        <v>17</v>
      </c>
      <c r="D39" s="58">
        <f t="shared" ref="D39:I39" si="14">D20</f>
        <v>-2.7</v>
      </c>
      <c r="E39" s="58">
        <f>E20</f>
        <v>-1.2</v>
      </c>
      <c r="F39" s="58">
        <f t="shared" si="14"/>
        <v>-0.8</v>
      </c>
      <c r="G39" s="58">
        <f t="shared" si="14"/>
        <v>-0.8</v>
      </c>
      <c r="H39" s="58">
        <f t="shared" si="14"/>
        <v>-0.7</v>
      </c>
      <c r="I39" s="58">
        <f t="shared" si="14"/>
        <v>-0.3</v>
      </c>
    </row>
    <row r="40" spans="1:9" ht="27" customHeight="1" x14ac:dyDescent="0.25">
      <c r="H40" s="996" t="s">
        <v>209</v>
      </c>
      <c r="I40" s="996"/>
    </row>
  </sheetData>
  <mergeCells count="8">
    <mergeCell ref="H40:I40"/>
    <mergeCell ref="H21:I21"/>
    <mergeCell ref="A3:I3"/>
    <mergeCell ref="D4:E4"/>
    <mergeCell ref="F4:I4"/>
    <mergeCell ref="A22:I22"/>
    <mergeCell ref="D23:E23"/>
    <mergeCell ref="F23:I23"/>
  </mergeCells>
  <hyperlinks>
    <hyperlink ref="B8" location="_ftn1" display="_ftn1"/>
    <hyperlink ref="B27" location="_ftn1" display="_ftn1"/>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19"/>
  <sheetViews>
    <sheetView showGridLines="0" workbookViewId="0">
      <selection activeCell="D14" sqref="D14"/>
    </sheetView>
  </sheetViews>
  <sheetFormatPr defaultColWidth="9.140625" defaultRowHeight="13.5" x14ac:dyDescent="0.25"/>
  <cols>
    <col min="1" max="1" width="22.28515625" style="15" customWidth="1"/>
    <col min="2" max="16384" width="9.140625" style="15"/>
  </cols>
  <sheetData>
    <row r="2" spans="1:56" x14ac:dyDescent="0.25">
      <c r="B2" s="15">
        <v>2016</v>
      </c>
      <c r="C2" s="15">
        <v>2017</v>
      </c>
      <c r="D2" s="15">
        <v>2018</v>
      </c>
      <c r="E2" s="15">
        <v>2019</v>
      </c>
      <c r="F2" s="15">
        <v>2020</v>
      </c>
      <c r="G2" s="15">
        <v>2021</v>
      </c>
      <c r="H2" s="15">
        <v>2022</v>
      </c>
      <c r="I2" s="15">
        <v>2023</v>
      </c>
      <c r="J2" s="15">
        <v>2024</v>
      </c>
      <c r="K2" s="15">
        <v>2025</v>
      </c>
      <c r="L2" s="15">
        <v>2026</v>
      </c>
      <c r="M2" s="15">
        <v>2027</v>
      </c>
      <c r="N2" s="15">
        <v>2028</v>
      </c>
      <c r="O2" s="15">
        <v>2029</v>
      </c>
      <c r="P2" s="15">
        <v>2030</v>
      </c>
      <c r="Q2" s="15">
        <v>2031</v>
      </c>
      <c r="R2" s="15">
        <v>2032</v>
      </c>
      <c r="S2" s="15">
        <v>2033</v>
      </c>
      <c r="T2" s="15">
        <v>2034</v>
      </c>
      <c r="U2" s="15">
        <v>2035</v>
      </c>
      <c r="V2" s="15">
        <v>2036</v>
      </c>
      <c r="W2" s="15">
        <v>2037</v>
      </c>
      <c r="X2" s="15">
        <v>2038</v>
      </c>
      <c r="Y2" s="15">
        <v>2039</v>
      </c>
      <c r="Z2" s="15">
        <v>2040</v>
      </c>
      <c r="AA2" s="15">
        <v>2041</v>
      </c>
      <c r="AB2" s="15">
        <v>2042</v>
      </c>
      <c r="AC2" s="15">
        <v>2043</v>
      </c>
      <c r="AD2" s="15">
        <v>2044</v>
      </c>
      <c r="AE2" s="15">
        <v>2045</v>
      </c>
      <c r="AF2" s="15">
        <v>2046</v>
      </c>
      <c r="AG2" s="15">
        <v>2047</v>
      </c>
      <c r="AH2" s="15">
        <v>2048</v>
      </c>
      <c r="AI2" s="15">
        <v>2049</v>
      </c>
      <c r="AJ2" s="15">
        <v>2050</v>
      </c>
      <c r="AK2" s="15">
        <v>2051</v>
      </c>
      <c r="AL2" s="15">
        <v>2052</v>
      </c>
      <c r="AM2" s="15">
        <v>2053</v>
      </c>
      <c r="AN2" s="15">
        <v>2054</v>
      </c>
      <c r="AO2" s="15">
        <v>2055</v>
      </c>
      <c r="AP2" s="15">
        <v>2056</v>
      </c>
      <c r="AQ2" s="15">
        <v>2057</v>
      </c>
      <c r="AR2" s="15">
        <v>2058</v>
      </c>
      <c r="AS2" s="15">
        <v>2059</v>
      </c>
      <c r="AT2" s="15">
        <v>2060</v>
      </c>
      <c r="AU2" s="15">
        <v>2061</v>
      </c>
      <c r="AV2" s="15">
        <v>2062</v>
      </c>
      <c r="AW2" s="15">
        <v>2063</v>
      </c>
      <c r="AX2" s="15">
        <v>2064</v>
      </c>
      <c r="AY2" s="15">
        <v>2065</v>
      </c>
      <c r="AZ2" s="15">
        <v>2066</v>
      </c>
      <c r="BA2" s="15">
        <v>2067</v>
      </c>
      <c r="BB2" s="15">
        <v>2068</v>
      </c>
      <c r="BC2" s="15">
        <v>2069</v>
      </c>
      <c r="BD2" s="15">
        <v>2070</v>
      </c>
    </row>
    <row r="3" spans="1:56" x14ac:dyDescent="0.25">
      <c r="A3" s="15" t="s">
        <v>662</v>
      </c>
      <c r="B3" s="177">
        <v>8.5661178091161305E-2</v>
      </c>
      <c r="C3" s="177">
        <v>8.6890541246745848E-2</v>
      </c>
      <c r="D3" s="177">
        <v>8.5860344001902456E-2</v>
      </c>
      <c r="E3" s="177">
        <v>8.4952860073244582E-2</v>
      </c>
      <c r="F3" s="177">
        <v>8.4154280346291493E-2</v>
      </c>
      <c r="G3" s="177">
        <v>8.34736900412619E-2</v>
      </c>
      <c r="H3" s="177">
        <v>8.2427592738855929E-2</v>
      </c>
      <c r="I3" s="177">
        <v>8.1052999756632077E-2</v>
      </c>
      <c r="J3" s="177">
        <v>8.0610998831382966E-2</v>
      </c>
      <c r="K3" s="177">
        <v>8.0271476985257481E-2</v>
      </c>
      <c r="L3" s="177">
        <v>8.0118934679381332E-2</v>
      </c>
      <c r="M3" s="177">
        <v>8.0063968640810723E-2</v>
      </c>
      <c r="N3" s="177">
        <v>8.0290326384493196E-2</v>
      </c>
      <c r="O3" s="177">
        <v>8.0538437373467608E-2</v>
      </c>
      <c r="P3" s="177">
        <v>8.0307724867782967E-2</v>
      </c>
      <c r="Q3" s="177">
        <v>8.019678760543543E-2</v>
      </c>
      <c r="R3" s="177">
        <v>8.0349538278954732E-2</v>
      </c>
      <c r="S3" s="177">
        <v>8.0560023677813883E-2</v>
      </c>
      <c r="T3" s="177">
        <v>8.0709066869897275E-2</v>
      </c>
      <c r="U3" s="177">
        <v>8.127476027163813E-2</v>
      </c>
      <c r="V3" s="177">
        <v>8.2003563008569438E-2</v>
      </c>
      <c r="W3" s="177">
        <v>8.2792518175484955E-2</v>
      </c>
      <c r="X3" s="177">
        <v>8.2975472831497213E-2</v>
      </c>
      <c r="Y3" s="177">
        <v>8.3884808269749159E-2</v>
      </c>
      <c r="Z3" s="177">
        <v>8.4980482790699557E-2</v>
      </c>
      <c r="AA3" s="177">
        <v>8.6135489875054025E-2</v>
      </c>
      <c r="AB3" s="177">
        <v>8.7059630163263263E-2</v>
      </c>
      <c r="AC3" s="177">
        <v>8.8411817541516571E-2</v>
      </c>
      <c r="AD3" s="177">
        <v>8.9879998490873983E-2</v>
      </c>
      <c r="AE3" s="177">
        <v>9.1351678349381293E-2</v>
      </c>
      <c r="AF3" s="177">
        <v>9.218782557923072E-2</v>
      </c>
      <c r="AG3" s="177">
        <v>9.3337336760416723E-2</v>
      </c>
      <c r="AH3" s="177">
        <v>9.4320520525975907E-2</v>
      </c>
      <c r="AI3" s="177">
        <v>9.5462293625258987E-2</v>
      </c>
      <c r="AJ3" s="177">
        <v>9.6624133000199106E-2</v>
      </c>
      <c r="AK3" s="177">
        <v>9.8094457616699354E-2</v>
      </c>
      <c r="AL3" s="177">
        <v>9.9650406278333145E-2</v>
      </c>
      <c r="AM3" s="177">
        <v>0.1010455701359087</v>
      </c>
      <c r="AN3" s="177">
        <v>0.10225647792316872</v>
      </c>
      <c r="AO3" s="177">
        <v>0.10323526380129902</v>
      </c>
      <c r="AP3" s="177">
        <v>0.10462593357493712</v>
      </c>
      <c r="AQ3" s="177">
        <v>0.10601233331407428</v>
      </c>
      <c r="AR3" s="177">
        <v>0.10731079387885484</v>
      </c>
      <c r="AS3" s="177">
        <v>0.10844459723966922</v>
      </c>
      <c r="AT3" s="177">
        <v>0.10962668710709902</v>
      </c>
      <c r="AU3" s="177">
        <v>0.11062277905398259</v>
      </c>
      <c r="AV3" s="177">
        <v>0.11129681697010115</v>
      </c>
      <c r="AW3" s="177">
        <v>0.11152787808802447</v>
      </c>
      <c r="AX3" s="177">
        <v>0.11146409185531816</v>
      </c>
      <c r="AY3" s="177">
        <v>0.11116392900979324</v>
      </c>
      <c r="AZ3" s="177">
        <v>0.11097040949762166</v>
      </c>
      <c r="BA3" s="177">
        <v>0.11053897476867817</v>
      </c>
      <c r="BB3" s="177">
        <v>0.11016576686579012</v>
      </c>
      <c r="BC3" s="177">
        <v>0.10947683035731821</v>
      </c>
      <c r="BD3" s="177">
        <v>0.10862007838873265</v>
      </c>
    </row>
    <row r="4" spans="1:56" x14ac:dyDescent="0.25">
      <c r="A4" s="15" t="s">
        <v>663</v>
      </c>
      <c r="B4" s="177">
        <v>8.5661178091161305E-2</v>
      </c>
      <c r="C4" s="177">
        <v>8.6890541246745848E-2</v>
      </c>
      <c r="D4" s="177">
        <v>8.5860344001902456E-2</v>
      </c>
      <c r="E4" s="177">
        <v>8.5135416982476939E-2</v>
      </c>
      <c r="F4" s="177">
        <v>8.5202518211664191E-2</v>
      </c>
      <c r="G4" s="177">
        <v>8.5020122526452385E-2</v>
      </c>
      <c r="H4" s="177">
        <v>8.4316270914044963E-2</v>
      </c>
      <c r="I4" s="177">
        <v>8.3429010630431871E-2</v>
      </c>
      <c r="J4" s="177">
        <v>8.324783228110659E-2</v>
      </c>
      <c r="K4" s="177">
        <v>8.3201367999688733E-2</v>
      </c>
      <c r="L4" s="177">
        <v>8.31717395820461E-2</v>
      </c>
      <c r="M4" s="177">
        <v>8.2964947963205263E-2</v>
      </c>
      <c r="N4" s="177">
        <v>8.297677719579355E-2</v>
      </c>
      <c r="O4" s="177">
        <v>8.3140888612768832E-2</v>
      </c>
      <c r="P4" s="177">
        <v>8.3107642835030318E-2</v>
      </c>
      <c r="Q4" s="177">
        <v>8.3453637403270553E-2</v>
      </c>
      <c r="R4" s="177">
        <v>8.3948444531750335E-2</v>
      </c>
      <c r="S4" s="177">
        <v>8.4688354782839981E-2</v>
      </c>
      <c r="T4" s="177">
        <v>8.5637524875689111E-2</v>
      </c>
      <c r="U4" s="177">
        <v>8.6770337943121334E-2</v>
      </c>
      <c r="V4" s="177">
        <v>8.8166693555311593E-2</v>
      </c>
      <c r="W4" s="177">
        <v>8.9753155110685975E-2</v>
      </c>
      <c r="X4" s="177">
        <v>9.1478089467772292E-2</v>
      </c>
      <c r="Y4" s="177">
        <v>9.3264628223215448E-2</v>
      </c>
      <c r="Z4" s="177">
        <v>9.5070417366042964E-2</v>
      </c>
      <c r="AA4" s="177">
        <v>9.6967727719437444E-2</v>
      </c>
      <c r="AB4" s="177">
        <v>9.8890811919299534E-2</v>
      </c>
      <c r="AC4" s="177">
        <v>0.10078202794561085</v>
      </c>
      <c r="AD4" s="177">
        <v>0.10262968343256459</v>
      </c>
      <c r="AE4" s="177">
        <v>0.10449402485002177</v>
      </c>
      <c r="AF4" s="177">
        <v>0.10633645797370382</v>
      </c>
      <c r="AG4" s="177">
        <v>0.10831286711704004</v>
      </c>
      <c r="AH4" s="177">
        <v>0.1103792798395434</v>
      </c>
      <c r="AI4" s="177">
        <v>0.11250948455988632</v>
      </c>
      <c r="AJ4" s="177">
        <v>0.11467952030542558</v>
      </c>
      <c r="AK4" s="177">
        <v>0.11684157853298693</v>
      </c>
      <c r="AL4" s="177">
        <v>0.11898749054751696</v>
      </c>
      <c r="AM4" s="177">
        <v>0.12118900396246271</v>
      </c>
      <c r="AN4" s="177">
        <v>0.12338670199507561</v>
      </c>
      <c r="AO4" s="177">
        <v>0.12547008717364569</v>
      </c>
      <c r="AP4" s="177">
        <v>0.1273256636965826</v>
      </c>
      <c r="AQ4" s="177">
        <v>0.12865344008386889</v>
      </c>
      <c r="AR4" s="177">
        <v>0.12986564481867649</v>
      </c>
      <c r="AS4" s="177">
        <v>0.13075808541059908</v>
      </c>
      <c r="AT4" s="177">
        <v>0.13156414049263362</v>
      </c>
      <c r="AU4" s="177">
        <v>0.13199032945840133</v>
      </c>
      <c r="AV4" s="177">
        <v>0.13226737634859928</v>
      </c>
      <c r="AW4" s="177">
        <v>0.13233380955788251</v>
      </c>
      <c r="AX4" s="177">
        <v>0.13208490461435579</v>
      </c>
      <c r="AY4" s="177">
        <v>0.13199201022581319</v>
      </c>
      <c r="AZ4" s="177">
        <v>0.13171039079453364</v>
      </c>
      <c r="BA4" s="177">
        <v>0.13147077584624856</v>
      </c>
      <c r="BB4" s="177">
        <v>0.13130704938086224</v>
      </c>
      <c r="BC4" s="177">
        <v>0.13121402385154962</v>
      </c>
      <c r="BD4" s="177">
        <v>0.13111155317757281</v>
      </c>
    </row>
    <row r="5" spans="1:56" x14ac:dyDescent="0.25">
      <c r="A5" s="15" t="s">
        <v>664</v>
      </c>
      <c r="B5" s="177">
        <v>8.5661178091161305E-2</v>
      </c>
      <c r="C5" s="177">
        <v>8.6890541246745848E-2</v>
      </c>
      <c r="D5" s="177">
        <v>8.5860344001902456E-2</v>
      </c>
      <c r="E5" s="177">
        <v>8.5135416982476939E-2</v>
      </c>
      <c r="F5" s="177">
        <v>8.5314277748593195E-2</v>
      </c>
      <c r="G5" s="177">
        <v>8.5096823787667211E-2</v>
      </c>
      <c r="H5" s="177">
        <v>8.4384761978291548E-2</v>
      </c>
      <c r="I5" s="177">
        <v>8.3508893798396946E-2</v>
      </c>
      <c r="J5" s="177">
        <v>8.3332393798842497E-2</v>
      </c>
      <c r="K5" s="177">
        <v>8.3286626602203193E-2</v>
      </c>
      <c r="L5" s="177">
        <v>8.3254725334359944E-2</v>
      </c>
      <c r="M5" s="177">
        <v>8.3051520515347269E-2</v>
      </c>
      <c r="N5" s="177">
        <v>8.3084756726456668E-2</v>
      </c>
      <c r="O5" s="177">
        <v>8.3288514836070138E-2</v>
      </c>
      <c r="P5" s="177">
        <v>8.3305741364471261E-2</v>
      </c>
      <c r="Q5" s="177">
        <v>8.37095708497885E-2</v>
      </c>
      <c r="R5" s="177">
        <v>8.4273493056051876E-2</v>
      </c>
      <c r="S5" s="177">
        <v>8.509453544197787E-2</v>
      </c>
      <c r="T5" s="177">
        <v>8.6129978271781843E-2</v>
      </c>
      <c r="U5" s="177">
        <v>8.73511730866873E-2</v>
      </c>
      <c r="V5" s="177">
        <v>8.883973652877579E-2</v>
      </c>
      <c r="W5" s="177">
        <v>9.0483338833215229E-2</v>
      </c>
      <c r="X5" s="177">
        <v>9.2227184589278116E-2</v>
      </c>
      <c r="Y5" s="177">
        <v>9.4040712300765619E-2</v>
      </c>
      <c r="Z5" s="177">
        <v>9.5907159988431329E-2</v>
      </c>
      <c r="AA5" s="177">
        <v>9.7869500361068992E-2</v>
      </c>
      <c r="AB5" s="177">
        <v>9.9857338399057749E-2</v>
      </c>
      <c r="AC5" s="177">
        <v>0.10183873309922101</v>
      </c>
      <c r="AD5" s="177">
        <v>0.10377829332383277</v>
      </c>
      <c r="AE5" s="177">
        <v>0.10573556050051534</v>
      </c>
      <c r="AF5" s="177">
        <v>0.10764001331131311</v>
      </c>
      <c r="AG5" s="177">
        <v>0.10964939490824606</v>
      </c>
      <c r="AH5" s="177">
        <v>0.11175099618860124</v>
      </c>
      <c r="AI5" s="177">
        <v>0.11391667052403651</v>
      </c>
      <c r="AJ5" s="177">
        <v>0.11612147679393658</v>
      </c>
      <c r="AK5" s="177">
        <v>0.11834826275873225</v>
      </c>
      <c r="AL5" s="177">
        <v>0.12056210681143728</v>
      </c>
      <c r="AM5" s="177">
        <v>0.12280344112755136</v>
      </c>
      <c r="AN5" s="177">
        <v>0.12504057326625931</v>
      </c>
      <c r="AO5" s="177">
        <v>0.12716206800529747</v>
      </c>
      <c r="AP5" s="177">
        <v>0.12905107747736863</v>
      </c>
      <c r="AQ5" s="177">
        <v>0.13040791205431351</v>
      </c>
      <c r="AR5" s="177">
        <v>0.13164686251679883</v>
      </c>
      <c r="AS5" s="177">
        <v>0.13256373216271</v>
      </c>
      <c r="AT5" s="177">
        <v>0.13339398041955114</v>
      </c>
      <c r="AU5" s="177">
        <v>0.13383808680253156</v>
      </c>
      <c r="AV5" s="177">
        <v>0.13412924417830513</v>
      </c>
      <c r="AW5" s="177">
        <v>0.1342087151013337</v>
      </c>
      <c r="AX5" s="177">
        <v>0.13396955950069403</v>
      </c>
      <c r="AY5" s="177">
        <v>0.13388590175401235</v>
      </c>
      <c r="AZ5" s="177">
        <v>0.13360875209384629</v>
      </c>
      <c r="BA5" s="177">
        <v>0.1333733402497079</v>
      </c>
      <c r="BB5" s="177">
        <v>0.13321187737833207</v>
      </c>
      <c r="BC5" s="177">
        <v>0.13312170989082056</v>
      </c>
      <c r="BD5" s="177">
        <v>0.1330221757259164</v>
      </c>
    </row>
    <row r="6" spans="1:56" x14ac:dyDescent="0.25">
      <c r="A6" s="15" t="s">
        <v>665</v>
      </c>
      <c r="B6" s="177">
        <v>8.5661178091161305E-2</v>
      </c>
      <c r="C6" s="177">
        <v>8.6895768194130696E-2</v>
      </c>
      <c r="D6" s="177">
        <v>8.5869719371022543E-2</v>
      </c>
      <c r="E6" s="177">
        <v>8.5149851180338382E-2</v>
      </c>
      <c r="F6" s="177">
        <v>8.5336234303269337E-2</v>
      </c>
      <c r="G6" s="177">
        <v>8.5128246239713448E-2</v>
      </c>
      <c r="H6" s="177">
        <v>8.4430036221010446E-2</v>
      </c>
      <c r="I6" s="177">
        <v>8.357097376197227E-2</v>
      </c>
      <c r="J6" s="177">
        <v>8.3420805010007232E-2</v>
      </c>
      <c r="K6" s="177">
        <v>8.3407150804902574E-2</v>
      </c>
      <c r="L6" s="177">
        <v>8.3414095924806531E-2</v>
      </c>
      <c r="M6" s="177">
        <v>8.32522433997092E-2</v>
      </c>
      <c r="N6" s="177">
        <v>8.3331941471738363E-2</v>
      </c>
      <c r="O6" s="177">
        <v>8.3588833009668448E-2</v>
      </c>
      <c r="P6" s="177">
        <v>8.3659994072176239E-2</v>
      </c>
      <c r="Q6" s="177">
        <v>8.4131194901107001E-2</v>
      </c>
      <c r="R6" s="177">
        <v>8.4772353789378183E-2</v>
      </c>
      <c r="S6" s="177">
        <v>8.5682434288303397E-2</v>
      </c>
      <c r="T6" s="177">
        <v>8.681781240692886E-2</v>
      </c>
      <c r="U6" s="177">
        <v>8.8153017290461502E-2</v>
      </c>
      <c r="V6" s="177">
        <v>8.9770755734477833E-2</v>
      </c>
      <c r="W6" s="177">
        <v>9.1557305676102971E-2</v>
      </c>
      <c r="X6" s="177">
        <v>9.345567940610322E-2</v>
      </c>
      <c r="Y6" s="177">
        <v>9.5431420327815208E-2</v>
      </c>
      <c r="Z6" s="177">
        <v>9.7469300324923222E-2</v>
      </c>
      <c r="AA6" s="177">
        <v>9.9612251388400921E-2</v>
      </c>
      <c r="AB6" s="177">
        <v>0.10178432218067866</v>
      </c>
      <c r="AC6" s="177">
        <v>0.10395044253753184</v>
      </c>
      <c r="AD6" s="177">
        <v>0.10607372965983203</v>
      </c>
      <c r="AE6" s="177">
        <v>0.10821321415678382</v>
      </c>
      <c r="AF6" s="177">
        <v>0.11029860425033747</v>
      </c>
      <c r="AG6" s="177">
        <v>0.11246620078323777</v>
      </c>
      <c r="AH6" s="177">
        <v>0.11470252419599571</v>
      </c>
      <c r="AI6" s="177">
        <v>0.11698077855965201</v>
      </c>
      <c r="AJ6" s="177">
        <v>0.11927445225460248</v>
      </c>
      <c r="AK6" s="177">
        <v>0.12156860115556467</v>
      </c>
      <c r="AL6" s="177">
        <v>0.12383046537748051</v>
      </c>
      <c r="AM6" s="177">
        <v>0.12608541279303148</v>
      </c>
      <c r="AN6" s="177">
        <v>0.12831529886413087</v>
      </c>
      <c r="AO6" s="177">
        <v>0.13041881015252443</v>
      </c>
      <c r="AP6" s="177">
        <v>0.13228974157141987</v>
      </c>
      <c r="AQ6" s="177">
        <v>0.13361840820361701</v>
      </c>
      <c r="AR6" s="177">
        <v>0.1348171014685344</v>
      </c>
      <c r="AS6" s="177">
        <v>0.13568662768911594</v>
      </c>
      <c r="AT6" s="177">
        <v>0.13647665968408346</v>
      </c>
      <c r="AU6" s="177">
        <v>0.13688613331588456</v>
      </c>
      <c r="AV6" s="177">
        <v>0.13713997022069066</v>
      </c>
      <c r="AW6" s="177">
        <v>0.1371772780533598</v>
      </c>
      <c r="AX6" s="177">
        <v>0.13688631570287985</v>
      </c>
      <c r="AY6" s="177">
        <v>0.13675273084748568</v>
      </c>
      <c r="AZ6" s="177">
        <v>0.13642137973875396</v>
      </c>
      <c r="BA6" s="177">
        <v>0.13613226444516943</v>
      </c>
      <c r="BB6" s="177">
        <v>0.13592096002223014</v>
      </c>
      <c r="BC6" s="177">
        <v>0.13578367380869794</v>
      </c>
      <c r="BD6" s="177">
        <v>0.1356398896973193</v>
      </c>
    </row>
    <row r="7" spans="1:56" x14ac:dyDescent="0.25">
      <c r="A7" s="15" t="s">
        <v>666</v>
      </c>
      <c r="B7" s="177">
        <v>8.5661178091161305E-2</v>
      </c>
      <c r="C7" s="177">
        <v>8.6895768194130696E-2</v>
      </c>
      <c r="D7" s="177">
        <v>8.5869719371022543E-2</v>
      </c>
      <c r="E7" s="177">
        <v>8.6079303371177349E-2</v>
      </c>
      <c r="F7" s="177">
        <v>8.6290943039993379E-2</v>
      </c>
      <c r="G7" s="177">
        <v>8.612088882413306E-2</v>
      </c>
      <c r="H7" s="177">
        <v>8.5456756298259579E-2</v>
      </c>
      <c r="I7" s="177">
        <v>8.4634509521504392E-2</v>
      </c>
      <c r="J7" s="177">
        <v>8.4519171064669926E-2</v>
      </c>
      <c r="K7" s="177">
        <v>8.45444640904435E-2</v>
      </c>
      <c r="L7" s="177">
        <v>8.4587524895146732E-2</v>
      </c>
      <c r="M7" s="177">
        <v>8.4459825437564154E-2</v>
      </c>
      <c r="N7" s="177">
        <v>8.4574394276437509E-2</v>
      </c>
      <c r="O7" s="177">
        <v>8.4864287601189498E-2</v>
      </c>
      <c r="P7" s="177">
        <v>8.4961828258627678E-2</v>
      </c>
      <c r="Q7" s="177">
        <v>8.5463063967824007E-2</v>
      </c>
      <c r="R7" s="177">
        <v>8.6131446633112119E-2</v>
      </c>
      <c r="S7" s="177">
        <v>8.7070832596380418E-2</v>
      </c>
      <c r="T7" s="177">
        <v>8.8235400018287419E-2</v>
      </c>
      <c r="U7" s="177">
        <v>8.9600216605603258E-2</v>
      </c>
      <c r="V7" s="177">
        <v>9.1248209781332634E-2</v>
      </c>
      <c r="W7" s="177">
        <v>9.3067478613093932E-2</v>
      </c>
      <c r="X7" s="177">
        <v>9.4998105289006568E-2</v>
      </c>
      <c r="Y7" s="177">
        <v>9.7009655737963801E-2</v>
      </c>
      <c r="Z7" s="177">
        <v>9.9082734504452263E-2</v>
      </c>
      <c r="AA7" s="177">
        <v>0.10126164588676058</v>
      </c>
      <c r="AB7" s="177">
        <v>0.10347044310550767</v>
      </c>
      <c r="AC7" s="177">
        <v>0.10567213575219751</v>
      </c>
      <c r="AD7" s="177">
        <v>0.10782943781403832</v>
      </c>
      <c r="AE7" s="177">
        <v>0.1100004844324599</v>
      </c>
      <c r="AF7" s="177">
        <v>0.11211583313437898</v>
      </c>
      <c r="AG7" s="177">
        <v>0.11431509882181706</v>
      </c>
      <c r="AH7" s="177">
        <v>0.11658287647449829</v>
      </c>
      <c r="AI7" s="177">
        <v>0.11889201702098863</v>
      </c>
      <c r="AJ7" s="177">
        <v>0.12121452551994143</v>
      </c>
      <c r="AK7" s="177">
        <v>0.12353813347818221</v>
      </c>
      <c r="AL7" s="177">
        <v>0.12582664350770864</v>
      </c>
      <c r="AM7" s="177">
        <v>0.12810740911500201</v>
      </c>
      <c r="AN7" s="177">
        <v>0.13036141639119239</v>
      </c>
      <c r="AO7" s="177">
        <v>0.13248698529519209</v>
      </c>
      <c r="AP7" s="177">
        <v>0.13437550715660918</v>
      </c>
      <c r="AQ7" s="177">
        <v>0.13571594266145581</v>
      </c>
      <c r="AR7" s="177">
        <v>0.13692693765672254</v>
      </c>
      <c r="AS7" s="177">
        <v>0.13780346341393132</v>
      </c>
      <c r="AT7" s="177">
        <v>0.13859805874113484</v>
      </c>
      <c r="AU7" s="177">
        <v>0.13901019485146779</v>
      </c>
      <c r="AV7" s="177">
        <v>0.13926390288852764</v>
      </c>
      <c r="AW7" s="177">
        <v>0.13929847927795375</v>
      </c>
      <c r="AX7" s="177">
        <v>0.1390008891378674</v>
      </c>
      <c r="AY7" s="177">
        <v>0.13886181159532901</v>
      </c>
      <c r="AZ7" s="177">
        <v>0.13852098118801878</v>
      </c>
      <c r="BA7" s="177">
        <v>0.13822564665896056</v>
      </c>
      <c r="BB7" s="177">
        <v>0.13800590968916818</v>
      </c>
      <c r="BC7" s="177">
        <v>0.13786322943207235</v>
      </c>
      <c r="BD7" s="177">
        <v>0.1377116280925299</v>
      </c>
    </row>
    <row r="8" spans="1:56" x14ac:dyDescent="0.25">
      <c r="A8" s="15" t="s">
        <v>667</v>
      </c>
      <c r="B8" s="177">
        <v>8.5871481888352155E-2</v>
      </c>
      <c r="C8" s="177">
        <v>8.6677305100869809E-2</v>
      </c>
      <c r="D8" s="177">
        <v>8.520475475949027E-2</v>
      </c>
      <c r="E8" s="177">
        <v>8.3954429560400681E-2</v>
      </c>
      <c r="F8" s="177">
        <v>8.2606795942409814E-2</v>
      </c>
      <c r="G8" s="177">
        <v>8.1502444224115178E-2</v>
      </c>
      <c r="H8" s="177">
        <v>8.0407518364979169E-2</v>
      </c>
      <c r="I8" s="177">
        <v>7.8927445356057738E-2</v>
      </c>
      <c r="J8" s="177">
        <v>7.8341249817429764E-2</v>
      </c>
      <c r="K8" s="177">
        <v>7.7810968570015668E-2</v>
      </c>
      <c r="L8" s="177">
        <v>7.7432845938762332E-2</v>
      </c>
      <c r="M8" s="177">
        <v>7.7106868563674644E-2</v>
      </c>
      <c r="N8" s="177">
        <v>7.7021917462112691E-2</v>
      </c>
      <c r="O8" s="177">
        <v>7.6944386737856349E-2</v>
      </c>
      <c r="P8" s="177">
        <v>7.6419553865300083E-2</v>
      </c>
      <c r="Q8" s="177">
        <v>7.5973153306615748E-2</v>
      </c>
      <c r="R8" s="177">
        <v>7.5797821707383736E-2</v>
      </c>
      <c r="S8" s="177">
        <v>7.56906681855853E-2</v>
      </c>
      <c r="T8" s="177">
        <v>7.554121961678939E-2</v>
      </c>
      <c r="U8" s="177">
        <v>7.5826307151761391E-2</v>
      </c>
      <c r="V8" s="177">
        <v>7.6293726726426703E-2</v>
      </c>
      <c r="W8" s="177">
        <v>7.6805361532191141E-2</v>
      </c>
      <c r="X8" s="177">
        <v>7.6811800544056591E-2</v>
      </c>
      <c r="Y8" s="177">
        <v>7.7433057791686299E-2</v>
      </c>
      <c r="Z8" s="177">
        <v>7.8242739038634643E-2</v>
      </c>
      <c r="AA8" s="177">
        <v>7.9120460652798041E-2</v>
      </c>
      <c r="AB8" s="177">
        <v>7.9805356711749403E-2</v>
      </c>
      <c r="AC8" s="177">
        <v>8.0929679398695664E-2</v>
      </c>
      <c r="AD8" s="177">
        <v>8.2183581607906328E-2</v>
      </c>
      <c r="AE8" s="177">
        <v>8.3462907845251774E-2</v>
      </c>
      <c r="AF8" s="177">
        <v>8.4225390894183128E-2</v>
      </c>
      <c r="AG8" s="177">
        <v>8.5174112043768777E-2</v>
      </c>
      <c r="AH8" s="177">
        <v>8.5969665287297256E-2</v>
      </c>
      <c r="AI8" s="177">
        <v>8.6926106244429535E-2</v>
      </c>
      <c r="AJ8" s="177">
        <v>8.7870405674924101E-2</v>
      </c>
      <c r="AK8" s="177">
        <v>8.9120382885227112E-2</v>
      </c>
      <c r="AL8" s="177">
        <v>9.0447875294912092E-2</v>
      </c>
      <c r="AM8" s="177">
        <v>9.162017140967732E-2</v>
      </c>
      <c r="AN8" s="177">
        <v>9.2640334383228884E-2</v>
      </c>
      <c r="AO8" s="177">
        <v>9.3568436496964752E-2</v>
      </c>
      <c r="AP8" s="177">
        <v>9.4725683461378857E-2</v>
      </c>
      <c r="AQ8" s="177">
        <v>9.588651921399019E-2</v>
      </c>
      <c r="AR8" s="177">
        <v>9.6973036140939245E-2</v>
      </c>
      <c r="AS8" s="177">
        <v>9.7920190841806698E-2</v>
      </c>
      <c r="AT8" s="177">
        <v>9.8952835873394832E-2</v>
      </c>
      <c r="AU8" s="177">
        <v>9.9814866231810476E-2</v>
      </c>
      <c r="AV8" s="177">
        <v>0.10040155857262703</v>
      </c>
      <c r="AW8" s="177">
        <v>0.10058755507054741</v>
      </c>
      <c r="AX8" s="177">
        <v>0.10049206864395245</v>
      </c>
      <c r="AY8" s="177">
        <v>0.10032403240608083</v>
      </c>
      <c r="AZ8" s="177">
        <v>0.10011215439414586</v>
      </c>
      <c r="BA8" s="177">
        <v>9.9684662843596519E-2</v>
      </c>
      <c r="BB8" s="177">
        <v>9.9323052268488712E-2</v>
      </c>
      <c r="BC8" s="177">
        <v>9.8671409743270294E-2</v>
      </c>
      <c r="BD8" s="177">
        <v>9.787297698837169E-2</v>
      </c>
    </row>
    <row r="10" spans="1:56" x14ac:dyDescent="0.25">
      <c r="B10" s="15">
        <v>2016</v>
      </c>
      <c r="C10" s="15">
        <v>2017</v>
      </c>
      <c r="D10" s="15">
        <v>2018</v>
      </c>
      <c r="E10" s="15">
        <v>2019</v>
      </c>
      <c r="F10" s="15">
        <v>2020</v>
      </c>
      <c r="G10" s="15">
        <v>2021</v>
      </c>
      <c r="H10" s="15">
        <v>2022</v>
      </c>
      <c r="I10" s="15">
        <v>2023</v>
      </c>
      <c r="J10" s="15">
        <v>2024</v>
      </c>
      <c r="K10" s="15">
        <v>2025</v>
      </c>
      <c r="L10" s="15">
        <v>2026</v>
      </c>
      <c r="M10" s="15">
        <v>2027</v>
      </c>
      <c r="N10" s="15">
        <v>2028</v>
      </c>
      <c r="O10" s="15">
        <v>2029</v>
      </c>
      <c r="P10" s="15">
        <v>2030</v>
      </c>
      <c r="Q10" s="15">
        <v>2031</v>
      </c>
      <c r="R10" s="15">
        <v>2032</v>
      </c>
      <c r="S10" s="15">
        <v>2033</v>
      </c>
      <c r="T10" s="15">
        <v>2034</v>
      </c>
      <c r="U10" s="15">
        <v>2035</v>
      </c>
      <c r="V10" s="15">
        <v>2036</v>
      </c>
      <c r="W10" s="15">
        <v>2037</v>
      </c>
      <c r="X10" s="15">
        <v>2038</v>
      </c>
      <c r="Y10" s="15">
        <v>2039</v>
      </c>
      <c r="Z10" s="15">
        <v>2040</v>
      </c>
      <c r="AA10" s="15">
        <v>2041</v>
      </c>
      <c r="AB10" s="15">
        <v>2042</v>
      </c>
      <c r="AC10" s="15">
        <v>2043</v>
      </c>
      <c r="AD10" s="15">
        <v>2044</v>
      </c>
      <c r="AE10" s="15">
        <v>2045</v>
      </c>
      <c r="AF10" s="15">
        <v>2046</v>
      </c>
      <c r="AG10" s="15">
        <v>2047</v>
      </c>
      <c r="AH10" s="15">
        <v>2048</v>
      </c>
      <c r="AI10" s="15">
        <v>2049</v>
      </c>
      <c r="AJ10" s="15">
        <v>2050</v>
      </c>
      <c r="AK10" s="15">
        <v>2051</v>
      </c>
      <c r="AL10" s="15">
        <v>2052</v>
      </c>
      <c r="AM10" s="15">
        <v>2053</v>
      </c>
      <c r="AN10" s="15">
        <v>2054</v>
      </c>
      <c r="AO10" s="15">
        <v>2055</v>
      </c>
      <c r="AP10" s="15">
        <v>2056</v>
      </c>
      <c r="AQ10" s="15">
        <v>2057</v>
      </c>
      <c r="AR10" s="15">
        <v>2058</v>
      </c>
      <c r="AS10" s="15">
        <v>2059</v>
      </c>
      <c r="AT10" s="15">
        <v>2060</v>
      </c>
      <c r="AU10" s="15">
        <v>2061</v>
      </c>
      <c r="AV10" s="15">
        <v>2062</v>
      </c>
      <c r="AW10" s="15">
        <v>2063</v>
      </c>
      <c r="AX10" s="15">
        <v>2064</v>
      </c>
      <c r="AY10" s="15">
        <v>2065</v>
      </c>
      <c r="AZ10" s="15">
        <v>2066</v>
      </c>
      <c r="BA10" s="15">
        <v>2067</v>
      </c>
      <c r="BB10" s="15">
        <v>2068</v>
      </c>
      <c r="BC10" s="15">
        <v>2069</v>
      </c>
      <c r="BD10" s="15">
        <v>2070</v>
      </c>
    </row>
    <row r="11" spans="1:56" x14ac:dyDescent="0.25">
      <c r="A11" s="15" t="s">
        <v>668</v>
      </c>
      <c r="B11" s="177">
        <v>8.5661178091161305E-2</v>
      </c>
      <c r="C11" s="177">
        <v>8.6890541246745848E-2</v>
      </c>
      <c r="D11" s="177">
        <v>8.5860344001902456E-2</v>
      </c>
      <c r="E11" s="177">
        <v>8.4952860073244582E-2</v>
      </c>
      <c r="F11" s="177">
        <v>8.4154280346291493E-2</v>
      </c>
      <c r="G11" s="177">
        <v>8.34736900412619E-2</v>
      </c>
      <c r="H11" s="177">
        <v>8.2427592738855929E-2</v>
      </c>
      <c r="I11" s="177">
        <v>8.1052999756632077E-2</v>
      </c>
      <c r="J11" s="177">
        <v>8.0610998831382966E-2</v>
      </c>
      <c r="K11" s="177">
        <v>8.0271476985257481E-2</v>
      </c>
      <c r="L11" s="177">
        <v>8.0118934679381332E-2</v>
      </c>
      <c r="M11" s="177">
        <v>8.0063968640810723E-2</v>
      </c>
      <c r="N11" s="177">
        <v>8.0290326384493196E-2</v>
      </c>
      <c r="O11" s="177">
        <v>8.0538437373467608E-2</v>
      </c>
      <c r="P11" s="177">
        <v>8.0307724867782967E-2</v>
      </c>
      <c r="Q11" s="177">
        <v>8.019678760543543E-2</v>
      </c>
      <c r="R11" s="177">
        <v>8.0349538278954732E-2</v>
      </c>
      <c r="S11" s="177">
        <v>8.0560023677813883E-2</v>
      </c>
      <c r="T11" s="177">
        <v>8.0709066869897275E-2</v>
      </c>
      <c r="U11" s="177">
        <v>8.127476027163813E-2</v>
      </c>
      <c r="V11" s="177">
        <v>8.2003563008569438E-2</v>
      </c>
      <c r="W11" s="177">
        <v>8.2792518175484955E-2</v>
      </c>
      <c r="X11" s="177">
        <v>8.2975472831497213E-2</v>
      </c>
      <c r="Y11" s="177">
        <v>8.3884808269749159E-2</v>
      </c>
      <c r="Z11" s="177">
        <v>8.4980482790699557E-2</v>
      </c>
      <c r="AA11" s="177">
        <v>8.6135489875054025E-2</v>
      </c>
      <c r="AB11" s="177">
        <v>8.7059630163263263E-2</v>
      </c>
      <c r="AC11" s="177">
        <v>8.8411817541516571E-2</v>
      </c>
      <c r="AD11" s="177">
        <v>8.9879998490873983E-2</v>
      </c>
      <c r="AE11" s="177">
        <v>9.1351678349381293E-2</v>
      </c>
      <c r="AF11" s="177">
        <v>9.218782557923072E-2</v>
      </c>
      <c r="AG11" s="177">
        <v>9.3337336760416723E-2</v>
      </c>
      <c r="AH11" s="177">
        <v>9.4320520525975907E-2</v>
      </c>
      <c r="AI11" s="177">
        <v>9.5462293625258987E-2</v>
      </c>
      <c r="AJ11" s="177">
        <v>9.6624133000199106E-2</v>
      </c>
      <c r="AK11" s="177">
        <v>9.8094457616699354E-2</v>
      </c>
      <c r="AL11" s="177">
        <v>9.9650406278333145E-2</v>
      </c>
      <c r="AM11" s="177">
        <v>0.1010455701359087</v>
      </c>
      <c r="AN11" s="177">
        <v>0.10225647792316872</v>
      </c>
      <c r="AO11" s="177">
        <v>0.10323526380129902</v>
      </c>
      <c r="AP11" s="177">
        <v>0.10462593357493712</v>
      </c>
      <c r="AQ11" s="177">
        <v>0.10601233331407428</v>
      </c>
      <c r="AR11" s="177">
        <v>0.10731079387885484</v>
      </c>
      <c r="AS11" s="177">
        <v>0.10844459723966922</v>
      </c>
      <c r="AT11" s="177">
        <v>0.10962668710709902</v>
      </c>
      <c r="AU11" s="177">
        <v>0.11062277905398259</v>
      </c>
      <c r="AV11" s="177">
        <v>0.11129681697010115</v>
      </c>
      <c r="AW11" s="177">
        <v>0.11152787808802447</v>
      </c>
      <c r="AX11" s="177">
        <v>0.11146409185531816</v>
      </c>
      <c r="AY11" s="177">
        <v>0.11116392900979324</v>
      </c>
      <c r="AZ11" s="177">
        <v>0.11097040949762166</v>
      </c>
      <c r="BA11" s="177">
        <v>0.11053897476867817</v>
      </c>
      <c r="BB11" s="177">
        <v>0.11016576686579012</v>
      </c>
      <c r="BC11" s="177">
        <v>0.10947683035731821</v>
      </c>
      <c r="BD11" s="177">
        <v>0.10862007838873265</v>
      </c>
    </row>
    <row r="12" spans="1:56" x14ac:dyDescent="0.25">
      <c r="A12" s="15" t="s">
        <v>663</v>
      </c>
      <c r="B12" s="177">
        <v>8.5661178091161305E-2</v>
      </c>
      <c r="C12" s="177">
        <v>8.6890541246745848E-2</v>
      </c>
      <c r="D12" s="177">
        <v>8.5860344001902456E-2</v>
      </c>
      <c r="E12" s="177">
        <v>8.5135416982476939E-2</v>
      </c>
      <c r="F12" s="177">
        <v>8.5202518211664191E-2</v>
      </c>
      <c r="G12" s="177">
        <v>8.5020122526452385E-2</v>
      </c>
      <c r="H12" s="177">
        <v>8.4316270914044963E-2</v>
      </c>
      <c r="I12" s="177">
        <v>8.3429010630431871E-2</v>
      </c>
      <c r="J12" s="177">
        <v>8.324783228110659E-2</v>
      </c>
      <c r="K12" s="177">
        <v>8.3201367999688733E-2</v>
      </c>
      <c r="L12" s="177">
        <v>8.31717395820461E-2</v>
      </c>
      <c r="M12" s="177">
        <v>8.2964947963205263E-2</v>
      </c>
      <c r="N12" s="177">
        <v>8.297677719579355E-2</v>
      </c>
      <c r="O12" s="177">
        <v>8.3140888612768832E-2</v>
      </c>
      <c r="P12" s="177">
        <v>8.3107642835030318E-2</v>
      </c>
      <c r="Q12" s="177">
        <v>8.3453637403270553E-2</v>
      </c>
      <c r="R12" s="177">
        <v>8.3948444531750335E-2</v>
      </c>
      <c r="S12" s="177">
        <v>8.4688354782839981E-2</v>
      </c>
      <c r="T12" s="177">
        <v>8.5637524875689111E-2</v>
      </c>
      <c r="U12" s="177">
        <v>8.6770337943121334E-2</v>
      </c>
      <c r="V12" s="177">
        <v>8.8166693555311593E-2</v>
      </c>
      <c r="W12" s="177">
        <v>8.9753155110685975E-2</v>
      </c>
      <c r="X12" s="177">
        <v>9.1478089467772292E-2</v>
      </c>
      <c r="Y12" s="177">
        <v>9.3264628223215448E-2</v>
      </c>
      <c r="Z12" s="177">
        <v>9.5070417366042964E-2</v>
      </c>
      <c r="AA12" s="177">
        <v>9.6967727719437444E-2</v>
      </c>
      <c r="AB12" s="177">
        <v>9.8890811919299534E-2</v>
      </c>
      <c r="AC12" s="177">
        <v>0.10078202794561085</v>
      </c>
      <c r="AD12" s="177">
        <v>0.10262968343256459</v>
      </c>
      <c r="AE12" s="177">
        <v>0.10449402485002177</v>
      </c>
      <c r="AF12" s="177">
        <v>0.10633645797370382</v>
      </c>
      <c r="AG12" s="177">
        <v>0.10831286711704004</v>
      </c>
      <c r="AH12" s="177">
        <v>0.1103792798395434</v>
      </c>
      <c r="AI12" s="177">
        <v>0.11250948455988632</v>
      </c>
      <c r="AJ12" s="177">
        <v>0.11467952030542558</v>
      </c>
      <c r="AK12" s="177">
        <v>0.11684157853298693</v>
      </c>
      <c r="AL12" s="177">
        <v>0.11898749054751696</v>
      </c>
      <c r="AM12" s="177">
        <v>0.12118900396246271</v>
      </c>
      <c r="AN12" s="177">
        <v>0.12338670199507561</v>
      </c>
      <c r="AO12" s="177">
        <v>0.12547008717364569</v>
      </c>
      <c r="AP12" s="177">
        <v>0.1273256636965826</v>
      </c>
      <c r="AQ12" s="177">
        <v>0.12865344008386889</v>
      </c>
      <c r="AR12" s="177">
        <v>0.12986564481867649</v>
      </c>
      <c r="AS12" s="177">
        <v>0.13075808541059908</v>
      </c>
      <c r="AT12" s="177">
        <v>0.13156414049263362</v>
      </c>
      <c r="AU12" s="177">
        <v>0.13199032945840133</v>
      </c>
      <c r="AV12" s="177">
        <v>0.13226737634859928</v>
      </c>
      <c r="AW12" s="177">
        <v>0.13233380955788251</v>
      </c>
      <c r="AX12" s="177">
        <v>0.13208490461435579</v>
      </c>
      <c r="AY12" s="177">
        <v>0.13199201022581319</v>
      </c>
      <c r="AZ12" s="177">
        <v>0.13171039079453364</v>
      </c>
      <c r="BA12" s="177">
        <v>0.13147077584624856</v>
      </c>
      <c r="BB12" s="177">
        <v>0.13130704938086224</v>
      </c>
      <c r="BC12" s="177">
        <v>0.13121402385154962</v>
      </c>
      <c r="BD12" s="177">
        <v>0.13111155317757281</v>
      </c>
    </row>
    <row r="13" spans="1:56" x14ac:dyDescent="0.25">
      <c r="A13" s="15" t="s">
        <v>664</v>
      </c>
      <c r="B13" s="177">
        <v>8.5661178091161305E-2</v>
      </c>
      <c r="C13" s="177">
        <v>8.6890541246745848E-2</v>
      </c>
      <c r="D13" s="177">
        <v>8.5860344001902456E-2</v>
      </c>
      <c r="E13" s="177">
        <v>8.5135416982476939E-2</v>
      </c>
      <c r="F13" s="177">
        <v>8.5314277748593195E-2</v>
      </c>
      <c r="G13" s="177">
        <v>8.5096823787667211E-2</v>
      </c>
      <c r="H13" s="177">
        <v>8.4384761978291548E-2</v>
      </c>
      <c r="I13" s="177">
        <v>8.3508893798396946E-2</v>
      </c>
      <c r="J13" s="177">
        <v>8.3332393798842497E-2</v>
      </c>
      <c r="K13" s="177">
        <v>8.3286626602203193E-2</v>
      </c>
      <c r="L13" s="177">
        <v>8.3254725334359944E-2</v>
      </c>
      <c r="M13" s="177">
        <v>8.3051520515347269E-2</v>
      </c>
      <c r="N13" s="177">
        <v>8.3084756726456668E-2</v>
      </c>
      <c r="O13" s="177">
        <v>8.3288514836070138E-2</v>
      </c>
      <c r="P13" s="177">
        <v>8.3305741364471261E-2</v>
      </c>
      <c r="Q13" s="177">
        <v>8.37095708497885E-2</v>
      </c>
      <c r="R13" s="177">
        <v>8.4273493056051876E-2</v>
      </c>
      <c r="S13" s="177">
        <v>8.509453544197787E-2</v>
      </c>
      <c r="T13" s="177">
        <v>8.6129978271781843E-2</v>
      </c>
      <c r="U13" s="177">
        <v>8.73511730866873E-2</v>
      </c>
      <c r="V13" s="177">
        <v>8.883973652877579E-2</v>
      </c>
      <c r="W13" s="177">
        <v>9.0483338833215229E-2</v>
      </c>
      <c r="X13" s="177">
        <v>9.2227184589278116E-2</v>
      </c>
      <c r="Y13" s="177">
        <v>9.4040712300765619E-2</v>
      </c>
      <c r="Z13" s="177">
        <v>9.5907159988431329E-2</v>
      </c>
      <c r="AA13" s="177">
        <v>9.7869500361068992E-2</v>
      </c>
      <c r="AB13" s="177">
        <v>9.9857338399057749E-2</v>
      </c>
      <c r="AC13" s="177">
        <v>0.10183873309922101</v>
      </c>
      <c r="AD13" s="177">
        <v>0.10377829332383277</v>
      </c>
      <c r="AE13" s="177">
        <v>0.10573556050051534</v>
      </c>
      <c r="AF13" s="177">
        <v>0.10764001331131311</v>
      </c>
      <c r="AG13" s="177">
        <v>0.10964939490824606</v>
      </c>
      <c r="AH13" s="177">
        <v>0.11175099618860124</v>
      </c>
      <c r="AI13" s="177">
        <v>0.11391667052403651</v>
      </c>
      <c r="AJ13" s="177">
        <v>0.11612147679393658</v>
      </c>
      <c r="AK13" s="177">
        <v>0.11834826275873225</v>
      </c>
      <c r="AL13" s="177">
        <v>0.12056210681143728</v>
      </c>
      <c r="AM13" s="177">
        <v>0.12280344112755136</v>
      </c>
      <c r="AN13" s="177">
        <v>0.12504057326625931</v>
      </c>
      <c r="AO13" s="177">
        <v>0.12716206800529747</v>
      </c>
      <c r="AP13" s="177">
        <v>0.12905107747736863</v>
      </c>
      <c r="AQ13" s="177">
        <v>0.13040791205431351</v>
      </c>
      <c r="AR13" s="177">
        <v>0.13164686251679883</v>
      </c>
      <c r="AS13" s="177">
        <v>0.13256373216271</v>
      </c>
      <c r="AT13" s="177">
        <v>0.13339398041955114</v>
      </c>
      <c r="AU13" s="177">
        <v>0.13383808680253156</v>
      </c>
      <c r="AV13" s="177">
        <v>0.13412924417830513</v>
      </c>
      <c r="AW13" s="177">
        <v>0.1342087151013337</v>
      </c>
      <c r="AX13" s="177">
        <v>0.13396955950069403</v>
      </c>
      <c r="AY13" s="177">
        <v>0.13388590175401235</v>
      </c>
      <c r="AZ13" s="177">
        <v>0.13360875209384629</v>
      </c>
      <c r="BA13" s="177">
        <v>0.1333733402497079</v>
      </c>
      <c r="BB13" s="177">
        <v>0.13321187737833207</v>
      </c>
      <c r="BC13" s="177">
        <v>0.13312170989082056</v>
      </c>
      <c r="BD13" s="177">
        <v>0.1330221757259164</v>
      </c>
    </row>
    <row r="14" spans="1:56" x14ac:dyDescent="0.25">
      <c r="A14" s="15" t="s">
        <v>665</v>
      </c>
      <c r="B14" s="177">
        <v>8.5661178091161305E-2</v>
      </c>
      <c r="C14" s="177">
        <v>8.6895768194130696E-2</v>
      </c>
      <c r="D14" s="177">
        <v>8.5869719371022543E-2</v>
      </c>
      <c r="E14" s="177">
        <v>8.5149851180338382E-2</v>
      </c>
      <c r="F14" s="177">
        <v>8.5336234303269337E-2</v>
      </c>
      <c r="G14" s="177">
        <v>8.5128246239713448E-2</v>
      </c>
      <c r="H14" s="177">
        <v>8.4430036221010446E-2</v>
      </c>
      <c r="I14" s="177">
        <v>8.357097376197227E-2</v>
      </c>
      <c r="J14" s="177">
        <v>8.3420805010007232E-2</v>
      </c>
      <c r="K14" s="177">
        <v>8.3407150804902574E-2</v>
      </c>
      <c r="L14" s="177">
        <v>8.3414095924806531E-2</v>
      </c>
      <c r="M14" s="177">
        <v>8.32522433997092E-2</v>
      </c>
      <c r="N14" s="177">
        <v>8.3331941471738363E-2</v>
      </c>
      <c r="O14" s="177">
        <v>8.3588833009668448E-2</v>
      </c>
      <c r="P14" s="177">
        <v>8.3659994072176239E-2</v>
      </c>
      <c r="Q14" s="177">
        <v>8.4131194901107001E-2</v>
      </c>
      <c r="R14" s="177">
        <v>8.4772353789378183E-2</v>
      </c>
      <c r="S14" s="177">
        <v>8.5682434288303397E-2</v>
      </c>
      <c r="T14" s="177">
        <v>8.681781240692886E-2</v>
      </c>
      <c r="U14" s="177">
        <v>8.8153017290461502E-2</v>
      </c>
      <c r="V14" s="177">
        <v>8.9770755734477833E-2</v>
      </c>
      <c r="W14" s="177">
        <v>9.1557305676102971E-2</v>
      </c>
      <c r="X14" s="177">
        <v>9.345567940610322E-2</v>
      </c>
      <c r="Y14" s="177">
        <v>9.5431420327815208E-2</v>
      </c>
      <c r="Z14" s="177">
        <v>9.7469300324923222E-2</v>
      </c>
      <c r="AA14" s="177">
        <v>9.9612251388400921E-2</v>
      </c>
      <c r="AB14" s="177">
        <v>0.10178432218067866</v>
      </c>
      <c r="AC14" s="177">
        <v>0.10395044253753184</v>
      </c>
      <c r="AD14" s="177">
        <v>0.10607372965983203</v>
      </c>
      <c r="AE14" s="177">
        <v>0.10821321415678382</v>
      </c>
      <c r="AF14" s="177">
        <v>0.11029860425033747</v>
      </c>
      <c r="AG14" s="177">
        <v>0.11246620078323777</v>
      </c>
      <c r="AH14" s="177">
        <v>0.11470252419599571</v>
      </c>
      <c r="AI14" s="177">
        <v>0.11698077855965201</v>
      </c>
      <c r="AJ14" s="177">
        <v>0.11927445225460248</v>
      </c>
      <c r="AK14" s="177">
        <v>0.12156860115556467</v>
      </c>
      <c r="AL14" s="177">
        <v>0.12383046537748051</v>
      </c>
      <c r="AM14" s="177">
        <v>0.12608541279303148</v>
      </c>
      <c r="AN14" s="177">
        <v>0.12831529886413087</v>
      </c>
      <c r="AO14" s="177">
        <v>0.13041881015252443</v>
      </c>
      <c r="AP14" s="177">
        <v>0.13228974157141987</v>
      </c>
      <c r="AQ14" s="177">
        <v>0.13361840820361701</v>
      </c>
      <c r="AR14" s="177">
        <v>0.1348171014685344</v>
      </c>
      <c r="AS14" s="177">
        <v>0.13568662768911594</v>
      </c>
      <c r="AT14" s="177">
        <v>0.13647665968408346</v>
      </c>
      <c r="AU14" s="177">
        <v>0.13688613331588456</v>
      </c>
      <c r="AV14" s="177">
        <v>0.13713997022069066</v>
      </c>
      <c r="AW14" s="177">
        <v>0.1371772780533598</v>
      </c>
      <c r="AX14" s="177">
        <v>0.13688631570287985</v>
      </c>
      <c r="AY14" s="177">
        <v>0.13675273084748568</v>
      </c>
      <c r="AZ14" s="177">
        <v>0.13642137973875396</v>
      </c>
      <c r="BA14" s="177">
        <v>0.13613226444516943</v>
      </c>
      <c r="BB14" s="177">
        <v>0.13592096002223014</v>
      </c>
      <c r="BC14" s="177">
        <v>0.13578367380869794</v>
      </c>
      <c r="BD14" s="177">
        <v>0.1356398896973193</v>
      </c>
    </row>
    <row r="15" spans="1:56" x14ac:dyDescent="0.25">
      <c r="A15" s="15" t="s">
        <v>666</v>
      </c>
      <c r="B15" s="177">
        <v>8.5661178091161305E-2</v>
      </c>
      <c r="C15" s="177">
        <v>8.6895768194130696E-2</v>
      </c>
      <c r="D15" s="177">
        <v>8.5869719371022543E-2</v>
      </c>
      <c r="E15" s="177">
        <v>8.6079303371177349E-2</v>
      </c>
      <c r="F15" s="177">
        <v>8.6290943039993379E-2</v>
      </c>
      <c r="G15" s="177">
        <v>8.612088882413306E-2</v>
      </c>
      <c r="H15" s="177">
        <v>8.5456756298259579E-2</v>
      </c>
      <c r="I15" s="177">
        <v>8.4634509521504392E-2</v>
      </c>
      <c r="J15" s="177">
        <v>8.4519171064669926E-2</v>
      </c>
      <c r="K15" s="177">
        <v>8.45444640904435E-2</v>
      </c>
      <c r="L15" s="177">
        <v>8.4587524895146732E-2</v>
      </c>
      <c r="M15" s="177">
        <v>8.4459825437564154E-2</v>
      </c>
      <c r="N15" s="177">
        <v>8.4574394276437509E-2</v>
      </c>
      <c r="O15" s="177">
        <v>8.4864287601189498E-2</v>
      </c>
      <c r="P15" s="177">
        <v>8.4961828258627678E-2</v>
      </c>
      <c r="Q15" s="177">
        <v>8.5463063967824007E-2</v>
      </c>
      <c r="R15" s="177">
        <v>8.6131446633112119E-2</v>
      </c>
      <c r="S15" s="177">
        <v>8.7070832596380418E-2</v>
      </c>
      <c r="T15" s="177">
        <v>8.8235400018287419E-2</v>
      </c>
      <c r="U15" s="177">
        <v>8.9600216605603258E-2</v>
      </c>
      <c r="V15" s="177">
        <v>9.1248209781332634E-2</v>
      </c>
      <c r="W15" s="177">
        <v>9.3067478613093932E-2</v>
      </c>
      <c r="X15" s="177">
        <v>9.4998105289006568E-2</v>
      </c>
      <c r="Y15" s="177">
        <v>9.7009655737963801E-2</v>
      </c>
      <c r="Z15" s="177">
        <v>9.9082734504452263E-2</v>
      </c>
      <c r="AA15" s="177">
        <v>0.10126164588676058</v>
      </c>
      <c r="AB15" s="177">
        <v>0.10347044310550767</v>
      </c>
      <c r="AC15" s="177">
        <v>0.10567213575219751</v>
      </c>
      <c r="AD15" s="177">
        <v>0.10782943781403832</v>
      </c>
      <c r="AE15" s="177">
        <v>0.1100004844324599</v>
      </c>
      <c r="AF15" s="177">
        <v>0.11211583313437898</v>
      </c>
      <c r="AG15" s="177">
        <v>0.11431509882181706</v>
      </c>
      <c r="AH15" s="177">
        <v>0.11658287647449829</v>
      </c>
      <c r="AI15" s="177">
        <v>0.11889201702098863</v>
      </c>
      <c r="AJ15" s="177">
        <v>0.12121452551994143</v>
      </c>
      <c r="AK15" s="177">
        <v>0.12353813347818221</v>
      </c>
      <c r="AL15" s="177">
        <v>0.12582664350770864</v>
      </c>
      <c r="AM15" s="177">
        <v>0.12810740911500201</v>
      </c>
      <c r="AN15" s="177">
        <v>0.13036141639119239</v>
      </c>
      <c r="AO15" s="177">
        <v>0.13248698529519209</v>
      </c>
      <c r="AP15" s="177">
        <v>0.13437550715660918</v>
      </c>
      <c r="AQ15" s="177">
        <v>0.13571594266145581</v>
      </c>
      <c r="AR15" s="177">
        <v>0.13692693765672254</v>
      </c>
      <c r="AS15" s="177">
        <v>0.13780346341393132</v>
      </c>
      <c r="AT15" s="177">
        <v>0.13859805874113484</v>
      </c>
      <c r="AU15" s="177">
        <v>0.13901019485146779</v>
      </c>
      <c r="AV15" s="177">
        <v>0.13926390288852764</v>
      </c>
      <c r="AW15" s="177">
        <v>0.13929847927795375</v>
      </c>
      <c r="AX15" s="177">
        <v>0.1390008891378674</v>
      </c>
      <c r="AY15" s="177">
        <v>0.13886181159532901</v>
      </c>
      <c r="AZ15" s="177">
        <v>0.13852098118801878</v>
      </c>
      <c r="BA15" s="177">
        <v>0.13822564665896056</v>
      </c>
      <c r="BB15" s="177">
        <v>0.13800590968916818</v>
      </c>
      <c r="BC15" s="177">
        <v>0.13786322943207235</v>
      </c>
      <c r="BD15" s="177">
        <v>0.1377116280925299</v>
      </c>
    </row>
    <row r="16" spans="1:56" x14ac:dyDescent="0.25">
      <c r="A16" s="15" t="s">
        <v>669</v>
      </c>
      <c r="B16" s="177">
        <v>8.5871481888352155E-2</v>
      </c>
      <c r="C16" s="177">
        <v>8.6677305100869809E-2</v>
      </c>
      <c r="D16" s="177">
        <v>8.520475475949027E-2</v>
      </c>
      <c r="E16" s="177">
        <v>8.3954429560400681E-2</v>
      </c>
      <c r="F16" s="177">
        <v>8.2606795942409814E-2</v>
      </c>
      <c r="G16" s="177">
        <v>8.1502444224115178E-2</v>
      </c>
      <c r="H16" s="177">
        <v>8.0407518364979169E-2</v>
      </c>
      <c r="I16" s="177">
        <v>7.8927445356057738E-2</v>
      </c>
      <c r="J16" s="177">
        <v>7.8341249817429764E-2</v>
      </c>
      <c r="K16" s="177">
        <v>7.7810968570015668E-2</v>
      </c>
      <c r="L16" s="177">
        <v>7.7432845938762332E-2</v>
      </c>
      <c r="M16" s="177">
        <v>7.7106868563674644E-2</v>
      </c>
      <c r="N16" s="177">
        <v>7.7021917462112691E-2</v>
      </c>
      <c r="O16" s="177">
        <v>7.6944386737856349E-2</v>
      </c>
      <c r="P16" s="177">
        <v>7.6419553865300083E-2</v>
      </c>
      <c r="Q16" s="177">
        <v>7.5973153306615748E-2</v>
      </c>
      <c r="R16" s="177">
        <v>7.5797821707383736E-2</v>
      </c>
      <c r="S16" s="177">
        <v>7.56906681855853E-2</v>
      </c>
      <c r="T16" s="177">
        <v>7.554121961678939E-2</v>
      </c>
      <c r="U16" s="177">
        <v>7.5826307151761391E-2</v>
      </c>
      <c r="V16" s="177">
        <v>7.6293726726426703E-2</v>
      </c>
      <c r="W16" s="177">
        <v>7.6805361532191141E-2</v>
      </c>
      <c r="X16" s="177">
        <v>7.6811800544056591E-2</v>
      </c>
      <c r="Y16" s="177">
        <v>7.7433057791686299E-2</v>
      </c>
      <c r="Z16" s="177">
        <v>7.8242739038634643E-2</v>
      </c>
      <c r="AA16" s="177">
        <v>7.9120460652798041E-2</v>
      </c>
      <c r="AB16" s="177">
        <v>7.9805356711749403E-2</v>
      </c>
      <c r="AC16" s="177">
        <v>8.0929679398695664E-2</v>
      </c>
      <c r="AD16" s="177">
        <v>8.2183581607906328E-2</v>
      </c>
      <c r="AE16" s="177">
        <v>8.3462907845251774E-2</v>
      </c>
      <c r="AF16" s="177">
        <v>8.4225390894183128E-2</v>
      </c>
      <c r="AG16" s="177">
        <v>8.5174112043768777E-2</v>
      </c>
      <c r="AH16" s="177">
        <v>8.5969665287297256E-2</v>
      </c>
      <c r="AI16" s="177">
        <v>8.6926106244429535E-2</v>
      </c>
      <c r="AJ16" s="177">
        <v>8.7870405674924101E-2</v>
      </c>
      <c r="AK16" s="177">
        <v>8.9120382885227112E-2</v>
      </c>
      <c r="AL16" s="177">
        <v>9.0447875294912092E-2</v>
      </c>
      <c r="AM16" s="177">
        <v>9.162017140967732E-2</v>
      </c>
      <c r="AN16" s="177">
        <v>9.2640334383228884E-2</v>
      </c>
      <c r="AO16" s="177">
        <v>9.3568436496964752E-2</v>
      </c>
      <c r="AP16" s="177">
        <v>9.4725683461378857E-2</v>
      </c>
      <c r="AQ16" s="177">
        <v>9.588651921399019E-2</v>
      </c>
      <c r="AR16" s="177">
        <v>9.6973036140939245E-2</v>
      </c>
      <c r="AS16" s="177">
        <v>9.7920190841806698E-2</v>
      </c>
      <c r="AT16" s="177">
        <v>9.8952835873394832E-2</v>
      </c>
      <c r="AU16" s="177">
        <v>9.9814866231810476E-2</v>
      </c>
      <c r="AV16" s="177">
        <v>0.10040155857262703</v>
      </c>
      <c r="AW16" s="177">
        <v>0.10058755507054741</v>
      </c>
      <c r="AX16" s="177">
        <v>0.10049206864395245</v>
      </c>
      <c r="AY16" s="177">
        <v>0.10032403240608083</v>
      </c>
      <c r="AZ16" s="177">
        <v>0.10011215439414586</v>
      </c>
      <c r="BA16" s="177">
        <v>9.9684662843596519E-2</v>
      </c>
      <c r="BB16" s="177">
        <v>9.9323052268488712E-2</v>
      </c>
      <c r="BC16" s="177">
        <v>9.8671409743270294E-2</v>
      </c>
      <c r="BD16" s="177">
        <v>9.787297698837169E-2</v>
      </c>
    </row>
    <row r="19" spans="1:9" x14ac:dyDescent="0.25">
      <c r="A19" s="95" t="s">
        <v>670</v>
      </c>
      <c r="I19" s="95" t="s">
        <v>671</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E37"/>
  <sheetViews>
    <sheetView showGridLines="0" topLeftCell="A37" zoomScale="85" zoomScaleNormal="85" workbookViewId="0"/>
  </sheetViews>
  <sheetFormatPr defaultColWidth="9.140625" defaultRowHeight="13.5" x14ac:dyDescent="0.25"/>
  <cols>
    <col min="1" max="2" width="10.140625" style="15" customWidth="1"/>
    <col min="3" max="5" width="9.140625" style="15"/>
    <col min="6" max="6" width="12.85546875" style="15" customWidth="1"/>
    <col min="7" max="16384" width="9.140625" style="15"/>
  </cols>
  <sheetData>
    <row r="2" spans="1:54" x14ac:dyDescent="0.25">
      <c r="C2" s="177"/>
      <c r="D2" s="177"/>
      <c r="E2" s="177"/>
      <c r="H2" s="177"/>
      <c r="I2" s="177"/>
      <c r="J2" s="177"/>
    </row>
    <row r="3" spans="1:54" x14ac:dyDescent="0.25">
      <c r="C3" s="177"/>
      <c r="D3" s="177"/>
      <c r="E3" s="177"/>
      <c r="H3" s="177"/>
      <c r="I3" s="177"/>
      <c r="J3" s="177"/>
    </row>
    <row r="4" spans="1:54" x14ac:dyDescent="0.25">
      <c r="C4" s="177"/>
      <c r="D4" s="177"/>
      <c r="E4" s="177"/>
      <c r="H4" s="177"/>
      <c r="I4" s="177"/>
      <c r="J4" s="177"/>
    </row>
    <row r="5" spans="1:54" ht="12.6" customHeight="1" x14ac:dyDescent="0.25"/>
    <row r="6" spans="1:54" ht="30.6" customHeight="1" x14ac:dyDescent="0.25">
      <c r="A6" s="1064"/>
      <c r="B6" s="1064"/>
      <c r="C6" s="1064"/>
      <c r="D6" s="1064"/>
      <c r="E6" s="1064"/>
      <c r="F6" s="1064"/>
      <c r="H6" s="1064"/>
      <c r="I6" s="1064"/>
      <c r="J6" s="1064"/>
      <c r="K6" s="1064"/>
      <c r="L6" s="1064"/>
    </row>
    <row r="8" spans="1:54" x14ac:dyDescent="0.25">
      <c r="C8" s="15">
        <v>2019</v>
      </c>
      <c r="D8" s="15">
        <v>2020</v>
      </c>
      <c r="E8" s="15">
        <v>2021</v>
      </c>
      <c r="F8" s="15">
        <v>2022</v>
      </c>
      <c r="G8" s="15">
        <v>2023</v>
      </c>
      <c r="H8" s="15">
        <v>2024</v>
      </c>
      <c r="I8" s="15">
        <v>2025</v>
      </c>
      <c r="J8" s="15">
        <v>2026</v>
      </c>
      <c r="K8" s="15">
        <v>2027</v>
      </c>
      <c r="L8" s="15">
        <v>2028</v>
      </c>
      <c r="M8" s="15">
        <v>2029</v>
      </c>
      <c r="N8" s="15">
        <v>2030</v>
      </c>
      <c r="O8" s="15">
        <v>2031</v>
      </c>
      <c r="P8" s="15">
        <v>2032</v>
      </c>
      <c r="Q8" s="15">
        <v>2033</v>
      </c>
      <c r="R8" s="15">
        <v>2034</v>
      </c>
      <c r="S8" s="15">
        <v>2035</v>
      </c>
      <c r="T8" s="15">
        <v>2036</v>
      </c>
      <c r="U8" s="15">
        <v>2037</v>
      </c>
      <c r="V8" s="15">
        <v>2038</v>
      </c>
      <c r="W8" s="15">
        <v>2039</v>
      </c>
      <c r="X8" s="15">
        <v>2040</v>
      </c>
      <c r="Y8" s="15">
        <v>2041</v>
      </c>
      <c r="Z8" s="15">
        <v>2042</v>
      </c>
      <c r="AA8" s="15">
        <v>2043</v>
      </c>
      <c r="AB8" s="15">
        <v>2044</v>
      </c>
      <c r="AC8" s="15">
        <v>2045</v>
      </c>
      <c r="AD8" s="15">
        <v>2046</v>
      </c>
      <c r="AE8" s="15">
        <v>2047</v>
      </c>
      <c r="AF8" s="15">
        <v>2048</v>
      </c>
      <c r="AG8" s="15">
        <v>2049</v>
      </c>
      <c r="AH8" s="15">
        <v>2050</v>
      </c>
      <c r="AI8" s="15">
        <v>2051</v>
      </c>
      <c r="AJ8" s="15">
        <v>2052</v>
      </c>
      <c r="AK8" s="15">
        <v>2053</v>
      </c>
      <c r="AL8" s="15">
        <v>2054</v>
      </c>
      <c r="AM8" s="15">
        <v>2055</v>
      </c>
      <c r="AN8" s="15">
        <v>2056</v>
      </c>
      <c r="AO8" s="15">
        <v>2057</v>
      </c>
      <c r="AP8" s="15">
        <v>2058</v>
      </c>
      <c r="AQ8" s="15">
        <v>2059</v>
      </c>
      <c r="AR8" s="15">
        <v>2060</v>
      </c>
      <c r="AS8" s="15">
        <v>2061</v>
      </c>
      <c r="AT8" s="15">
        <v>2062</v>
      </c>
      <c r="AU8" s="15">
        <v>2063</v>
      </c>
      <c r="AV8" s="15">
        <v>2064</v>
      </c>
      <c r="AW8" s="15">
        <v>2065</v>
      </c>
      <c r="AX8" s="15">
        <v>2066</v>
      </c>
      <c r="AY8" s="15">
        <v>2067</v>
      </c>
      <c r="AZ8" s="15">
        <v>2068</v>
      </c>
      <c r="BA8" s="15">
        <v>2069</v>
      </c>
      <c r="BB8" s="15">
        <v>2070</v>
      </c>
    </row>
    <row r="9" spans="1:54" x14ac:dyDescent="0.25">
      <c r="A9" s="15" t="s">
        <v>1752</v>
      </c>
      <c r="B9" s="15" t="s">
        <v>1783</v>
      </c>
      <c r="C9" s="177">
        <v>8.3344124689698443E-2</v>
      </c>
      <c r="D9" s="177">
        <v>9.4921362921557589E-2</v>
      </c>
      <c r="E9" s="177">
        <v>9.4969671223264829E-2</v>
      </c>
      <c r="F9" s="177">
        <v>9.5303300032717086E-2</v>
      </c>
      <c r="G9" s="177">
        <v>9.6125937691341645E-2</v>
      </c>
      <c r="H9" s="177">
        <v>9.6741158600280819E-2</v>
      </c>
      <c r="I9" s="177">
        <v>9.7468334461751377E-2</v>
      </c>
      <c r="J9" s="177">
        <v>9.7812191921855224E-2</v>
      </c>
      <c r="K9" s="177">
        <v>9.879591674615551E-2</v>
      </c>
      <c r="L9" s="177">
        <v>9.9865258112659755E-2</v>
      </c>
      <c r="M9" s="177">
        <v>0.10064489257145928</v>
      </c>
      <c r="N9" s="177">
        <v>0.10161525637120004</v>
      </c>
      <c r="O9" s="177">
        <v>0.10258818660102512</v>
      </c>
      <c r="P9" s="177">
        <v>0.10355648343316708</v>
      </c>
      <c r="Q9" s="177">
        <v>0.10461436929600493</v>
      </c>
      <c r="R9" s="177">
        <v>0.10561081561196202</v>
      </c>
      <c r="S9" s="177">
        <v>0.1069121737554429</v>
      </c>
      <c r="T9" s="177">
        <v>0.10844606055311942</v>
      </c>
      <c r="U9" s="177">
        <v>0.11021768571221817</v>
      </c>
      <c r="V9" s="177">
        <v>0.11213909866686027</v>
      </c>
      <c r="W9" s="177">
        <v>0.11408984913274316</v>
      </c>
      <c r="X9" s="177">
        <v>0.11579239020504321</v>
      </c>
      <c r="Y9" s="177">
        <v>0.11773569426819362</v>
      </c>
      <c r="Z9" s="177">
        <v>0.11965449251121585</v>
      </c>
      <c r="AA9" s="177">
        <v>0.1214954712932711</v>
      </c>
      <c r="AB9" s="177">
        <v>0.12325253527812303</v>
      </c>
      <c r="AC9" s="177">
        <v>0.12491910292605779</v>
      </c>
      <c r="AD9" s="177">
        <v>0.12661004278152055</v>
      </c>
      <c r="AE9" s="177">
        <v>0.12836199532277298</v>
      </c>
      <c r="AF9" s="177">
        <v>0.13016110811016254</v>
      </c>
      <c r="AG9" s="177">
        <v>0.13201720329567584</v>
      </c>
      <c r="AH9" s="177">
        <v>0.13381255353072655</v>
      </c>
      <c r="AI9" s="177">
        <v>0.13556606245262789</v>
      </c>
      <c r="AJ9" s="177">
        <v>0.13727751394476567</v>
      </c>
      <c r="AK9" s="177">
        <v>0.13896344094846774</v>
      </c>
      <c r="AL9" s="177">
        <v>0.14054729234429481</v>
      </c>
      <c r="AM9" s="177">
        <v>0.14203341471145073</v>
      </c>
      <c r="AN9" s="177">
        <v>0.14328915913899129</v>
      </c>
      <c r="AO9" s="177">
        <v>0.14427232874334253</v>
      </c>
      <c r="AP9" s="177">
        <v>0.14491528856210631</v>
      </c>
      <c r="AQ9" s="177">
        <v>0.14522019897036062</v>
      </c>
      <c r="AR9" s="177">
        <v>0.14532799151052558</v>
      </c>
      <c r="AS9" s="177">
        <v>0.14532667193098681</v>
      </c>
      <c r="AT9" s="177">
        <v>0.1451764982688214</v>
      </c>
      <c r="AU9" s="177">
        <v>0.14490673354856659</v>
      </c>
      <c r="AV9" s="177">
        <v>0.14448214431041562</v>
      </c>
      <c r="AW9" s="177">
        <v>0.14394370206144227</v>
      </c>
      <c r="AX9" s="177">
        <v>0.14337713423425233</v>
      </c>
      <c r="AY9" s="177">
        <v>0.14293990322731925</v>
      </c>
      <c r="AZ9" s="177">
        <v>0.14258497594217157</v>
      </c>
      <c r="BA9" s="177">
        <v>0.14230027660527986</v>
      </c>
      <c r="BB9" s="177">
        <v>0.1420763590314354</v>
      </c>
    </row>
    <row r="10" spans="1:54" x14ac:dyDescent="0.25">
      <c r="A10" s="15" t="s">
        <v>1753</v>
      </c>
      <c r="B10" s="15" t="s">
        <v>1784</v>
      </c>
      <c r="C10" s="177">
        <v>5.7224058255441135E-2</v>
      </c>
      <c r="D10" s="177">
        <v>6.3854755957374998E-2</v>
      </c>
      <c r="E10" s="177">
        <v>6.2236677430407908E-2</v>
      </c>
      <c r="F10" s="177">
        <v>6.3330111912011613E-2</v>
      </c>
      <c r="G10" s="177">
        <v>6.4132189199499048E-2</v>
      </c>
      <c r="H10" s="177">
        <v>6.4772057287921625E-2</v>
      </c>
      <c r="I10" s="177">
        <v>6.5422165081746253E-2</v>
      </c>
      <c r="J10" s="177">
        <v>6.6095227088469641E-2</v>
      </c>
      <c r="K10" s="177">
        <v>6.67401533665508E-2</v>
      </c>
      <c r="L10" s="177">
        <v>6.739078429533886E-2</v>
      </c>
      <c r="M10" s="177">
        <v>6.8051810994645759E-2</v>
      </c>
      <c r="N10" s="177">
        <v>6.8704672497621355E-2</v>
      </c>
      <c r="O10" s="177">
        <v>6.9344184572299905E-2</v>
      </c>
      <c r="P10" s="177">
        <v>6.9991445381537579E-2</v>
      </c>
      <c r="Q10" s="177">
        <v>7.0618403621675027E-2</v>
      </c>
      <c r="R10" s="177">
        <v>7.1230199368237893E-2</v>
      </c>
      <c r="S10" s="177">
        <v>7.1836275697201635E-2</v>
      </c>
      <c r="T10" s="177">
        <v>7.2417759844389626E-2</v>
      </c>
      <c r="U10" s="177">
        <v>7.2990575702275032E-2</v>
      </c>
      <c r="V10" s="177">
        <v>7.3508001282636307E-2</v>
      </c>
      <c r="W10" s="177">
        <v>7.4021873510293559E-2</v>
      </c>
      <c r="X10" s="177">
        <v>7.4518711821491598E-2</v>
      </c>
      <c r="Y10" s="177">
        <v>7.5011625514950594E-2</v>
      </c>
      <c r="Z10" s="177">
        <v>7.548542664349471E-2</v>
      </c>
      <c r="AA10" s="177">
        <v>7.5979003679949197E-2</v>
      </c>
      <c r="AB10" s="177">
        <v>7.6440512188693216E-2</v>
      </c>
      <c r="AC10" s="177">
        <v>7.690826072052756E-2</v>
      </c>
      <c r="AD10" s="177">
        <v>7.7377784358538315E-2</v>
      </c>
      <c r="AE10" s="177">
        <v>7.7814333390754775E-2</v>
      </c>
      <c r="AF10" s="177">
        <v>7.8265238478754356E-2</v>
      </c>
      <c r="AG10" s="177">
        <v>7.8727172388363229E-2</v>
      </c>
      <c r="AH10" s="177">
        <v>7.9175530668704711E-2</v>
      </c>
      <c r="AI10" s="177">
        <v>7.9588649801502764E-2</v>
      </c>
      <c r="AJ10" s="177">
        <v>8.0010609655215198E-2</v>
      </c>
      <c r="AK10" s="177">
        <v>8.0405818766791412E-2</v>
      </c>
      <c r="AL10" s="177">
        <v>8.0780258863815818E-2</v>
      </c>
      <c r="AM10" s="177">
        <v>8.1147413592106921E-2</v>
      </c>
      <c r="AN10" s="177">
        <v>8.1489019553853653E-2</v>
      </c>
      <c r="AO10" s="177">
        <v>8.1794101355116902E-2</v>
      </c>
      <c r="AP10" s="177">
        <v>8.2070082096670022E-2</v>
      </c>
      <c r="AQ10" s="177">
        <v>8.2299035831875672E-2</v>
      </c>
      <c r="AR10" s="177">
        <v>8.2492242598293297E-2</v>
      </c>
      <c r="AS10" s="177">
        <v>8.2652721980777652E-2</v>
      </c>
      <c r="AT10" s="177">
        <v>8.2762339055303669E-2</v>
      </c>
      <c r="AU10" s="177">
        <v>8.2836638575631436E-2</v>
      </c>
      <c r="AV10" s="177">
        <v>8.2833853540060801E-2</v>
      </c>
      <c r="AW10" s="177">
        <v>8.2814209406221237E-2</v>
      </c>
      <c r="AX10" s="177">
        <v>8.2711975377838906E-2</v>
      </c>
      <c r="AY10" s="177">
        <v>8.2570545192052786E-2</v>
      </c>
      <c r="AZ10" s="177">
        <v>8.2395739824853959E-2</v>
      </c>
      <c r="BA10" s="177">
        <v>8.2143116755288195E-2</v>
      </c>
      <c r="BB10" s="177">
        <v>8.1856420850361308E-2</v>
      </c>
    </row>
    <row r="11" spans="1:54" x14ac:dyDescent="0.25">
      <c r="A11" s="15" t="s">
        <v>1754</v>
      </c>
      <c r="B11" s="15" t="s">
        <v>1785</v>
      </c>
      <c r="C11" s="177">
        <v>8.425807362841195E-3</v>
      </c>
      <c r="D11" s="177">
        <v>9.5833039480569433E-3</v>
      </c>
      <c r="E11" s="177">
        <v>9.5983619777616769E-3</v>
      </c>
      <c r="F11" s="177">
        <v>9.8245187742099799E-3</v>
      </c>
      <c r="G11" s="177">
        <v>1.0097412122470804E-2</v>
      </c>
      <c r="H11" s="177">
        <v>1.0463885952234225E-2</v>
      </c>
      <c r="I11" s="177">
        <v>1.074951995956237E-2</v>
      </c>
      <c r="J11" s="177">
        <v>1.1057202918741117E-2</v>
      </c>
      <c r="K11" s="177">
        <v>1.1390480622313579E-2</v>
      </c>
      <c r="L11" s="177">
        <v>1.1740298403814435E-2</v>
      </c>
      <c r="M11" s="177">
        <v>1.2099381571146251E-2</v>
      </c>
      <c r="N11" s="177">
        <v>1.2474555983294418E-2</v>
      </c>
      <c r="O11" s="177">
        <v>1.286705826347747E-2</v>
      </c>
      <c r="P11" s="177">
        <v>1.3275621075614164E-2</v>
      </c>
      <c r="Q11" s="177">
        <v>1.3687266943057181E-2</v>
      </c>
      <c r="R11" s="177">
        <v>1.4093024309006146E-2</v>
      </c>
      <c r="S11" s="177">
        <v>1.4505792183326021E-2</v>
      </c>
      <c r="T11" s="177">
        <v>1.4931081859939899E-2</v>
      </c>
      <c r="U11" s="177">
        <v>1.5369202558334759E-2</v>
      </c>
      <c r="V11" s="177">
        <v>1.5807661691290314E-2</v>
      </c>
      <c r="W11" s="177">
        <v>1.6235346228198687E-2</v>
      </c>
      <c r="X11" s="177">
        <v>1.6666778867030753E-2</v>
      </c>
      <c r="Y11" s="177">
        <v>1.7105475894977878E-2</v>
      </c>
      <c r="Z11" s="177">
        <v>1.7526971574665477E-2</v>
      </c>
      <c r="AA11" s="177">
        <v>1.7928284973681534E-2</v>
      </c>
      <c r="AB11" s="177">
        <v>1.8324911928809733E-2</v>
      </c>
      <c r="AC11" s="177">
        <v>1.8719845351284882E-2</v>
      </c>
      <c r="AD11" s="177">
        <v>1.9112131565921783E-2</v>
      </c>
      <c r="AE11" s="177">
        <v>1.9493636762685271E-2</v>
      </c>
      <c r="AF11" s="177">
        <v>1.9872474574772953E-2</v>
      </c>
      <c r="AG11" s="177">
        <v>2.0270811018900464E-2</v>
      </c>
      <c r="AH11" s="177">
        <v>2.0679635388348484E-2</v>
      </c>
      <c r="AI11" s="177">
        <v>2.1092109198544266E-2</v>
      </c>
      <c r="AJ11" s="177">
        <v>2.1509180279331287E-2</v>
      </c>
      <c r="AK11" s="177">
        <v>2.1950335169076279E-2</v>
      </c>
      <c r="AL11" s="177">
        <v>2.2438583003937432E-2</v>
      </c>
      <c r="AM11" s="177">
        <v>2.294157566552104E-2</v>
      </c>
      <c r="AN11" s="177">
        <v>2.3429732953405603E-2</v>
      </c>
      <c r="AO11" s="177">
        <v>2.3912378015960849E-2</v>
      </c>
      <c r="AP11" s="177">
        <v>2.4400170233504472E-2</v>
      </c>
      <c r="AQ11" s="177">
        <v>2.4910478571723068E-2</v>
      </c>
      <c r="AR11" s="177">
        <v>2.5421456520207716E-2</v>
      </c>
      <c r="AS11" s="177">
        <v>2.591352101620847E-2</v>
      </c>
      <c r="AT11" s="177">
        <v>2.6401689612536035E-2</v>
      </c>
      <c r="AU11" s="177">
        <v>2.6890562621451321E-2</v>
      </c>
      <c r="AV11" s="177">
        <v>2.7375539022302484E-2</v>
      </c>
      <c r="AW11" s="177">
        <v>2.7822283462211102E-2</v>
      </c>
      <c r="AX11" s="177">
        <v>2.82180979343193E-2</v>
      </c>
      <c r="AY11" s="177">
        <v>2.8572502014879729E-2</v>
      </c>
      <c r="AZ11" s="177">
        <v>2.8889611871820386E-2</v>
      </c>
      <c r="BA11" s="177">
        <v>2.9170657677000163E-2</v>
      </c>
      <c r="BB11" s="177">
        <v>2.9400405294101796E-2</v>
      </c>
    </row>
    <row r="12" spans="1:54" x14ac:dyDescent="0.25">
      <c r="A12" s="15" t="s">
        <v>1674</v>
      </c>
      <c r="B12" s="15" t="s">
        <v>1786</v>
      </c>
      <c r="C12" s="177">
        <v>3.3823319787987777E-2</v>
      </c>
      <c r="D12" s="177">
        <v>3.3390943398624057E-2</v>
      </c>
      <c r="E12" s="177">
        <v>3.3019741544991044E-2</v>
      </c>
      <c r="F12" s="177">
        <v>3.3047381174496668E-2</v>
      </c>
      <c r="G12" s="177">
        <v>3.3347383280947634E-2</v>
      </c>
      <c r="H12" s="177">
        <v>3.3714945730525449E-2</v>
      </c>
      <c r="I12" s="177">
        <v>3.4161827787621356E-2</v>
      </c>
      <c r="J12" s="177">
        <v>3.4627240887531531E-2</v>
      </c>
      <c r="K12" s="177">
        <v>3.5054520721433224E-2</v>
      </c>
      <c r="L12" s="177">
        <v>3.5376485626266316E-2</v>
      </c>
      <c r="M12" s="177">
        <v>3.5596435444109904E-2</v>
      </c>
      <c r="N12" s="177">
        <v>3.5744920559435844E-2</v>
      </c>
      <c r="O12" s="177">
        <v>3.5844344242195292E-2</v>
      </c>
      <c r="P12" s="177">
        <v>3.590197995900396E-2</v>
      </c>
      <c r="Q12" s="177">
        <v>3.590450870165908E-2</v>
      </c>
      <c r="R12" s="177">
        <v>3.5848530092192119E-2</v>
      </c>
      <c r="S12" s="177">
        <v>3.5761360704213437E-2</v>
      </c>
      <c r="T12" s="177">
        <v>3.5641859643604112E-2</v>
      </c>
      <c r="U12" s="177">
        <v>3.5516298323227245E-2</v>
      </c>
      <c r="V12" s="177">
        <v>3.5390183612425484E-2</v>
      </c>
      <c r="W12" s="177">
        <v>3.5256991620180402E-2</v>
      </c>
      <c r="X12" s="177">
        <v>3.5132187757369024E-2</v>
      </c>
      <c r="Y12" s="177">
        <v>3.5015520600316569E-2</v>
      </c>
      <c r="Z12" s="177">
        <v>3.4919035083667956E-2</v>
      </c>
      <c r="AA12" s="177">
        <v>3.4853277312506717E-2</v>
      </c>
      <c r="AB12" s="177">
        <v>3.4825589979013437E-2</v>
      </c>
      <c r="AC12" s="177">
        <v>3.48484993534698E-2</v>
      </c>
      <c r="AD12" s="177">
        <v>3.492664876435763E-2</v>
      </c>
      <c r="AE12" s="177">
        <v>3.506036838480843E-2</v>
      </c>
      <c r="AF12" s="177">
        <v>3.5244609781074368E-2</v>
      </c>
      <c r="AG12" s="177">
        <v>3.5475632420367512E-2</v>
      </c>
      <c r="AH12" s="177">
        <v>3.5748151370131889E-2</v>
      </c>
      <c r="AI12" s="177">
        <v>3.6053706198051538E-2</v>
      </c>
      <c r="AJ12" s="177">
        <v>3.6381973765313776E-2</v>
      </c>
      <c r="AK12" s="177">
        <v>3.6727599419171364E-2</v>
      </c>
      <c r="AL12" s="177">
        <v>3.7067321605603103E-2</v>
      </c>
      <c r="AM12" s="177">
        <v>3.7392468974259498E-2</v>
      </c>
      <c r="AN12" s="177">
        <v>3.7687037881803186E-2</v>
      </c>
      <c r="AO12" s="177">
        <v>3.7936269964806278E-2</v>
      </c>
      <c r="AP12" s="177">
        <v>3.8136643009351587E-2</v>
      </c>
      <c r="AQ12" s="177">
        <v>3.8286847815515793E-2</v>
      </c>
      <c r="AR12" s="177">
        <v>3.8388838768574879E-2</v>
      </c>
      <c r="AS12" s="177">
        <v>3.8444380711374765E-2</v>
      </c>
      <c r="AT12" s="177">
        <v>3.8455440643822142E-2</v>
      </c>
      <c r="AU12" s="177">
        <v>3.842177516253463E-2</v>
      </c>
      <c r="AV12" s="177">
        <v>3.8348672290107376E-2</v>
      </c>
      <c r="AW12" s="177">
        <v>3.8246991560263094E-2</v>
      </c>
      <c r="AX12" s="177">
        <v>3.8127267565957308E-2</v>
      </c>
      <c r="AY12" s="177">
        <v>3.7999229153934819E-2</v>
      </c>
      <c r="AZ12" s="177">
        <v>3.7867950154198693E-2</v>
      </c>
      <c r="BA12" s="177">
        <v>3.7739888482265144E-2</v>
      </c>
      <c r="BB12" s="177">
        <v>3.7624224365133969E-2</v>
      </c>
    </row>
    <row r="13" spans="1:54" x14ac:dyDescent="0.25">
      <c r="A13" s="15" t="s">
        <v>1755</v>
      </c>
      <c r="B13" s="15" t="s">
        <v>1787</v>
      </c>
      <c r="C13" s="177">
        <v>0.18753439764945451</v>
      </c>
      <c r="D13" s="177">
        <v>0.18827607070163124</v>
      </c>
      <c r="E13" s="177">
        <v>0.18877052257050791</v>
      </c>
      <c r="F13" s="177">
        <v>0.1889320859665328</v>
      </c>
      <c r="G13" s="177">
        <v>0.1889927078100043</v>
      </c>
      <c r="H13" s="177">
        <v>0.18979731820506907</v>
      </c>
      <c r="I13" s="177">
        <v>0.19082870679025155</v>
      </c>
      <c r="J13" s="177">
        <v>0.19191199826597366</v>
      </c>
      <c r="K13" s="177">
        <v>0.19263383981064119</v>
      </c>
      <c r="L13" s="177">
        <v>0.19350309308024324</v>
      </c>
      <c r="M13" s="177">
        <v>0.19445480364140588</v>
      </c>
      <c r="N13" s="177">
        <v>0.19514863883728123</v>
      </c>
      <c r="O13" s="177">
        <v>0.19622278018881689</v>
      </c>
      <c r="P13" s="177">
        <v>0.19747039513249598</v>
      </c>
      <c r="Q13" s="177">
        <v>0.1989740511613437</v>
      </c>
      <c r="R13" s="177">
        <v>0.20067561474457804</v>
      </c>
      <c r="S13" s="177">
        <v>0.20256846366474243</v>
      </c>
      <c r="T13" s="177">
        <v>0.20475865649002187</v>
      </c>
      <c r="U13" s="177">
        <v>0.20714146483593421</v>
      </c>
      <c r="V13" s="177">
        <v>0.20966352279204653</v>
      </c>
      <c r="W13" s="177">
        <v>0.21227176407952628</v>
      </c>
      <c r="X13" s="177">
        <v>0.21495753901078593</v>
      </c>
      <c r="Y13" s="177">
        <v>0.21776969485115993</v>
      </c>
      <c r="Z13" s="177">
        <v>0.2206225429082673</v>
      </c>
      <c r="AA13" s="177">
        <v>0.22347141876126284</v>
      </c>
      <c r="AB13" s="177">
        <v>0.22628004813993796</v>
      </c>
      <c r="AC13" s="177">
        <v>0.22912253490837373</v>
      </c>
      <c r="AD13" s="177">
        <v>0.23193198330627696</v>
      </c>
      <c r="AE13" s="177">
        <v>0.23486369234212098</v>
      </c>
      <c r="AF13" s="177">
        <v>0.2378853640193023</v>
      </c>
      <c r="AG13" s="177">
        <v>0.24097465395494705</v>
      </c>
      <c r="AH13" s="177">
        <v>0.24409157168126414</v>
      </c>
      <c r="AI13" s="177">
        <v>0.24723840464175958</v>
      </c>
      <c r="AJ13" s="177">
        <v>0.25033892828535004</v>
      </c>
      <c r="AK13" s="177">
        <v>0.253414662037107</v>
      </c>
      <c r="AL13" s="177">
        <v>0.25643794981458329</v>
      </c>
      <c r="AM13" s="177">
        <v>0.25928323734404612</v>
      </c>
      <c r="AN13" s="177">
        <v>0.26182767927675171</v>
      </c>
      <c r="AO13" s="177">
        <v>0.26374971509214196</v>
      </c>
      <c r="AP13" s="177">
        <v>0.26545163774118391</v>
      </c>
      <c r="AQ13" s="177">
        <v>0.26674268211063695</v>
      </c>
      <c r="AR13" s="177">
        <v>0.26786904671026734</v>
      </c>
      <c r="AS13" s="177">
        <v>0.26852914020100122</v>
      </c>
      <c r="AT13" s="177">
        <v>0.26895450877554355</v>
      </c>
      <c r="AU13" s="177">
        <v>0.2690798785019321</v>
      </c>
      <c r="AV13" s="177">
        <v>0.26879965572804798</v>
      </c>
      <c r="AW13" s="177">
        <v>0.26861876822793018</v>
      </c>
      <c r="AX13" s="177">
        <v>0.2681922144091084</v>
      </c>
      <c r="AY13" s="177">
        <v>0.26777382172812636</v>
      </c>
      <c r="AZ13" s="177">
        <v>0.26741578408794925</v>
      </c>
      <c r="BA13" s="177">
        <v>0.26711875646546185</v>
      </c>
      <c r="BB13" s="177">
        <v>0.26680345792878751</v>
      </c>
    </row>
    <row r="15" spans="1:54" x14ac:dyDescent="0.25">
      <c r="C15" s="15">
        <v>2019</v>
      </c>
      <c r="D15" s="15">
        <v>2020</v>
      </c>
      <c r="E15" s="15">
        <v>2021</v>
      </c>
      <c r="F15" s="15">
        <v>2022</v>
      </c>
      <c r="G15" s="15">
        <v>2023</v>
      </c>
      <c r="H15" s="15">
        <v>2024</v>
      </c>
      <c r="I15" s="15">
        <v>2025</v>
      </c>
      <c r="J15" s="15">
        <v>2026</v>
      </c>
      <c r="K15" s="15">
        <v>2027</v>
      </c>
      <c r="L15" s="15">
        <v>2028</v>
      </c>
      <c r="M15" s="15">
        <v>2029</v>
      </c>
      <c r="N15" s="15">
        <v>2030</v>
      </c>
      <c r="O15" s="15">
        <v>2031</v>
      </c>
      <c r="P15" s="15">
        <v>2032</v>
      </c>
      <c r="Q15" s="15">
        <v>2033</v>
      </c>
      <c r="R15" s="15">
        <v>2034</v>
      </c>
      <c r="S15" s="15">
        <v>2035</v>
      </c>
      <c r="T15" s="15">
        <v>2036</v>
      </c>
      <c r="U15" s="15">
        <v>2037</v>
      </c>
      <c r="V15" s="15">
        <v>2038</v>
      </c>
      <c r="W15" s="15">
        <v>2039</v>
      </c>
      <c r="X15" s="15">
        <v>2040</v>
      </c>
      <c r="Y15" s="15">
        <v>2041</v>
      </c>
      <c r="Z15" s="15">
        <v>2042</v>
      </c>
      <c r="AA15" s="15">
        <v>2043</v>
      </c>
      <c r="AB15" s="15">
        <v>2044</v>
      </c>
      <c r="AC15" s="15">
        <v>2045</v>
      </c>
      <c r="AD15" s="15">
        <v>2046</v>
      </c>
      <c r="AE15" s="15">
        <v>2047</v>
      </c>
      <c r="AF15" s="15">
        <v>2048</v>
      </c>
      <c r="AG15" s="15">
        <v>2049</v>
      </c>
      <c r="AH15" s="15">
        <v>2050</v>
      </c>
      <c r="AI15" s="15">
        <v>2051</v>
      </c>
      <c r="AJ15" s="15">
        <v>2052</v>
      </c>
      <c r="AK15" s="15">
        <v>2053</v>
      </c>
      <c r="AL15" s="15">
        <v>2054</v>
      </c>
      <c r="AM15" s="15">
        <v>2055</v>
      </c>
      <c r="AN15" s="15">
        <v>2056</v>
      </c>
      <c r="AO15" s="15">
        <v>2057</v>
      </c>
      <c r="AP15" s="15">
        <v>2058</v>
      </c>
      <c r="AQ15" s="15">
        <v>2059</v>
      </c>
      <c r="AR15" s="15">
        <v>2060</v>
      </c>
      <c r="AS15" s="15">
        <v>2061</v>
      </c>
      <c r="AT15" s="15">
        <v>2062</v>
      </c>
      <c r="AU15" s="15">
        <v>2063</v>
      </c>
      <c r="AV15" s="15">
        <v>2064</v>
      </c>
      <c r="AW15" s="15">
        <v>2065</v>
      </c>
      <c r="AX15" s="15">
        <v>2066</v>
      </c>
      <c r="AY15" s="15">
        <v>2067</v>
      </c>
      <c r="AZ15" s="15">
        <v>2068</v>
      </c>
      <c r="BA15" s="15">
        <v>2069</v>
      </c>
      <c r="BB15" s="15">
        <v>2070</v>
      </c>
    </row>
    <row r="16" spans="1:54" x14ac:dyDescent="0.25">
      <c r="A16" s="15" t="s">
        <v>1765</v>
      </c>
      <c r="B16" s="15" t="s">
        <v>1788</v>
      </c>
      <c r="C16" s="177">
        <v>8.3344124689698443E-2</v>
      </c>
      <c r="D16" s="177">
        <v>9.4921362921557589E-2</v>
      </c>
      <c r="E16" s="177">
        <v>9.4969671223264829E-2</v>
      </c>
      <c r="F16" s="177">
        <v>9.5303300032717086E-2</v>
      </c>
      <c r="G16" s="177">
        <v>9.6125937691341645E-2</v>
      </c>
      <c r="H16" s="177">
        <v>9.6741158600280819E-2</v>
      </c>
      <c r="I16" s="177">
        <v>9.7468334461751377E-2</v>
      </c>
      <c r="J16" s="177">
        <v>9.7812191921855224E-2</v>
      </c>
      <c r="K16" s="177">
        <v>9.879591674615551E-2</v>
      </c>
      <c r="L16" s="177">
        <v>9.9865258112659755E-2</v>
      </c>
      <c r="M16" s="177">
        <v>0.10064489257145927</v>
      </c>
      <c r="N16" s="177">
        <v>0.10161525637120004</v>
      </c>
      <c r="O16" s="177">
        <v>0.10258818660102512</v>
      </c>
      <c r="P16" s="177">
        <v>0.10355648343316708</v>
      </c>
      <c r="Q16" s="177">
        <v>0.10461436929600494</v>
      </c>
      <c r="R16" s="177">
        <v>0.10561081561196202</v>
      </c>
      <c r="S16" s="177">
        <v>0.10691217375544292</v>
      </c>
      <c r="T16" s="177">
        <v>0.10844606055311942</v>
      </c>
      <c r="U16" s="177">
        <v>0.11021768571221817</v>
      </c>
      <c r="V16" s="177">
        <v>0.11213909866686027</v>
      </c>
      <c r="W16" s="177">
        <v>0.11408984913274316</v>
      </c>
      <c r="X16" s="177">
        <v>0.11579239020504321</v>
      </c>
      <c r="Y16" s="177">
        <v>0.11773569426819362</v>
      </c>
      <c r="Z16" s="177">
        <v>0.11965449251121585</v>
      </c>
      <c r="AA16" s="177">
        <v>0.1214954712932711</v>
      </c>
      <c r="AB16" s="177">
        <v>0.12325253527812303</v>
      </c>
      <c r="AC16" s="177">
        <v>0.12491910292605779</v>
      </c>
      <c r="AD16" s="177">
        <v>0.12661004278152055</v>
      </c>
      <c r="AE16" s="177">
        <v>0.12836199532277298</v>
      </c>
      <c r="AF16" s="177">
        <v>0.13016110811016254</v>
      </c>
      <c r="AG16" s="177">
        <v>0.13201720329567584</v>
      </c>
      <c r="AH16" s="177">
        <v>0.13381255353072655</v>
      </c>
      <c r="AI16" s="177">
        <v>0.13556606245262789</v>
      </c>
      <c r="AJ16" s="177">
        <v>0.13727751394476567</v>
      </c>
      <c r="AK16" s="177">
        <v>0.13896344094846774</v>
      </c>
      <c r="AL16" s="177">
        <v>0.14054729234429481</v>
      </c>
      <c r="AM16" s="177">
        <v>0.14203341471145073</v>
      </c>
      <c r="AN16" s="177">
        <v>0.14328915913899129</v>
      </c>
      <c r="AO16" s="177">
        <v>0.14427232874334253</v>
      </c>
      <c r="AP16" s="177">
        <v>0.14491528856210631</v>
      </c>
      <c r="AQ16" s="177">
        <v>0.14522019897036062</v>
      </c>
      <c r="AR16" s="177">
        <v>0.14532799151052558</v>
      </c>
      <c r="AS16" s="177">
        <v>0.14532667193098681</v>
      </c>
      <c r="AT16" s="177">
        <v>0.1451764982688214</v>
      </c>
      <c r="AU16" s="177">
        <v>0.14490673354856659</v>
      </c>
      <c r="AV16" s="177">
        <v>0.14448214431041562</v>
      </c>
      <c r="AW16" s="177">
        <v>0.14394370206144227</v>
      </c>
      <c r="AX16" s="177">
        <v>0.14337713423425233</v>
      </c>
      <c r="AY16" s="177">
        <v>0.14293990322731925</v>
      </c>
      <c r="AZ16" s="177">
        <v>0.14258497594217157</v>
      </c>
      <c r="BA16" s="177">
        <v>0.14230027660527986</v>
      </c>
      <c r="BB16" s="177">
        <v>0.1420763590314354</v>
      </c>
    </row>
    <row r="17" spans="1:57" x14ac:dyDescent="0.25">
      <c r="A17" s="15" t="s">
        <v>1755</v>
      </c>
      <c r="B17" s="15" t="s">
        <v>1787</v>
      </c>
      <c r="C17" s="177">
        <v>8.6079303371177363E-2</v>
      </c>
      <c r="D17" s="177">
        <v>8.6290943039993379E-2</v>
      </c>
      <c r="E17" s="177">
        <v>8.6120888824133046E-2</v>
      </c>
      <c r="F17" s="177">
        <v>8.5456756298259565E-2</v>
      </c>
      <c r="G17" s="177">
        <v>8.4634509521504364E-2</v>
      </c>
      <c r="H17" s="177">
        <v>8.4519171064669954E-2</v>
      </c>
      <c r="I17" s="177">
        <v>8.4544464090443486E-2</v>
      </c>
      <c r="J17" s="177">
        <v>8.4587524895146732E-2</v>
      </c>
      <c r="K17" s="177">
        <v>8.445982543756414E-2</v>
      </c>
      <c r="L17" s="177">
        <v>8.4574394276437523E-2</v>
      </c>
      <c r="M17" s="177">
        <v>8.4864287601189498E-2</v>
      </c>
      <c r="N17" s="177">
        <v>8.4961828258627692E-2</v>
      </c>
      <c r="O17" s="177">
        <v>8.5463063967823993E-2</v>
      </c>
      <c r="P17" s="177">
        <v>8.6131446633112133E-2</v>
      </c>
      <c r="Q17" s="177">
        <v>8.7070832596380418E-2</v>
      </c>
      <c r="R17" s="177">
        <v>8.8235400018287405E-2</v>
      </c>
      <c r="S17" s="177">
        <v>8.9600216605603258E-2</v>
      </c>
      <c r="T17" s="177">
        <v>9.1248209781332634E-2</v>
      </c>
      <c r="U17" s="177">
        <v>9.3067478613093946E-2</v>
      </c>
      <c r="V17" s="177">
        <v>9.499810528900654E-2</v>
      </c>
      <c r="W17" s="177">
        <v>9.7009655737963815E-2</v>
      </c>
      <c r="X17" s="177">
        <v>9.9082734504452277E-2</v>
      </c>
      <c r="Y17" s="177">
        <v>0.10126164588676058</v>
      </c>
      <c r="Z17" s="177">
        <v>0.10347044310550768</v>
      </c>
      <c r="AA17" s="177">
        <v>0.10567213575219749</v>
      </c>
      <c r="AB17" s="177">
        <v>0.10782943781403835</v>
      </c>
      <c r="AC17" s="177">
        <v>0.11000048443245988</v>
      </c>
      <c r="AD17" s="177">
        <v>0.11211583313437902</v>
      </c>
      <c r="AE17" s="177">
        <v>0.11431509882181706</v>
      </c>
      <c r="AF17" s="177">
        <v>0.11658287647449828</v>
      </c>
      <c r="AG17" s="177">
        <v>0.11889201702098863</v>
      </c>
      <c r="AH17" s="177">
        <v>0.12121452551994144</v>
      </c>
      <c r="AI17" s="177">
        <v>0.12353813347818222</v>
      </c>
      <c r="AJ17" s="177">
        <v>0.12582664350770864</v>
      </c>
      <c r="AK17" s="177">
        <v>0.12810740911500207</v>
      </c>
      <c r="AL17" s="177">
        <v>0.13036141639119239</v>
      </c>
      <c r="AM17" s="177">
        <v>0.13248698529519209</v>
      </c>
      <c r="AN17" s="177">
        <v>0.13437550715660915</v>
      </c>
      <c r="AO17" s="177">
        <v>0.13571594266145581</v>
      </c>
      <c r="AP17" s="177">
        <v>0.13692693765672251</v>
      </c>
      <c r="AQ17" s="177">
        <v>0.13780346341393135</v>
      </c>
      <c r="AR17" s="177">
        <v>0.13859805874113484</v>
      </c>
      <c r="AS17" s="177">
        <v>0.13901019485146779</v>
      </c>
      <c r="AT17" s="177">
        <v>0.13926390288852761</v>
      </c>
      <c r="AU17" s="177">
        <v>0.13929847927795372</v>
      </c>
      <c r="AV17" s="177">
        <v>0.1390008891378674</v>
      </c>
      <c r="AW17" s="177">
        <v>0.13886181159532898</v>
      </c>
      <c r="AX17" s="177">
        <v>0.13852098118801867</v>
      </c>
      <c r="AY17" s="177">
        <v>0.13822564665896062</v>
      </c>
      <c r="AZ17" s="177">
        <v>0.13800590968916818</v>
      </c>
      <c r="BA17" s="177">
        <v>0.13786322943207233</v>
      </c>
      <c r="BB17" s="177">
        <v>0.13771162809252985</v>
      </c>
    </row>
    <row r="18" spans="1:57" x14ac:dyDescent="0.25">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row>
    <row r="19" spans="1:57" x14ac:dyDescent="0.25">
      <c r="B19" s="461" t="s">
        <v>1789</v>
      </c>
      <c r="C19" s="177"/>
      <c r="D19" s="177"/>
      <c r="E19" s="177"/>
      <c r="F19" s="177"/>
      <c r="G19" s="177"/>
      <c r="H19" s="177"/>
      <c r="I19" s="177"/>
      <c r="J19" s="177"/>
      <c r="K19" s="177"/>
      <c r="L19" s="461" t="s">
        <v>1791</v>
      </c>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row>
    <row r="20" spans="1:57" x14ac:dyDescent="0.25">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row>
    <row r="23" spans="1:57" x14ac:dyDescent="0.25">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row>
    <row r="24" spans="1:57" x14ac:dyDescent="0.25">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row>
    <row r="25" spans="1:57" x14ac:dyDescent="0.25">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row>
    <row r="27" spans="1:57" ht="31.15" customHeight="1" x14ac:dyDescent="0.25">
      <c r="A27" s="1064"/>
      <c r="B27" s="1064"/>
      <c r="C27" s="1064"/>
      <c r="D27" s="1064"/>
      <c r="E27" s="1064"/>
      <c r="F27" s="1064"/>
      <c r="G27" s="1064"/>
      <c r="I27" s="1064"/>
      <c r="J27" s="1064"/>
      <c r="K27" s="1064"/>
      <c r="L27" s="1064"/>
      <c r="M27" s="1064"/>
      <c r="N27" s="1064"/>
    </row>
    <row r="37" spans="2:12" x14ac:dyDescent="0.25">
      <c r="B37" s="461" t="s">
        <v>1790</v>
      </c>
      <c r="L37" s="461" t="s">
        <v>1792</v>
      </c>
    </row>
  </sheetData>
  <mergeCells count="4">
    <mergeCell ref="A6:F6"/>
    <mergeCell ref="H6:L6"/>
    <mergeCell ref="A27:G27"/>
    <mergeCell ref="I27:N27"/>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E33"/>
  <sheetViews>
    <sheetView showGridLines="0" topLeftCell="A28" zoomScale="85" zoomScaleNormal="85" workbookViewId="0"/>
  </sheetViews>
  <sheetFormatPr defaultColWidth="9.140625" defaultRowHeight="13.5" x14ac:dyDescent="0.25"/>
  <cols>
    <col min="1" max="1" width="28.5703125" style="15" customWidth="1"/>
    <col min="2" max="2" width="16" style="15" customWidth="1"/>
    <col min="3" max="16384" width="9.140625" style="15"/>
  </cols>
  <sheetData>
    <row r="3" spans="1:57" x14ac:dyDescent="0.25">
      <c r="C3" s="690">
        <v>2019</v>
      </c>
      <c r="D3" s="690">
        <v>2020</v>
      </c>
      <c r="E3" s="690">
        <v>2021</v>
      </c>
      <c r="F3" s="690">
        <v>2022</v>
      </c>
      <c r="G3" s="690">
        <v>2023</v>
      </c>
      <c r="H3" s="690">
        <v>2024</v>
      </c>
      <c r="I3" s="690">
        <v>2025</v>
      </c>
      <c r="J3" s="690">
        <v>2026</v>
      </c>
      <c r="K3" s="690">
        <v>2027</v>
      </c>
      <c r="L3" s="690">
        <v>2028</v>
      </c>
      <c r="M3" s="690">
        <v>2029</v>
      </c>
      <c r="N3" s="690">
        <v>2030</v>
      </c>
      <c r="O3" s="690">
        <v>2031</v>
      </c>
      <c r="P3" s="690">
        <v>2032</v>
      </c>
      <c r="Q3" s="690">
        <v>2033</v>
      </c>
      <c r="R3" s="690">
        <v>2034</v>
      </c>
      <c r="S3" s="690">
        <v>2035</v>
      </c>
      <c r="T3" s="690">
        <v>2036</v>
      </c>
      <c r="U3" s="690">
        <v>2037</v>
      </c>
      <c r="V3" s="690">
        <v>2038</v>
      </c>
      <c r="W3" s="690">
        <v>2039</v>
      </c>
      <c r="X3" s="690">
        <v>2040</v>
      </c>
      <c r="Y3" s="690">
        <v>2041</v>
      </c>
      <c r="Z3" s="690">
        <v>2042</v>
      </c>
      <c r="AA3" s="690">
        <v>2043</v>
      </c>
      <c r="AB3" s="690">
        <v>2044</v>
      </c>
      <c r="AC3" s="690">
        <v>2045</v>
      </c>
      <c r="AD3" s="690">
        <v>2046</v>
      </c>
      <c r="AE3" s="690">
        <v>2047</v>
      </c>
      <c r="AF3" s="690">
        <v>2048</v>
      </c>
      <c r="AG3" s="690">
        <v>2049</v>
      </c>
      <c r="AH3" s="690">
        <v>2050</v>
      </c>
      <c r="AI3" s="690">
        <v>2051</v>
      </c>
      <c r="AJ3" s="690">
        <v>2052</v>
      </c>
      <c r="AK3" s="690">
        <v>2053</v>
      </c>
      <c r="AL3" s="690">
        <v>2054</v>
      </c>
      <c r="AM3" s="690">
        <v>2055</v>
      </c>
      <c r="AN3" s="690">
        <v>2056</v>
      </c>
      <c r="AO3" s="690">
        <v>2057</v>
      </c>
      <c r="AP3" s="690">
        <v>2058</v>
      </c>
      <c r="AQ3" s="690">
        <v>2059</v>
      </c>
      <c r="AR3" s="690">
        <v>2060</v>
      </c>
      <c r="AS3" s="690">
        <v>2061</v>
      </c>
      <c r="AT3" s="690">
        <v>2062</v>
      </c>
      <c r="AU3" s="690">
        <v>2063</v>
      </c>
      <c r="AV3" s="690">
        <v>2064</v>
      </c>
      <c r="AW3" s="690">
        <v>2065</v>
      </c>
      <c r="AX3" s="690">
        <v>2066</v>
      </c>
      <c r="AY3" s="690">
        <v>2067</v>
      </c>
      <c r="AZ3" s="690">
        <v>2068</v>
      </c>
      <c r="BA3" s="690">
        <v>2069</v>
      </c>
      <c r="BB3" s="690">
        <v>2070</v>
      </c>
      <c r="BC3" s="177"/>
      <c r="BD3" s="177"/>
      <c r="BE3" s="177"/>
    </row>
    <row r="4" spans="1:57" x14ac:dyDescent="0.25">
      <c r="A4" s="15" t="s">
        <v>662</v>
      </c>
      <c r="B4" s="15" t="s">
        <v>668</v>
      </c>
      <c r="C4" s="177">
        <v>-1.9185735820615307E-3</v>
      </c>
      <c r="D4" s="177">
        <v>-1.0953974565151986E-3</v>
      </c>
      <c r="E4" s="177">
        <v>4.2979227105649498E-4</v>
      </c>
      <c r="F4" s="177">
        <v>2.1407685127775578E-3</v>
      </c>
      <c r="G4" s="177">
        <v>3.2672808236410278E-3</v>
      </c>
      <c r="H4" s="177">
        <v>3.7373472991405754E-3</v>
      </c>
      <c r="I4" s="177">
        <v>4.2373369383773563E-3</v>
      </c>
      <c r="J4" s="177">
        <v>4.3572459499117699E-3</v>
      </c>
      <c r="K4" s="177">
        <v>5.0998573786338736E-3</v>
      </c>
      <c r="L4" s="177">
        <v>5.687903089897417E-3</v>
      </c>
      <c r="M4" s="177">
        <v>6.0438493975022989E-3</v>
      </c>
      <c r="N4" s="177">
        <v>6.5899517442541272E-3</v>
      </c>
      <c r="O4" s="177">
        <v>6.793363411095682E-3</v>
      </c>
      <c r="P4" s="177">
        <v>6.9297945895873125E-3</v>
      </c>
      <c r="Q4" s="177">
        <v>7.0026505807473521E-3</v>
      </c>
      <c r="R4" s="177">
        <v>6.8895434184752247E-3</v>
      </c>
      <c r="S4" s="177">
        <v>6.8876647317802214E-3</v>
      </c>
      <c r="T4" s="177">
        <v>6.8662832891725062E-3</v>
      </c>
      <c r="U4" s="177">
        <v>6.8003021847002354E-3</v>
      </c>
      <c r="V4" s="177">
        <v>6.6984792340058913E-3</v>
      </c>
      <c r="W4" s="177">
        <v>6.5705696508060046E-3</v>
      </c>
      <c r="X4" s="177">
        <v>6.1946124891106846E-3</v>
      </c>
      <c r="Y4" s="177">
        <v>5.9959997010720634E-3</v>
      </c>
      <c r="Z4" s="177">
        <v>5.7988439540917758E-3</v>
      </c>
      <c r="AA4" s="177">
        <v>5.6114034956611658E-3</v>
      </c>
      <c r="AB4" s="177">
        <v>5.3874819683112779E-3</v>
      </c>
      <c r="AC4" s="177">
        <v>5.1550588474747611E-3</v>
      </c>
      <c r="AD4" s="177">
        <v>4.8833982965886813E-3</v>
      </c>
      <c r="AE4" s="177">
        <v>4.541362188331427E-3</v>
      </c>
      <c r="AF4" s="177">
        <v>4.1307959122525717E-3</v>
      </c>
      <c r="AG4" s="177">
        <v>3.6729987816759291E-3</v>
      </c>
      <c r="AH4" s="177">
        <v>3.1524233454607864E-3</v>
      </c>
      <c r="AI4" s="177">
        <v>2.6030012929592339E-3</v>
      </c>
      <c r="AJ4" s="177">
        <v>2.024112686130175E-3</v>
      </c>
      <c r="AK4" s="177">
        <v>1.3784803873576612E-3</v>
      </c>
      <c r="AL4" s="177">
        <v>6.4786913850231609E-4</v>
      </c>
      <c r="AM4" s="177">
        <v>-7.5673912425411327E-5</v>
      </c>
      <c r="AN4" s="177">
        <v>-5.2114047443360678E-4</v>
      </c>
      <c r="AO4" s="177">
        <v>-1.1132425766800791E-3</v>
      </c>
      <c r="AP4" s="177">
        <v>-1.7178380339598065E-3</v>
      </c>
      <c r="AQ4" s="177">
        <v>-2.2540830611158247E-3</v>
      </c>
      <c r="AR4" s="177">
        <v>-2.9081262919914141E-3</v>
      </c>
      <c r="AS4" s="177">
        <v>-3.2805922169026613E-3</v>
      </c>
      <c r="AT4" s="177">
        <v>-3.5989933318393563E-3</v>
      </c>
      <c r="AU4" s="177">
        <v>-3.8421250180236954E-3</v>
      </c>
      <c r="AV4" s="177">
        <v>-3.9046047138154294E-3</v>
      </c>
      <c r="AW4" s="177">
        <v>-4.2502745758822014E-3</v>
      </c>
      <c r="AX4" s="177">
        <v>-4.4327515548641672E-3</v>
      </c>
      <c r="AY4" s="177">
        <v>-4.5577062202103447E-3</v>
      </c>
      <c r="AZ4" s="177">
        <v>-4.6549916379670653E-3</v>
      </c>
      <c r="BA4" s="177">
        <v>-4.7884669696747484E-3</v>
      </c>
      <c r="BB4" s="177">
        <v>-4.8874519437759889E-3</v>
      </c>
    </row>
    <row r="5" spans="1:57" x14ac:dyDescent="0.25">
      <c r="A5" s="15" t="s">
        <v>1766</v>
      </c>
      <c r="B5" s="15" t="s">
        <v>1794</v>
      </c>
      <c r="C5" s="177">
        <v>-8.1660524807350421E-4</v>
      </c>
      <c r="D5" s="177">
        <v>8.0906614463755883E-3</v>
      </c>
      <c r="E5" s="177">
        <v>5.5635969694949466E-3</v>
      </c>
      <c r="F5" s="177">
        <v>5.9039051524549246E-3</v>
      </c>
      <c r="G5" s="177">
        <v>6.2430570251327672E-3</v>
      </c>
      <c r="H5" s="177">
        <v>6.6384308584915286E-3</v>
      </c>
      <c r="I5" s="177">
        <v>7.3886176019636457E-3</v>
      </c>
      <c r="J5" s="177">
        <v>8.1162279795316122E-3</v>
      </c>
      <c r="K5" s="177">
        <v>8.7593487571195477E-3</v>
      </c>
      <c r="L5" s="177">
        <v>9.300892089275703E-3</v>
      </c>
      <c r="M5" s="177">
        <v>9.7634690642302846E-3</v>
      </c>
      <c r="N5" s="177">
        <v>1.0251664390124218E-2</v>
      </c>
      <c r="O5" s="177">
        <v>1.0685643269255696E-2</v>
      </c>
      <c r="P5" s="177">
        <v>1.0977874238563487E-2</v>
      </c>
      <c r="Q5" s="177">
        <v>1.1131279150774026E-2</v>
      </c>
      <c r="R5" s="177">
        <v>1.1206225226948988E-2</v>
      </c>
      <c r="S5" s="177">
        <v>1.1238347641161564E-2</v>
      </c>
      <c r="T5" s="177">
        <v>1.1237557041765545E-2</v>
      </c>
      <c r="U5" s="177">
        <v>1.1335783335120725E-2</v>
      </c>
      <c r="V5" s="177">
        <v>1.148794379720143E-2</v>
      </c>
      <c r="W5" s="177">
        <v>1.1636440871879941E-2</v>
      </c>
      <c r="X5" s="177">
        <v>1.171763174710258E-2</v>
      </c>
      <c r="Y5" s="177">
        <v>1.1719722778386746E-2</v>
      </c>
      <c r="Z5" s="177">
        <v>1.1674621651194705E-2</v>
      </c>
      <c r="AA5" s="177">
        <v>1.1557641477213346E-2</v>
      </c>
      <c r="AB5" s="177">
        <v>1.1401083448666513E-2</v>
      </c>
      <c r="AC5" s="177">
        <v>1.1215770772522463E-2</v>
      </c>
      <c r="AD5" s="177">
        <v>1.1103228252166086E-2</v>
      </c>
      <c r="AE5" s="177">
        <v>1.1064244304041584E-2</v>
      </c>
      <c r="AF5" s="177">
        <v>1.1051777406129962E-2</v>
      </c>
      <c r="AG5" s="177">
        <v>1.1089730504138931E-2</v>
      </c>
      <c r="AH5" s="177">
        <v>1.1165381489751977E-2</v>
      </c>
      <c r="AI5" s="177">
        <v>1.1195412482679315E-2</v>
      </c>
      <c r="AJ5" s="177">
        <v>1.1245467441128393E-2</v>
      </c>
      <c r="AK5" s="177">
        <v>1.1351807786841278E-2</v>
      </c>
      <c r="AL5" s="177">
        <v>1.145806577455924E-2</v>
      </c>
      <c r="AM5" s="177">
        <v>1.1565397970262181E-2</v>
      </c>
      <c r="AN5" s="177">
        <v>1.1445255604201787E-2</v>
      </c>
      <c r="AO5" s="177">
        <v>1.17319705385594E-2</v>
      </c>
      <c r="AP5" s="177">
        <v>1.1790279215343674E-2</v>
      </c>
      <c r="AQ5" s="177">
        <v>1.1792741358994441E-2</v>
      </c>
      <c r="AR5" s="177">
        <v>1.1778801882354167E-2</v>
      </c>
      <c r="AS5" s="177">
        <v>1.1737080074763678E-2</v>
      </c>
      <c r="AT5" s="177">
        <v>1.1687230687276368E-2</v>
      </c>
      <c r="AU5" s="177">
        <v>1.163717064981365E-2</v>
      </c>
      <c r="AV5" s="177">
        <v>1.1572364821693382E-2</v>
      </c>
      <c r="AW5" s="177">
        <v>1.1522869141410985E-2</v>
      </c>
      <c r="AX5" s="177">
        <v>1.1464727031469779E-2</v>
      </c>
      <c r="AY5" s="177">
        <v>1.1412613334874283E-2</v>
      </c>
      <c r="AZ5" s="177">
        <v>1.1380918332578954E-2</v>
      </c>
      <c r="BA5" s="177">
        <v>1.1360602383152396E-2</v>
      </c>
      <c r="BB5" s="177">
        <v>1.1360180903834199E-2</v>
      </c>
    </row>
    <row r="6" spans="1:57" x14ac:dyDescent="0.25">
      <c r="A6" s="15" t="s">
        <v>1767</v>
      </c>
      <c r="B6" s="15" t="s">
        <v>1793</v>
      </c>
      <c r="C6" s="177">
        <v>1.4865618458426155E-10</v>
      </c>
      <c r="D6" s="177">
        <v>1.6195902800341111E-3</v>
      </c>
      <c r="E6" s="177">
        <v>2.8379888553713012E-3</v>
      </c>
      <c r="F6" s="177">
        <v>1.801441769312781E-3</v>
      </c>
      <c r="G6" s="177">
        <v>1.9569771212652465E-3</v>
      </c>
      <c r="H6" s="177">
        <v>1.8408666515475486E-3</v>
      </c>
      <c r="I6" s="177">
        <v>1.2912347329580715E-3</v>
      </c>
      <c r="J6" s="177">
        <v>7.4545680629452271E-4</v>
      </c>
      <c r="K6" s="177">
        <v>4.6893745935903952E-4</v>
      </c>
      <c r="L6" s="177">
        <v>2.7083671367546247E-4</v>
      </c>
      <c r="M6" s="177">
        <v>-3.4603421071977003E-5</v>
      </c>
      <c r="N6" s="177">
        <v>-1.9769942850303424E-4</v>
      </c>
      <c r="O6" s="177">
        <v>-3.6613643033837906E-4</v>
      </c>
      <c r="P6" s="177">
        <v>-4.9637934851462506E-4</v>
      </c>
      <c r="Q6" s="177">
        <v>-6.292303128649368E-4</v>
      </c>
      <c r="R6" s="177">
        <v>-7.3746424895984597E-4</v>
      </c>
      <c r="S6" s="177">
        <v>-8.289051118299251E-4</v>
      </c>
      <c r="T6" s="177">
        <v>-9.305693702800627E-4</v>
      </c>
      <c r="U6" s="177">
        <v>-1.0048276349827884E-3</v>
      </c>
      <c r="V6" s="177">
        <v>-1.0883535528962152E-3</v>
      </c>
      <c r="W6" s="177">
        <v>-1.1488707023689093E-3</v>
      </c>
      <c r="X6" s="177">
        <v>-1.2204455913495948E-3</v>
      </c>
      <c r="Y6" s="177">
        <v>-1.2635826481976059E-3</v>
      </c>
      <c r="Z6" s="177">
        <v>-1.3055682821953435E-3</v>
      </c>
      <c r="AA6" s="177">
        <v>-1.363156947636654E-3</v>
      </c>
      <c r="AB6" s="177">
        <v>-1.4041885568126661E-3</v>
      </c>
      <c r="AC6" s="177">
        <v>-1.46015535548083E-3</v>
      </c>
      <c r="AD6" s="177">
        <v>-1.5020881481672133E-3</v>
      </c>
      <c r="AE6" s="177">
        <v>-1.5666175064150967E-3</v>
      </c>
      <c r="AF6" s="177">
        <v>-1.6136289854632446E-3</v>
      </c>
      <c r="AG6" s="177">
        <v>-1.6745082074621498E-3</v>
      </c>
      <c r="AH6" s="177">
        <v>-1.7213296461250638E-3</v>
      </c>
      <c r="AI6" s="177">
        <v>-1.7820987656525789E-3</v>
      </c>
      <c r="AJ6" s="177">
        <v>-1.8266689186415275E-3</v>
      </c>
      <c r="AK6" s="177">
        <v>-1.8866896951239831E-3</v>
      </c>
      <c r="AL6" s="177">
        <v>-1.9298904465687161E-3</v>
      </c>
      <c r="AM6" s="177">
        <v>-1.9868701722473014E-3</v>
      </c>
      <c r="AN6" s="177">
        <v>-2.0260256862646986E-3</v>
      </c>
      <c r="AO6" s="177">
        <v>-2.0757726221150852E-3</v>
      </c>
      <c r="AP6" s="177">
        <v>-2.1038775678624555E-3</v>
      </c>
      <c r="AQ6" s="177">
        <v>-2.1449543941998717E-3</v>
      </c>
      <c r="AR6" s="177">
        <v>-2.1621340136091793E-3</v>
      </c>
      <c r="AS6" s="177">
        <v>-2.1899096976991661E-3</v>
      </c>
      <c r="AT6" s="177">
        <v>-2.1965446410684708E-3</v>
      </c>
      <c r="AU6" s="177">
        <v>-2.2114210619915142E-3</v>
      </c>
      <c r="AV6" s="177">
        <v>-2.2057124742945744E-3</v>
      </c>
      <c r="AW6" s="177">
        <v>-2.2072383551416108E-3</v>
      </c>
      <c r="AX6" s="177">
        <v>-2.1908997146114495E-3</v>
      </c>
      <c r="AY6" s="177">
        <v>-2.1830671826609249E-3</v>
      </c>
      <c r="AZ6" s="177">
        <v>-2.1598814208204642E-3</v>
      </c>
      <c r="BA6" s="177">
        <v>-2.144853791289647E-3</v>
      </c>
      <c r="BB6" s="177">
        <v>-2.1161881489224488E-3</v>
      </c>
      <c r="BC6" s="177"/>
      <c r="BD6" s="177"/>
      <c r="BE6" s="177"/>
    </row>
    <row r="8" spans="1:57" x14ac:dyDescent="0.25">
      <c r="A8" s="625"/>
      <c r="B8" s="625"/>
      <c r="C8" s="690">
        <v>2019</v>
      </c>
      <c r="D8" s="690">
        <v>2020</v>
      </c>
      <c r="E8" s="690">
        <v>2021</v>
      </c>
      <c r="F8" s="690">
        <v>2022</v>
      </c>
      <c r="G8" s="690">
        <v>2023</v>
      </c>
      <c r="H8" s="690">
        <v>2024</v>
      </c>
      <c r="I8" s="690">
        <v>2025</v>
      </c>
      <c r="J8" s="690">
        <v>2026</v>
      </c>
      <c r="K8" s="690">
        <v>2027</v>
      </c>
      <c r="L8" s="690">
        <v>2028</v>
      </c>
      <c r="M8" s="690">
        <v>2029</v>
      </c>
      <c r="N8" s="690">
        <v>2030</v>
      </c>
      <c r="O8" s="690">
        <v>2031</v>
      </c>
      <c r="P8" s="690">
        <v>2032</v>
      </c>
      <c r="Q8" s="690">
        <v>2033</v>
      </c>
      <c r="R8" s="690">
        <v>2034</v>
      </c>
      <c r="S8" s="690">
        <v>2035</v>
      </c>
      <c r="T8" s="690">
        <v>2036</v>
      </c>
      <c r="U8" s="690">
        <v>2037</v>
      </c>
      <c r="V8" s="690">
        <v>2038</v>
      </c>
      <c r="W8" s="690">
        <v>2039</v>
      </c>
      <c r="X8" s="690">
        <v>2040</v>
      </c>
      <c r="Y8" s="690">
        <v>2041</v>
      </c>
      <c r="Z8" s="690">
        <v>2042</v>
      </c>
      <c r="AA8" s="690">
        <v>2043</v>
      </c>
      <c r="AB8" s="690">
        <v>2044</v>
      </c>
      <c r="AC8" s="690">
        <v>2045</v>
      </c>
      <c r="AD8" s="690">
        <v>2046</v>
      </c>
      <c r="AE8" s="690">
        <v>2047</v>
      </c>
      <c r="AF8" s="690">
        <v>2048</v>
      </c>
      <c r="AG8" s="690">
        <v>2049</v>
      </c>
      <c r="AH8" s="690">
        <v>2050</v>
      </c>
      <c r="AI8" s="690">
        <v>2051</v>
      </c>
      <c r="AJ8" s="690">
        <v>2052</v>
      </c>
      <c r="AK8" s="690">
        <v>2053</v>
      </c>
      <c r="AL8" s="690">
        <v>2054</v>
      </c>
      <c r="AM8" s="690">
        <v>2055</v>
      </c>
      <c r="AN8" s="690">
        <v>2056</v>
      </c>
      <c r="AO8" s="690">
        <v>2057</v>
      </c>
      <c r="AP8" s="690">
        <v>2058</v>
      </c>
      <c r="AQ8" s="690">
        <v>2059</v>
      </c>
      <c r="AR8" s="690">
        <v>2060</v>
      </c>
      <c r="AS8" s="690">
        <v>2061</v>
      </c>
      <c r="AT8" s="690">
        <v>2062</v>
      </c>
      <c r="AU8" s="690">
        <v>2063</v>
      </c>
      <c r="AV8" s="690">
        <v>2064</v>
      </c>
      <c r="AW8" s="690">
        <v>2065</v>
      </c>
      <c r="AX8" s="690">
        <v>2066</v>
      </c>
      <c r="AY8" s="690">
        <v>2067</v>
      </c>
      <c r="AZ8" s="690">
        <v>2068</v>
      </c>
      <c r="BA8" s="690">
        <v>2069</v>
      </c>
      <c r="BB8" s="690">
        <v>2070</v>
      </c>
    </row>
    <row r="9" spans="1:57" x14ac:dyDescent="0.25">
      <c r="A9" s="15" t="s">
        <v>1768</v>
      </c>
      <c r="B9" s="15" t="s">
        <v>1795</v>
      </c>
      <c r="C9" s="177">
        <v>1.4865618458426155E-10</v>
      </c>
      <c r="D9" s="177">
        <v>1.6195902800341111E-3</v>
      </c>
      <c r="E9" s="177">
        <v>1.8080280801741483E-3</v>
      </c>
      <c r="F9" s="177">
        <v>1.8230179898412885E-3</v>
      </c>
      <c r="G9" s="177">
        <v>1.758614152823107E-3</v>
      </c>
      <c r="H9" s="177">
        <v>1.7511688483865528E-3</v>
      </c>
      <c r="I9" s="177">
        <v>1.7701718136238082E-3</v>
      </c>
      <c r="J9" s="177">
        <v>1.7626166629434725E-3</v>
      </c>
      <c r="K9" s="177">
        <v>1.8007976898005013E-3</v>
      </c>
      <c r="L9" s="177">
        <v>1.8164983044115512E-3</v>
      </c>
      <c r="M9" s="177">
        <v>1.8563857376650422E-3</v>
      </c>
      <c r="N9" s="177">
        <v>1.9016713761720733E-3</v>
      </c>
      <c r="O9" s="177">
        <v>1.9285489580894988E-3</v>
      </c>
      <c r="P9" s="177">
        <v>1.9713766007895123E-3</v>
      </c>
      <c r="Q9" s="177">
        <v>1.9954532831123056E-3</v>
      </c>
      <c r="R9" s="177">
        <v>2.037617181277096E-3</v>
      </c>
      <c r="S9" s="177">
        <v>2.0834835154120573E-3</v>
      </c>
      <c r="T9" s="177">
        <v>2.1146558638043406E-3</v>
      </c>
      <c r="U9" s="177">
        <v>2.1694194395284333E-3</v>
      </c>
      <c r="V9" s="177">
        <v>2.2085943978209788E-3</v>
      </c>
      <c r="W9" s="177">
        <v>2.2658890403241677E-3</v>
      </c>
      <c r="X9" s="177">
        <v>2.3013973173757751E-3</v>
      </c>
      <c r="Y9" s="177">
        <v>2.3576644697801963E-3</v>
      </c>
      <c r="Z9" s="177">
        <v>2.4138018983400483E-3</v>
      </c>
      <c r="AA9" s="177">
        <v>2.4517449810904229E-3</v>
      </c>
      <c r="AB9" s="177">
        <v>2.5045117374930953E-3</v>
      </c>
      <c r="AC9" s="177">
        <v>2.5403679659098399E-3</v>
      </c>
      <c r="AD9" s="177">
        <v>2.5936802740284814E-3</v>
      </c>
      <c r="AE9" s="177">
        <v>2.6331387061327149E-3</v>
      </c>
      <c r="AF9" s="177">
        <v>2.6883002938711265E-3</v>
      </c>
      <c r="AG9" s="177">
        <v>2.7272949726786788E-3</v>
      </c>
      <c r="AH9" s="177">
        <v>2.7807905265016808E-3</v>
      </c>
      <c r="AI9" s="177">
        <v>2.8165604719541104E-3</v>
      </c>
      <c r="AJ9" s="177">
        <v>2.8663549600801141E-3</v>
      </c>
      <c r="AK9" s="177">
        <v>2.8990609903903897E-3</v>
      </c>
      <c r="AL9" s="177">
        <v>2.9446905327379647E-3</v>
      </c>
      <c r="AM9" s="177">
        <v>2.9717172045572726E-3</v>
      </c>
      <c r="AN9" s="177">
        <v>3.0094988829685032E-3</v>
      </c>
      <c r="AO9" s="177">
        <v>3.0255128628451644E-3</v>
      </c>
      <c r="AP9" s="177">
        <v>3.0489480271494174E-3</v>
      </c>
      <c r="AQ9" s="177">
        <v>3.0513327142774049E-3</v>
      </c>
      <c r="AR9" s="177">
        <v>3.0643345101369623E-3</v>
      </c>
      <c r="AS9" s="177">
        <v>3.0597025745292827E-3</v>
      </c>
      <c r="AT9" s="177">
        <v>3.0655587035442466E-3</v>
      </c>
      <c r="AU9" s="177">
        <v>3.0547146764983713E-3</v>
      </c>
      <c r="AV9" s="177">
        <v>3.0534942219091754E-3</v>
      </c>
      <c r="AW9" s="177">
        <v>3.0361029100252901E-3</v>
      </c>
      <c r="AX9" s="177">
        <v>3.0306817706171052E-3</v>
      </c>
      <c r="AY9" s="177">
        <v>3.013718777522878E-3</v>
      </c>
      <c r="AZ9" s="177">
        <v>3.0107453136263562E-3</v>
      </c>
      <c r="BA9" s="177">
        <v>2.9966901667268508E-3</v>
      </c>
      <c r="BB9" s="177">
        <v>2.9958610947899145E-3</v>
      </c>
    </row>
    <row r="10" spans="1:57" x14ac:dyDescent="0.25">
      <c r="A10" s="15" t="s">
        <v>1769</v>
      </c>
      <c r="B10" s="15" t="s">
        <v>1796</v>
      </c>
      <c r="C10" s="177">
        <v>0</v>
      </c>
      <c r="D10" s="177">
        <v>0</v>
      </c>
      <c r="E10" s="177">
        <v>1.5356234460734697E-3</v>
      </c>
      <c r="F10" s="177">
        <v>6.9790407939580856E-4</v>
      </c>
      <c r="G10" s="177">
        <v>1.1096695212548247E-3</v>
      </c>
      <c r="H10" s="177">
        <v>1.1898007356266199E-3</v>
      </c>
      <c r="I10" s="177">
        <v>7.4438974183636819E-4</v>
      </c>
      <c r="J10" s="177">
        <v>3.3503092118919442E-4</v>
      </c>
      <c r="K10" s="177">
        <v>1.727963107768099E-4</v>
      </c>
      <c r="L10" s="177">
        <v>1.4318415579366028E-4</v>
      </c>
      <c r="M10" s="177">
        <v>-1.5231501654694446E-5</v>
      </c>
      <c r="N10" s="177">
        <v>-2.7244089930919535E-5</v>
      </c>
      <c r="O10" s="177">
        <v>-2.4823067222567996E-5</v>
      </c>
      <c r="P10" s="177">
        <v>-2.1651528380892127E-5</v>
      </c>
      <c r="Q10" s="177">
        <v>-1.6924211136193357E-5</v>
      </c>
      <c r="R10" s="177">
        <v>-1.4969473537407296E-5</v>
      </c>
      <c r="S10" s="177">
        <v>-1.3005641104971155E-5</v>
      </c>
      <c r="T10" s="177">
        <v>-1.2447138106233546E-5</v>
      </c>
      <c r="U10" s="177">
        <v>-1.1364327952650966E-5</v>
      </c>
      <c r="V10" s="177">
        <v>-9.9733410138386214E-6</v>
      </c>
      <c r="W10" s="177">
        <v>-9.7032988212036875E-6</v>
      </c>
      <c r="X10" s="177">
        <v>-8.6007346652566818E-6</v>
      </c>
      <c r="Y10" s="177">
        <v>-7.4079663341802826E-6</v>
      </c>
      <c r="Z10" s="177">
        <v>-7.2243137454741646E-6</v>
      </c>
      <c r="AA10" s="177">
        <v>-6.1697410842775913E-6</v>
      </c>
      <c r="AB10" s="177">
        <v>-6.2583334800303536E-6</v>
      </c>
      <c r="AC10" s="177">
        <v>-6.0234665502090223E-6</v>
      </c>
      <c r="AD10" s="177">
        <v>-4.5156021021564019E-6</v>
      </c>
      <c r="AE10" s="177">
        <v>-5.7373425950690837E-6</v>
      </c>
      <c r="AF10" s="177">
        <v>-5.3869793580352265E-6</v>
      </c>
      <c r="AG10" s="177">
        <v>-3.8741619198812138E-6</v>
      </c>
      <c r="AH10" s="177">
        <v>-4.5183804504023151E-6</v>
      </c>
      <c r="AI10" s="177">
        <v>-3.9038860476514614E-6</v>
      </c>
      <c r="AJ10" s="177">
        <v>-3.1674366373912743E-6</v>
      </c>
      <c r="AK10" s="177">
        <v>-3.8350822387511752E-6</v>
      </c>
      <c r="AL10" s="177">
        <v>-3.0149389693978623E-6</v>
      </c>
      <c r="AM10" s="177">
        <v>-2.5189600717512306E-6</v>
      </c>
      <c r="AN10" s="177">
        <v>-2.0841186842424086E-6</v>
      </c>
      <c r="AO10" s="177">
        <v>-1.901426680855911E-6</v>
      </c>
      <c r="AP10" s="177">
        <v>-4.5707613938184011E-7</v>
      </c>
      <c r="AQ10" s="177">
        <v>-2.138252155808873E-6</v>
      </c>
      <c r="AR10" s="177">
        <v>-1.3228056208181016E-6</v>
      </c>
      <c r="AS10" s="177">
        <v>-7.2236184681107041E-7</v>
      </c>
      <c r="AT10" s="177">
        <v>-1.0101665628703405E-6</v>
      </c>
      <c r="AU10" s="177">
        <v>-2.2770688462847577E-6</v>
      </c>
      <c r="AV10" s="177">
        <v>-1.1366020365444207E-6</v>
      </c>
      <c r="AW10" s="177">
        <v>-8.1894941456051029E-7</v>
      </c>
      <c r="AX10" s="177">
        <v>-7.4891501675167227E-7</v>
      </c>
      <c r="AY10" s="177">
        <v>-3.295800262148596E-7</v>
      </c>
      <c r="AZ10" s="177">
        <v>-2.1151940443608908E-7</v>
      </c>
      <c r="BA10" s="177">
        <v>-2.0272171155633067E-7</v>
      </c>
      <c r="BB10" s="177">
        <v>-1.9821838859179763E-7</v>
      </c>
    </row>
    <row r="11" spans="1:57" x14ac:dyDescent="0.25">
      <c r="A11" s="15" t="s">
        <v>1770</v>
      </c>
      <c r="B11" s="15" t="s">
        <v>1797</v>
      </c>
      <c r="C11" s="177">
        <v>0</v>
      </c>
      <c r="D11" s="177">
        <v>0</v>
      </c>
      <c r="E11" s="177">
        <v>-5.0566267087631678E-4</v>
      </c>
      <c r="F11" s="177">
        <v>-7.1948029992431606E-4</v>
      </c>
      <c r="G11" s="177">
        <v>-9.1130655281268513E-4</v>
      </c>
      <c r="H11" s="177">
        <v>-1.1001029324656242E-3</v>
      </c>
      <c r="I11" s="177">
        <v>-1.2233268225021049E-3</v>
      </c>
      <c r="J11" s="177">
        <v>-1.3521907778381442E-3</v>
      </c>
      <c r="K11" s="177">
        <v>-1.5046565412182716E-3</v>
      </c>
      <c r="L11" s="177">
        <v>-1.6888457465297491E-3</v>
      </c>
      <c r="M11" s="177">
        <v>-1.8757576570823248E-3</v>
      </c>
      <c r="N11" s="177">
        <v>-2.072126714744188E-3</v>
      </c>
      <c r="O11" s="177">
        <v>-2.2698623212053098E-3</v>
      </c>
      <c r="P11" s="177">
        <v>-2.4461044209232452E-3</v>
      </c>
      <c r="Q11" s="177">
        <v>-2.6077593848410491E-3</v>
      </c>
      <c r="R11" s="177">
        <v>-2.7601119566995347E-3</v>
      </c>
      <c r="S11" s="177">
        <v>-2.8993829861370113E-3</v>
      </c>
      <c r="T11" s="177">
        <v>-3.0327780959781697E-3</v>
      </c>
      <c r="U11" s="177">
        <v>-3.1628827465585707E-3</v>
      </c>
      <c r="V11" s="177">
        <v>-3.2869746097033553E-3</v>
      </c>
      <c r="W11" s="177">
        <v>-3.4050564438718733E-3</v>
      </c>
      <c r="X11" s="177">
        <v>-3.5132421740601133E-3</v>
      </c>
      <c r="Y11" s="177">
        <v>-3.6138391516436219E-3</v>
      </c>
      <c r="Z11" s="177">
        <v>-3.7121458667899176E-3</v>
      </c>
      <c r="AA11" s="177">
        <v>-3.8087321876427993E-3</v>
      </c>
      <c r="AB11" s="177">
        <v>-3.902441960825731E-3</v>
      </c>
      <c r="AC11" s="177">
        <v>-3.9944998548404609E-3</v>
      </c>
      <c r="AD11" s="177">
        <v>-4.0912528200935383E-3</v>
      </c>
      <c r="AE11" s="177">
        <v>-4.1940188699527425E-3</v>
      </c>
      <c r="AF11" s="177">
        <v>-4.2965422999763359E-3</v>
      </c>
      <c r="AG11" s="177">
        <v>-4.3979290182209474E-3</v>
      </c>
      <c r="AH11" s="177">
        <v>-4.4976017921763423E-3</v>
      </c>
      <c r="AI11" s="177">
        <v>-4.5947553515590378E-3</v>
      </c>
      <c r="AJ11" s="177">
        <v>-4.6898564420842503E-3</v>
      </c>
      <c r="AK11" s="177">
        <v>-4.7819156032756216E-3</v>
      </c>
      <c r="AL11" s="177">
        <v>-4.8715660403372829E-3</v>
      </c>
      <c r="AM11" s="177">
        <v>-4.9560684167328228E-3</v>
      </c>
      <c r="AN11" s="177">
        <v>-5.0334404505489594E-3</v>
      </c>
      <c r="AO11" s="177">
        <v>-5.0993840582793937E-3</v>
      </c>
      <c r="AP11" s="177">
        <v>-5.152368518872491E-3</v>
      </c>
      <c r="AQ11" s="177">
        <v>-5.1941488563214677E-3</v>
      </c>
      <c r="AR11" s="177">
        <v>-5.2251457181253236E-3</v>
      </c>
      <c r="AS11" s="177">
        <v>-5.2488899103816378E-3</v>
      </c>
      <c r="AT11" s="177">
        <v>-5.2610931780498471E-3</v>
      </c>
      <c r="AU11" s="177">
        <v>-5.2638586696436007E-3</v>
      </c>
      <c r="AV11" s="177">
        <v>-5.2580700941672054E-3</v>
      </c>
      <c r="AW11" s="177">
        <v>-5.2425223157523404E-3</v>
      </c>
      <c r="AX11" s="177">
        <v>-5.220832570211803E-3</v>
      </c>
      <c r="AY11" s="177">
        <v>-5.196456380157588E-3</v>
      </c>
      <c r="AZ11" s="177">
        <v>-5.1704152150423843E-3</v>
      </c>
      <c r="BA11" s="177">
        <v>-5.1413412363049416E-3</v>
      </c>
      <c r="BB11" s="177">
        <v>-5.1118510253237714E-3</v>
      </c>
    </row>
    <row r="14" spans="1:57" x14ac:dyDescent="0.25">
      <c r="A14" s="461" t="s">
        <v>1798</v>
      </c>
      <c r="G14" s="461" t="s">
        <v>1799</v>
      </c>
    </row>
    <row r="22" spans="1:57" x14ac:dyDescent="0.25">
      <c r="A22" s="177"/>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row>
    <row r="23" spans="1:57" x14ac:dyDescent="0.25">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row>
    <row r="26" spans="1:57" x14ac:dyDescent="0.25">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c r="BE26" s="177"/>
    </row>
    <row r="27" spans="1:57" x14ac:dyDescent="0.25">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row>
    <row r="29" spans="1:57" ht="14.45" customHeight="1" x14ac:dyDescent="0.25">
      <c r="A29" s="625"/>
      <c r="B29" s="625"/>
      <c r="C29" s="625"/>
      <c r="D29" s="625"/>
      <c r="E29" s="625"/>
      <c r="F29" s="625"/>
      <c r="I29" s="625"/>
      <c r="J29" s="625"/>
      <c r="K29" s="625"/>
      <c r="L29" s="625"/>
      <c r="M29" s="625"/>
      <c r="N29" s="625"/>
    </row>
    <row r="33" spans="1:7" x14ac:dyDescent="0.25">
      <c r="A33" s="461" t="s">
        <v>1800</v>
      </c>
      <c r="G33" s="461" t="s">
        <v>1801</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D29"/>
  <sheetViews>
    <sheetView showGridLines="0" topLeftCell="A34" zoomScale="85" zoomScaleNormal="85" workbookViewId="0"/>
  </sheetViews>
  <sheetFormatPr defaultColWidth="9.140625" defaultRowHeight="13.5" x14ac:dyDescent="0.25"/>
  <cols>
    <col min="1" max="1" width="24.28515625" style="15" bestFit="1" customWidth="1"/>
    <col min="2" max="2" width="16.42578125" style="15" customWidth="1"/>
    <col min="3" max="16384" width="9.140625" style="15"/>
  </cols>
  <sheetData>
    <row r="3" spans="1:56" x14ac:dyDescent="0.25">
      <c r="B3" s="177"/>
      <c r="C3" s="177"/>
      <c r="D3" s="177"/>
      <c r="E3" s="461" t="s">
        <v>1809</v>
      </c>
      <c r="F3" s="177"/>
      <c r="G3" s="177"/>
      <c r="H3" s="177"/>
      <c r="I3" s="177"/>
      <c r="J3" s="177"/>
      <c r="K3" s="177"/>
      <c r="L3" s="177"/>
      <c r="M3" s="177"/>
      <c r="N3" s="177"/>
      <c r="O3" s="461" t="s">
        <v>1810</v>
      </c>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row>
    <row r="4" spans="1:56" x14ac:dyDescent="0.25">
      <c r="A4" s="15" t="s">
        <v>1756</v>
      </c>
      <c r="B4" s="15" t="s">
        <v>1802</v>
      </c>
      <c r="C4" s="177">
        <v>-7.0000000000000001E-3</v>
      </c>
    </row>
    <row r="5" spans="1:56" x14ac:dyDescent="0.25">
      <c r="A5" s="15" t="s">
        <v>1757</v>
      </c>
      <c r="B5" s="15" t="s">
        <v>1803</v>
      </c>
      <c r="C5" s="177">
        <v>-1E-3</v>
      </c>
    </row>
    <row r="6" spans="1:56" x14ac:dyDescent="0.25">
      <c r="A6" s="15" t="s">
        <v>1758</v>
      </c>
      <c r="B6" s="15" t="s">
        <v>1804</v>
      </c>
      <c r="C6" s="177">
        <v>2E-3</v>
      </c>
    </row>
    <row r="7" spans="1:56" x14ac:dyDescent="0.25">
      <c r="A7" s="15" t="s">
        <v>1759</v>
      </c>
      <c r="B7" s="15" t="s">
        <v>1805</v>
      </c>
      <c r="C7" s="177">
        <v>4.0000000000000001E-3</v>
      </c>
    </row>
    <row r="8" spans="1:56" x14ac:dyDescent="0.25">
      <c r="A8" s="15" t="s">
        <v>1760</v>
      </c>
      <c r="B8" s="15" t="s">
        <v>1806</v>
      </c>
      <c r="C8" s="177">
        <v>7.0000000000000001E-3</v>
      </c>
    </row>
    <row r="9" spans="1:56" x14ac:dyDescent="0.25">
      <c r="A9" s="15" t="s">
        <v>1761</v>
      </c>
      <c r="B9" s="15" t="s">
        <v>1807</v>
      </c>
      <c r="C9" s="177">
        <v>0.01</v>
      </c>
    </row>
    <row r="10" spans="1:56" x14ac:dyDescent="0.25">
      <c r="A10" s="15" t="s">
        <v>1762</v>
      </c>
      <c r="B10" s="15" t="s">
        <v>1808</v>
      </c>
      <c r="C10" s="177">
        <f>SUM(C4:C9)</f>
        <v>1.4999999999999999E-2</v>
      </c>
    </row>
    <row r="17" spans="1:56" x14ac:dyDescent="0.25">
      <c r="C17" s="15">
        <v>2019</v>
      </c>
      <c r="D17" s="15">
        <v>2020</v>
      </c>
      <c r="E17" s="15">
        <v>2021</v>
      </c>
      <c r="F17" s="15">
        <v>2022</v>
      </c>
      <c r="G17" s="15">
        <v>2023</v>
      </c>
      <c r="H17" s="15">
        <v>2024</v>
      </c>
      <c r="I17" s="15">
        <v>2025</v>
      </c>
      <c r="J17" s="15">
        <v>2026</v>
      </c>
      <c r="K17" s="15">
        <v>2027</v>
      </c>
      <c r="L17" s="15">
        <v>2028</v>
      </c>
      <c r="M17" s="15">
        <v>2029</v>
      </c>
      <c r="N17" s="15">
        <v>2030</v>
      </c>
      <c r="O17" s="15">
        <v>2031</v>
      </c>
      <c r="P17" s="15">
        <v>2032</v>
      </c>
      <c r="Q17" s="15">
        <v>2033</v>
      </c>
      <c r="R17" s="15">
        <v>2034</v>
      </c>
      <c r="S17" s="15">
        <v>2035</v>
      </c>
      <c r="T17" s="15">
        <v>2036</v>
      </c>
      <c r="U17" s="15">
        <v>2037</v>
      </c>
      <c r="V17" s="15">
        <v>2038</v>
      </c>
      <c r="W17" s="15">
        <v>2039</v>
      </c>
      <c r="X17" s="15">
        <v>2040</v>
      </c>
      <c r="Y17" s="15">
        <v>2041</v>
      </c>
      <c r="Z17" s="15">
        <v>2042</v>
      </c>
      <c r="AA17" s="15">
        <v>2043</v>
      </c>
      <c r="AB17" s="15">
        <v>2044</v>
      </c>
      <c r="AC17" s="15">
        <v>2045</v>
      </c>
      <c r="AD17" s="15">
        <v>2046</v>
      </c>
      <c r="AE17" s="15">
        <v>2047</v>
      </c>
      <c r="AF17" s="15">
        <v>2048</v>
      </c>
      <c r="AG17" s="15">
        <v>2049</v>
      </c>
      <c r="AH17" s="15">
        <v>2050</v>
      </c>
      <c r="AI17" s="15">
        <v>2051</v>
      </c>
      <c r="AJ17" s="15">
        <v>2052</v>
      </c>
      <c r="AK17" s="15">
        <v>2053</v>
      </c>
      <c r="AL17" s="15">
        <v>2054</v>
      </c>
      <c r="AM17" s="15">
        <v>2055</v>
      </c>
      <c r="AN17" s="15">
        <v>2056</v>
      </c>
      <c r="AO17" s="15">
        <v>2057</v>
      </c>
      <c r="AP17" s="15">
        <v>2058</v>
      </c>
      <c r="AQ17" s="15">
        <v>2059</v>
      </c>
      <c r="AR17" s="15">
        <v>2060</v>
      </c>
      <c r="AS17" s="15">
        <v>2061</v>
      </c>
      <c r="AT17" s="15">
        <v>2062</v>
      </c>
      <c r="AU17" s="15">
        <v>2063</v>
      </c>
      <c r="AV17" s="15">
        <v>2064</v>
      </c>
      <c r="AW17" s="15">
        <v>2065</v>
      </c>
      <c r="AX17" s="15">
        <v>2066</v>
      </c>
      <c r="AY17" s="15">
        <v>2067</v>
      </c>
      <c r="AZ17" s="15">
        <v>2068</v>
      </c>
      <c r="BA17" s="15">
        <v>2069</v>
      </c>
      <c r="BB17" s="15">
        <v>2070</v>
      </c>
    </row>
    <row r="18" spans="1:56" x14ac:dyDescent="0.25">
      <c r="A18" s="15" t="s">
        <v>1763</v>
      </c>
      <c r="B18" s="15" t="s">
        <v>1811</v>
      </c>
      <c r="C18" s="177">
        <v>8.425807362841195E-3</v>
      </c>
      <c r="D18" s="177">
        <v>9.5833039480569433E-3</v>
      </c>
      <c r="E18" s="177">
        <v>9.5983619777616769E-3</v>
      </c>
      <c r="F18" s="177">
        <v>9.8245187742099799E-3</v>
      </c>
      <c r="G18" s="177">
        <v>1.0097412122470804E-2</v>
      </c>
      <c r="H18" s="177">
        <v>1.0463885952234225E-2</v>
      </c>
      <c r="I18" s="177">
        <v>1.074951995956237E-2</v>
      </c>
      <c r="J18" s="177">
        <v>1.1057202918741117E-2</v>
      </c>
      <c r="K18" s="177">
        <v>1.1390480622313579E-2</v>
      </c>
      <c r="L18" s="177">
        <v>1.1740298403814435E-2</v>
      </c>
      <c r="M18" s="177">
        <v>1.2099381571146251E-2</v>
      </c>
      <c r="N18" s="177">
        <v>1.2474555983294418E-2</v>
      </c>
      <c r="O18" s="177">
        <v>1.286705826347747E-2</v>
      </c>
      <c r="P18" s="177">
        <v>1.3275621075614164E-2</v>
      </c>
      <c r="Q18" s="177">
        <v>1.3687266943057181E-2</v>
      </c>
      <c r="R18" s="177">
        <v>1.4093024309006146E-2</v>
      </c>
      <c r="S18" s="177">
        <v>1.4505792183326021E-2</v>
      </c>
      <c r="T18" s="177">
        <v>1.4931081859939899E-2</v>
      </c>
      <c r="U18" s="177">
        <v>1.5369202558334759E-2</v>
      </c>
      <c r="V18" s="177">
        <v>1.5807661691290314E-2</v>
      </c>
      <c r="W18" s="177">
        <v>1.6235346228198687E-2</v>
      </c>
      <c r="X18" s="177">
        <v>1.6666778867030753E-2</v>
      </c>
      <c r="Y18" s="177">
        <v>1.7105475894977878E-2</v>
      </c>
      <c r="Z18" s="177">
        <v>1.7526971574665477E-2</v>
      </c>
      <c r="AA18" s="177">
        <v>1.7928284973681534E-2</v>
      </c>
      <c r="AB18" s="177">
        <v>1.8324911928809733E-2</v>
      </c>
      <c r="AC18" s="177">
        <v>1.8719845351284882E-2</v>
      </c>
      <c r="AD18" s="177">
        <v>1.9112131565921783E-2</v>
      </c>
      <c r="AE18" s="177">
        <v>1.9493636762685271E-2</v>
      </c>
      <c r="AF18" s="177">
        <v>1.9872474574772953E-2</v>
      </c>
      <c r="AG18" s="177">
        <v>2.0270811018900464E-2</v>
      </c>
      <c r="AH18" s="177">
        <v>2.0679635388348484E-2</v>
      </c>
      <c r="AI18" s="177">
        <v>2.1092109198544266E-2</v>
      </c>
      <c r="AJ18" s="177">
        <v>2.1509180279331287E-2</v>
      </c>
      <c r="AK18" s="177">
        <v>2.1950335169076279E-2</v>
      </c>
      <c r="AL18" s="177">
        <v>2.2438583003937432E-2</v>
      </c>
      <c r="AM18" s="177">
        <v>2.294157566552104E-2</v>
      </c>
      <c r="AN18" s="177">
        <v>2.3429732953405603E-2</v>
      </c>
      <c r="AO18" s="177">
        <v>2.3912378015960849E-2</v>
      </c>
      <c r="AP18" s="177">
        <v>2.4400170233504472E-2</v>
      </c>
      <c r="AQ18" s="177">
        <v>2.4910478571723068E-2</v>
      </c>
      <c r="AR18" s="177">
        <v>2.5421456520207716E-2</v>
      </c>
      <c r="AS18" s="177">
        <v>2.591352101620847E-2</v>
      </c>
      <c r="AT18" s="177">
        <v>2.6401689612536035E-2</v>
      </c>
      <c r="AU18" s="177">
        <v>2.6890562621451321E-2</v>
      </c>
      <c r="AV18" s="177">
        <v>2.7375539022302484E-2</v>
      </c>
      <c r="AW18" s="177">
        <v>2.7822283462211102E-2</v>
      </c>
      <c r="AX18" s="177">
        <v>2.82180979343193E-2</v>
      </c>
      <c r="AY18" s="177">
        <v>2.8572502014879729E-2</v>
      </c>
      <c r="AZ18" s="177">
        <v>2.8889611871820386E-2</v>
      </c>
      <c r="BA18" s="177">
        <v>2.9170657677000163E-2</v>
      </c>
      <c r="BB18" s="177">
        <v>2.9400405294101796E-2</v>
      </c>
    </row>
    <row r="19" spans="1:56" x14ac:dyDescent="0.25">
      <c r="A19" s="15" t="s">
        <v>1764</v>
      </c>
      <c r="B19" s="15" t="s">
        <v>1812</v>
      </c>
      <c r="C19" s="177">
        <v>9.1971325076390335E-3</v>
      </c>
      <c r="D19" s="177">
        <v>9.322366793159691E-3</v>
      </c>
      <c r="E19" s="177">
        <v>9.5001959371993731E-3</v>
      </c>
      <c r="F19" s="177">
        <v>9.6622081049660084E-3</v>
      </c>
      <c r="G19" s="177">
        <v>9.8390862853244797E-3</v>
      </c>
      <c r="H19" s="177">
        <v>1.0022987030542285E-2</v>
      </c>
      <c r="I19" s="177">
        <v>1.0218849702012962E-2</v>
      </c>
      <c r="J19" s="177">
        <v>1.0421005732641439E-2</v>
      </c>
      <c r="K19" s="177">
        <v>1.0595613203927171E-2</v>
      </c>
      <c r="L19" s="177">
        <v>1.0766587819473419E-2</v>
      </c>
      <c r="M19" s="177">
        <v>1.0934076229412731E-2</v>
      </c>
      <c r="N19" s="177">
        <v>1.1098053667391914E-2</v>
      </c>
      <c r="O19" s="177">
        <v>1.1261797190538008E-2</v>
      </c>
      <c r="P19" s="177">
        <v>1.1429310468776261E-2</v>
      </c>
      <c r="Q19" s="177">
        <v>1.1597350268750665E-2</v>
      </c>
      <c r="R19" s="177">
        <v>1.1763981043687593E-2</v>
      </c>
      <c r="S19" s="177">
        <v>1.1935589800842967E-2</v>
      </c>
      <c r="T19" s="177">
        <v>1.2120668887350788E-2</v>
      </c>
      <c r="U19" s="177">
        <v>1.230739636983862E-2</v>
      </c>
      <c r="V19" s="177">
        <v>1.2500794178019949E-2</v>
      </c>
      <c r="W19" s="177">
        <v>1.2688815565133554E-2</v>
      </c>
      <c r="X19" s="177">
        <v>1.287425729322062E-2</v>
      </c>
      <c r="Y19" s="177">
        <v>1.3056969173687694E-2</v>
      </c>
      <c r="Z19" s="177">
        <v>1.323066564987755E-2</v>
      </c>
      <c r="AA19" s="177">
        <v>1.3396651841129896E-2</v>
      </c>
      <c r="AB19" s="177">
        <v>1.3546973527945674E-2</v>
      </c>
      <c r="AC19" s="177">
        <v>1.3694643319527033E-2</v>
      </c>
      <c r="AD19" s="177">
        <v>1.3834304380898738E-2</v>
      </c>
      <c r="AE19" s="177">
        <v>1.3974673067880075E-2</v>
      </c>
      <c r="AF19" s="177">
        <v>1.4113970329069024E-2</v>
      </c>
      <c r="AG19" s="177">
        <v>1.4264065719379871E-2</v>
      </c>
      <c r="AH19" s="177">
        <v>1.4417089286134738E-2</v>
      </c>
      <c r="AI19" s="177">
        <v>1.4575598709033582E-2</v>
      </c>
      <c r="AJ19" s="177">
        <v>1.4731965572009269E-2</v>
      </c>
      <c r="AK19" s="177">
        <v>1.4885754855287269E-2</v>
      </c>
      <c r="AL19" s="177">
        <v>1.5044751896279079E-2</v>
      </c>
      <c r="AM19" s="177">
        <v>1.5199030738896703E-2</v>
      </c>
      <c r="AN19" s="177">
        <v>1.5346487607279555E-2</v>
      </c>
      <c r="AO19" s="177">
        <v>1.5490086547012318E-2</v>
      </c>
      <c r="AP19" s="177">
        <v>1.5621541103151771E-2</v>
      </c>
      <c r="AQ19" s="177">
        <v>1.575045943466374E-2</v>
      </c>
      <c r="AR19" s="177">
        <v>1.586840550565765E-2</v>
      </c>
      <c r="AS19" s="177">
        <v>1.5973651540459339E-2</v>
      </c>
      <c r="AT19" s="177">
        <v>1.6066303302211354E-2</v>
      </c>
      <c r="AU19" s="177">
        <v>1.6146203825837063E-2</v>
      </c>
      <c r="AV19" s="177">
        <v>1.6216164016234234E-2</v>
      </c>
      <c r="AW19" s="177">
        <v>1.6270675623021754E-2</v>
      </c>
      <c r="AX19" s="177">
        <v>1.6314786062693095E-2</v>
      </c>
      <c r="AY19" s="177">
        <v>1.6344203591025341E-2</v>
      </c>
      <c r="AZ19" s="177">
        <v>1.6366158734702443E-2</v>
      </c>
      <c r="BA19" s="177">
        <v>1.6381089136050731E-2</v>
      </c>
      <c r="BB19" s="177">
        <v>1.6390229905249451E-2</v>
      </c>
    </row>
    <row r="22" spans="1:56" x14ac:dyDescent="0.25">
      <c r="A22" s="461" t="s">
        <v>1813</v>
      </c>
      <c r="B22" s="177"/>
      <c r="C22" s="177"/>
      <c r="D22" s="177"/>
      <c r="E22" s="177"/>
      <c r="F22" s="177"/>
      <c r="G22" s="177"/>
      <c r="H22" s="177"/>
      <c r="I22" s="461" t="s">
        <v>1814</v>
      </c>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row>
    <row r="23" spans="1:56" x14ac:dyDescent="0.25">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row>
    <row r="26" spans="1:56" x14ac:dyDescent="0.25">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row>
    <row r="27" spans="1:56" x14ac:dyDescent="0.25">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row>
    <row r="29" spans="1:56" ht="14.45" customHeight="1" x14ac:dyDescent="0.25">
      <c r="A29" s="1064"/>
      <c r="B29" s="1064"/>
      <c r="C29" s="1064"/>
      <c r="D29" s="1064"/>
      <c r="E29" s="1064"/>
      <c r="H29" s="1064"/>
      <c r="I29" s="1064"/>
      <c r="J29" s="1064"/>
      <c r="K29" s="1064"/>
      <c r="L29" s="1064"/>
      <c r="M29" s="1064"/>
    </row>
  </sheetData>
  <mergeCells count="2">
    <mergeCell ref="A29:E29"/>
    <mergeCell ref="H29:M29"/>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E37"/>
  <sheetViews>
    <sheetView showGridLines="0" topLeftCell="A25" zoomScale="85" zoomScaleNormal="85" workbookViewId="0"/>
  </sheetViews>
  <sheetFormatPr defaultColWidth="9.140625" defaultRowHeight="13.5" x14ac:dyDescent="0.25"/>
  <cols>
    <col min="1" max="1" width="20.42578125" style="15" bestFit="1" customWidth="1"/>
    <col min="2" max="16384" width="9.140625" style="15"/>
  </cols>
  <sheetData>
    <row r="3" spans="1:57" x14ac:dyDescent="0.2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row>
    <row r="4" spans="1:57" x14ac:dyDescent="0.25">
      <c r="C4" s="15">
        <v>2023</v>
      </c>
      <c r="D4" s="15">
        <v>2024</v>
      </c>
      <c r="E4" s="15">
        <v>2025</v>
      </c>
      <c r="F4" s="15">
        <v>2026</v>
      </c>
      <c r="G4" s="15">
        <v>2027</v>
      </c>
      <c r="H4" s="15">
        <v>2028</v>
      </c>
      <c r="I4" s="15">
        <v>2029</v>
      </c>
      <c r="J4" s="15">
        <v>2030</v>
      </c>
      <c r="K4" s="15">
        <v>2031</v>
      </c>
      <c r="L4" s="15">
        <v>2032</v>
      </c>
      <c r="M4" s="15">
        <v>2033</v>
      </c>
      <c r="N4" s="15">
        <v>2034</v>
      </c>
      <c r="O4" s="15">
        <v>2035</v>
      </c>
      <c r="P4" s="15">
        <v>2036</v>
      </c>
      <c r="Q4" s="15">
        <v>2037</v>
      </c>
      <c r="R4" s="15">
        <v>2038</v>
      </c>
      <c r="S4" s="15">
        <v>2039</v>
      </c>
      <c r="T4" s="15">
        <v>2040</v>
      </c>
      <c r="U4" s="15">
        <v>2041</v>
      </c>
      <c r="V4" s="15">
        <v>2042</v>
      </c>
      <c r="W4" s="15">
        <v>2043</v>
      </c>
      <c r="X4" s="15">
        <v>2044</v>
      </c>
      <c r="Y4" s="15">
        <v>2045</v>
      </c>
      <c r="Z4" s="15">
        <v>2046</v>
      </c>
      <c r="AA4" s="15">
        <v>2047</v>
      </c>
      <c r="AB4" s="15">
        <v>2048</v>
      </c>
      <c r="AC4" s="15">
        <v>2049</v>
      </c>
      <c r="AD4" s="15">
        <v>2050</v>
      </c>
      <c r="AE4" s="15">
        <v>2051</v>
      </c>
      <c r="AF4" s="15">
        <v>2052</v>
      </c>
      <c r="AG4" s="15">
        <v>2053</v>
      </c>
      <c r="AH4" s="15">
        <v>2054</v>
      </c>
      <c r="AI4" s="15">
        <v>2055</v>
      </c>
      <c r="AJ4" s="15">
        <v>2056</v>
      </c>
      <c r="AK4" s="15">
        <v>2057</v>
      </c>
      <c r="AL4" s="15">
        <v>2058</v>
      </c>
      <c r="AM4" s="15">
        <v>2059</v>
      </c>
      <c r="AN4" s="15">
        <v>2060</v>
      </c>
      <c r="AO4" s="15">
        <v>2061</v>
      </c>
      <c r="AP4" s="15">
        <v>2062</v>
      </c>
      <c r="AQ4" s="15">
        <v>2063</v>
      </c>
      <c r="AR4" s="15">
        <v>2064</v>
      </c>
      <c r="AS4" s="15">
        <v>2065</v>
      </c>
      <c r="AT4" s="15">
        <v>2066</v>
      </c>
      <c r="AU4" s="15">
        <v>2067</v>
      </c>
      <c r="AV4" s="15">
        <v>2068</v>
      </c>
      <c r="AW4" s="15">
        <v>2069</v>
      </c>
      <c r="AX4" s="15">
        <v>2070</v>
      </c>
    </row>
    <row r="5" spans="1:57" x14ac:dyDescent="0.25">
      <c r="A5" s="15" t="s">
        <v>1771</v>
      </c>
      <c r="B5" s="15" t="s">
        <v>1815</v>
      </c>
      <c r="C5" s="169">
        <v>-0.12926319479198034</v>
      </c>
      <c r="D5" s="169">
        <v>-0.11471672247338727</v>
      </c>
      <c r="E5" s="169">
        <v>-0.12214656656234157</v>
      </c>
      <c r="F5" s="169">
        <v>-7.7332684645364025E-2</v>
      </c>
      <c r="G5" s="169">
        <v>-7.7221936758516851E-2</v>
      </c>
      <c r="H5" s="169">
        <v>-0.11824902690261585</v>
      </c>
      <c r="I5" s="169">
        <v>-0.15971061064299008</v>
      </c>
      <c r="J5" s="169">
        <v>-0.20965966813079429</v>
      </c>
      <c r="K5" s="169">
        <v>-0.27616919487214986</v>
      </c>
      <c r="L5" s="169">
        <v>-0.38782635466758741</v>
      </c>
      <c r="M5" s="169">
        <v>-0.46689504169316276</v>
      </c>
      <c r="N5" s="169">
        <v>-0.55508740526848721</v>
      </c>
      <c r="O5" s="169">
        <v>-0.69363208778970664</v>
      </c>
      <c r="P5" s="169">
        <v>-0.8205045393314675</v>
      </c>
      <c r="Q5" s="169">
        <v>-0.96422925919204983</v>
      </c>
      <c r="R5" s="169">
        <v>-1.1431776298747045</v>
      </c>
      <c r="S5" s="169">
        <v>-1.2611189340497657</v>
      </c>
      <c r="T5" s="169">
        <v>-1.3736411127186712</v>
      </c>
      <c r="U5" s="169">
        <v>-1.5534152297557795</v>
      </c>
      <c r="V5" s="169">
        <v>-1.6679560480538624</v>
      </c>
      <c r="W5" s="169">
        <v>-1.7876007020398568</v>
      </c>
      <c r="X5" s="169">
        <v>-1.9346101083578557</v>
      </c>
      <c r="Y5" s="169">
        <v>-1.9982818515897893</v>
      </c>
      <c r="Z5" s="169">
        <v>-2.075043641003965</v>
      </c>
      <c r="AA5" s="169">
        <v>-2.1660923643522878</v>
      </c>
      <c r="AB5" s="169">
        <v>-2.2488851115276343</v>
      </c>
      <c r="AC5" s="169">
        <v>-2.3506116712734144</v>
      </c>
      <c r="AD5" s="169">
        <v>-2.4740293537919409</v>
      </c>
      <c r="AE5" s="169">
        <v>-2.5383946832240629</v>
      </c>
      <c r="AF5" s="169">
        <v>-2.6049704446293487</v>
      </c>
      <c r="AG5" s="169">
        <v>-2.6579962030628077</v>
      </c>
      <c r="AH5" s="169">
        <v>-2.7306380229189271</v>
      </c>
      <c r="AI5" s="169">
        <v>-2.8073160331680613</v>
      </c>
      <c r="AJ5" s="169">
        <v>-2.875194152917095</v>
      </c>
      <c r="AK5" s="169">
        <v>-2.8692464450477084</v>
      </c>
      <c r="AL5" s="169">
        <v>-2.8465402068659218</v>
      </c>
      <c r="AM5" s="169">
        <v>-2.8065036917496453</v>
      </c>
      <c r="AN5" s="169">
        <v>-2.7733969982069673</v>
      </c>
      <c r="AO5" s="169">
        <v>-2.7537522414290363</v>
      </c>
      <c r="AP5" s="169">
        <v>-2.7527261153150224</v>
      </c>
      <c r="AQ5" s="169">
        <v>-2.7754028662861092</v>
      </c>
      <c r="AR5" s="169">
        <v>-2.7768580144681092</v>
      </c>
      <c r="AS5" s="169">
        <v>-2.7800593973289449</v>
      </c>
      <c r="AT5" s="169">
        <v>-2.812711616166121</v>
      </c>
      <c r="AU5" s="169">
        <v>-2.8714040598235493</v>
      </c>
      <c r="AV5" s="169">
        <v>-2.9512081389942426</v>
      </c>
      <c r="AW5" s="169">
        <v>-3.0234945122567005</v>
      </c>
      <c r="AX5" s="169">
        <v>-3.125850081154594</v>
      </c>
    </row>
    <row r="6" spans="1:57" x14ac:dyDescent="0.25">
      <c r="A6" s="15" t="s">
        <v>1772</v>
      </c>
      <c r="B6" s="15" t="s">
        <v>1816</v>
      </c>
      <c r="C6" s="169">
        <v>8.8588568753323216E-2</v>
      </c>
      <c r="D6" s="169">
        <v>8.9658604710326273E-2</v>
      </c>
      <c r="E6" s="169">
        <v>9.0047944776433297E-2</v>
      </c>
      <c r="F6" s="169">
        <v>8.9885735658548072E-2</v>
      </c>
      <c r="G6" s="169">
        <v>9.0236793943752502E-2</v>
      </c>
      <c r="H6" s="169">
        <v>9.0909834783428067E-2</v>
      </c>
      <c r="I6" s="169">
        <v>9.1577335223959722E-2</v>
      </c>
      <c r="J6" s="169">
        <v>8.9958041886184503E-2</v>
      </c>
      <c r="K6" s="169">
        <v>9.0533989012786975E-2</v>
      </c>
      <c r="L6" s="169">
        <v>9.1999570237732087E-2</v>
      </c>
      <c r="M6" s="169">
        <v>9.3770256832215182E-2</v>
      </c>
      <c r="N6" s="169">
        <v>9.5701098236620652E-2</v>
      </c>
      <c r="O6" s="169">
        <v>9.8178294682959688E-2</v>
      </c>
      <c r="P6" s="169">
        <v>0.10113006075838271</v>
      </c>
      <c r="Q6" s="169">
        <v>0.10456921221530635</v>
      </c>
      <c r="R6" s="169">
        <v>0.10839480729066153</v>
      </c>
      <c r="S6" s="169">
        <v>0.11252731485430445</v>
      </c>
      <c r="T6" s="169">
        <v>0.11650049441170296</v>
      </c>
      <c r="U6" s="169">
        <v>0.12113743571453739</v>
      </c>
      <c r="V6" s="169">
        <v>0.1260494586158174</v>
      </c>
      <c r="W6" s="169">
        <v>0.13107563870050853</v>
      </c>
      <c r="X6" s="169">
        <v>0.13614591739174742</v>
      </c>
      <c r="Y6" s="169">
        <v>0.1413872846112838</v>
      </c>
      <c r="Z6" s="169">
        <v>0.14686912508415872</v>
      </c>
      <c r="AA6" s="169">
        <v>0.1526197463365726</v>
      </c>
      <c r="AB6" s="169">
        <v>0.15864696992606042</v>
      </c>
      <c r="AC6" s="169">
        <v>0.16489031314487335</v>
      </c>
      <c r="AD6" s="169">
        <v>0.17126815775189286</v>
      </c>
      <c r="AE6" s="169">
        <v>0.17776893046218945</v>
      </c>
      <c r="AF6" s="169">
        <v>0.18441801592806328</v>
      </c>
      <c r="AG6" s="169">
        <v>0.19117870940646142</v>
      </c>
      <c r="AH6" s="169">
        <v>0.19798109064226921</v>
      </c>
      <c r="AI6" s="169">
        <v>0.20470942179453999</v>
      </c>
      <c r="AJ6" s="169">
        <v>0.21127310304591163</v>
      </c>
      <c r="AK6" s="169">
        <v>0.21751112933495165</v>
      </c>
      <c r="AL6" s="169">
        <v>0.22318836796873143</v>
      </c>
      <c r="AM6" s="169">
        <v>0.22837585252040427</v>
      </c>
      <c r="AN6" s="169">
        <v>0.23334447980269601</v>
      </c>
      <c r="AO6" s="169">
        <v>0.23818597311075962</v>
      </c>
      <c r="AP6" s="169">
        <v>0.24291152495685964</v>
      </c>
      <c r="AQ6" s="169">
        <v>0.24743544489044211</v>
      </c>
      <c r="AR6" s="169">
        <v>0.25166252553240298</v>
      </c>
      <c r="AS6" s="169">
        <v>0.25567496086107511</v>
      </c>
      <c r="AT6" s="169">
        <v>0.25977841852561667</v>
      </c>
      <c r="AU6" s="169">
        <v>0.26418266097723375</v>
      </c>
      <c r="AV6" s="169">
        <v>0.26888863872967406</v>
      </c>
      <c r="AW6" s="169">
        <v>0.27375906354756552</v>
      </c>
      <c r="AX6" s="169">
        <v>0.27885679752102988</v>
      </c>
    </row>
    <row r="7" spans="1:57" x14ac:dyDescent="0.25">
      <c r="A7" s="15" t="s">
        <v>1773</v>
      </c>
      <c r="B7" s="15" t="s">
        <v>1817</v>
      </c>
      <c r="C7" s="169">
        <v>0.69436033545083831</v>
      </c>
      <c r="D7" s="169">
        <v>0.69111616194660286</v>
      </c>
      <c r="E7" s="169">
        <v>0.69116262924567096</v>
      </c>
      <c r="F7" s="169">
        <v>0.69113157379513623</v>
      </c>
      <c r="G7" s="169">
        <v>0.69109044334528846</v>
      </c>
      <c r="H7" s="169">
        <v>0.69049846434797146</v>
      </c>
      <c r="I7" s="169">
        <v>0.68982051251347087</v>
      </c>
      <c r="J7" s="169">
        <v>0.69194610268216294</v>
      </c>
      <c r="K7" s="169">
        <v>0.69286824983474204</v>
      </c>
      <c r="L7" s="169">
        <v>0.69373532640566893</v>
      </c>
      <c r="M7" s="169">
        <v>0.69396090401892963</v>
      </c>
      <c r="N7" s="169">
        <v>0.69360580110832259</v>
      </c>
      <c r="O7" s="169">
        <v>0.69314663072394467</v>
      </c>
      <c r="P7" s="169">
        <v>0.6925958576061042</v>
      </c>
      <c r="Q7" s="169">
        <v>0.69204012742982712</v>
      </c>
      <c r="R7" s="169">
        <v>0.6913761276474375</v>
      </c>
      <c r="S7" s="169">
        <v>0.69059011094716993</v>
      </c>
      <c r="T7" s="169">
        <v>0.68984357674954566</v>
      </c>
      <c r="U7" s="169">
        <v>0.68916333372363425</v>
      </c>
      <c r="V7" s="169">
        <v>0.68853476545274361</v>
      </c>
      <c r="W7" s="169">
        <v>0.68786352520386984</v>
      </c>
      <c r="X7" s="169">
        <v>0.68728765795985325</v>
      </c>
      <c r="Y7" s="169">
        <v>0.68686945430883739</v>
      </c>
      <c r="Z7" s="169">
        <v>0.68657571533239548</v>
      </c>
      <c r="AA7" s="169">
        <v>0.68636168322007407</v>
      </c>
      <c r="AB7" s="169">
        <v>0.6861473572692347</v>
      </c>
      <c r="AC7" s="169">
        <v>0.68593817336449803</v>
      </c>
      <c r="AD7" s="169">
        <v>0.68567225731206349</v>
      </c>
      <c r="AE7" s="169">
        <v>0.68541719350584884</v>
      </c>
      <c r="AF7" s="169">
        <v>0.68528786831170052</v>
      </c>
      <c r="AG7" s="169">
        <v>0.68517929141568601</v>
      </c>
      <c r="AH7" s="169">
        <v>0.68503533267172401</v>
      </c>
      <c r="AI7" s="169">
        <v>0.68499222362190437</v>
      </c>
      <c r="AJ7" s="169">
        <v>0.6848927548584598</v>
      </c>
      <c r="AK7" s="169">
        <v>0.68484654407543388</v>
      </c>
      <c r="AL7" s="169">
        <v>0.6848881194373746</v>
      </c>
      <c r="AM7" s="169">
        <v>0.68507729646471205</v>
      </c>
      <c r="AN7" s="169">
        <v>0.68546394192469151</v>
      </c>
      <c r="AO7" s="169">
        <v>0.68587082518209996</v>
      </c>
      <c r="AP7" s="169">
        <v>0.68622127097459895</v>
      </c>
      <c r="AQ7" s="169">
        <v>0.68655656059054593</v>
      </c>
      <c r="AR7" s="169">
        <v>0.68687357942188498</v>
      </c>
      <c r="AS7" s="169">
        <v>0.68714705916626784</v>
      </c>
      <c r="AT7" s="169">
        <v>0.68743419083682156</v>
      </c>
      <c r="AU7" s="169">
        <v>0.68772006680659103</v>
      </c>
      <c r="AV7" s="169">
        <v>0.68789571034569619</v>
      </c>
      <c r="AW7" s="169">
        <v>0.68791128524053136</v>
      </c>
      <c r="AX7" s="169">
        <v>0.68781952513852929</v>
      </c>
    </row>
    <row r="8" spans="1:57" x14ac:dyDescent="0.25">
      <c r="A8" s="15" t="s">
        <v>1774</v>
      </c>
      <c r="B8" s="15" t="s">
        <v>1818</v>
      </c>
      <c r="C8" s="169">
        <v>1.5300573742677903E-2</v>
      </c>
      <c r="D8" s="169">
        <v>3.2096707867695584E-2</v>
      </c>
      <c r="E8" s="169">
        <v>4.8533670728247325E-2</v>
      </c>
      <c r="F8" s="169">
        <v>6.5200590825032712E-2</v>
      </c>
      <c r="G8" s="169">
        <v>8.2294760011991985E-2</v>
      </c>
      <c r="H8" s="169">
        <v>0.1000160834320386</v>
      </c>
      <c r="I8" s="169">
        <v>0.11844418016015823</v>
      </c>
      <c r="J8" s="169">
        <v>0.13733732079443883</v>
      </c>
      <c r="K8" s="169">
        <v>0.15661259225676782</v>
      </c>
      <c r="L8" s="169">
        <v>0.17617785521451002</v>
      </c>
      <c r="M8" s="169">
        <v>0.19589785953476269</v>
      </c>
      <c r="N8" s="169">
        <v>0.21590072715043751</v>
      </c>
      <c r="O8" s="169">
        <v>0.23642311819757755</v>
      </c>
      <c r="P8" s="169">
        <v>0.25748836896542404</v>
      </c>
      <c r="Q8" s="169">
        <v>0.27903684989019895</v>
      </c>
      <c r="R8" s="169">
        <v>0.30103696635176846</v>
      </c>
      <c r="S8" s="169">
        <v>0.32344743954482413</v>
      </c>
      <c r="T8" s="169">
        <v>0.34630912112267009</v>
      </c>
      <c r="U8" s="169">
        <v>0.36947352114853305</v>
      </c>
      <c r="V8" s="169">
        <v>0.39280405299706878</v>
      </c>
      <c r="W8" s="169">
        <v>0.41618641818627888</v>
      </c>
      <c r="X8" s="169">
        <v>0.43958954537018091</v>
      </c>
      <c r="Y8" s="169">
        <v>0.46305074162126358</v>
      </c>
      <c r="Z8" s="169">
        <v>0.48659725437561785</v>
      </c>
      <c r="AA8" s="169">
        <v>0.51025873342199524</v>
      </c>
      <c r="AB8" s="169">
        <v>0.53401207609949886</v>
      </c>
      <c r="AC8" s="169">
        <v>0.55790022700242514</v>
      </c>
      <c r="AD8" s="169">
        <v>0.58191491162704001</v>
      </c>
      <c r="AE8" s="169">
        <v>0.60603717678199531</v>
      </c>
      <c r="AF8" s="169">
        <v>0.63021846112368873</v>
      </c>
      <c r="AG8" s="169">
        <v>0.65448266591161774</v>
      </c>
      <c r="AH8" s="169">
        <v>0.67860957619983697</v>
      </c>
      <c r="AI8" s="169">
        <v>0.70259632953316387</v>
      </c>
      <c r="AJ8" s="169">
        <v>0.72630038195508462</v>
      </c>
      <c r="AK8" s="169">
        <v>0.74956519927502852</v>
      </c>
      <c r="AL8" s="169">
        <v>0.77240388585160913</v>
      </c>
      <c r="AM8" s="169">
        <v>0.79477967158839624</v>
      </c>
      <c r="AN8" s="169">
        <v>0.81607608493112826</v>
      </c>
      <c r="AO8" s="169">
        <v>0.83334445267525781</v>
      </c>
      <c r="AP8" s="169">
        <v>0.84140509877129133</v>
      </c>
      <c r="AQ8" s="169">
        <v>0.84017253927979096</v>
      </c>
      <c r="AR8" s="169">
        <v>0.83388510299228946</v>
      </c>
      <c r="AS8" s="169">
        <v>0.82075366496736069</v>
      </c>
      <c r="AT8" s="169">
        <v>0.79380509849687786</v>
      </c>
      <c r="AU8" s="169">
        <v>0.75364363650738919</v>
      </c>
      <c r="AV8" s="169">
        <v>0.70815199340487922</v>
      </c>
      <c r="AW8" s="169">
        <v>0.66092180182265525</v>
      </c>
      <c r="AX8" s="169">
        <v>0.61368334257521651</v>
      </c>
    </row>
    <row r="9" spans="1:57" x14ac:dyDescent="0.25">
      <c r="A9" s="15" t="s">
        <v>1775</v>
      </c>
      <c r="B9" s="15" t="s">
        <v>1819</v>
      </c>
      <c r="C9" s="169">
        <v>8.6084462876800716E-2</v>
      </c>
      <c r="D9" s="169">
        <v>8.4901979946281347E-2</v>
      </c>
      <c r="E9" s="169">
        <v>8.346750668738967E-2</v>
      </c>
      <c r="F9" s="169">
        <v>8.1438964817304837E-2</v>
      </c>
      <c r="G9" s="169">
        <v>8.5322197483924889E-2</v>
      </c>
      <c r="H9" s="169">
        <v>9.130890664982072E-2</v>
      </c>
      <c r="I9" s="169">
        <v>9.8590068487930949E-2</v>
      </c>
      <c r="J9" s="169">
        <v>0.10635903078773934</v>
      </c>
      <c r="K9" s="169">
        <v>0.11600346344822188</v>
      </c>
      <c r="L9" s="169">
        <v>0.12923326485217246</v>
      </c>
      <c r="M9" s="169">
        <v>0.1413560535720304</v>
      </c>
      <c r="N9" s="169">
        <v>0.15422430451025471</v>
      </c>
      <c r="O9" s="169">
        <v>0.16958199262861551</v>
      </c>
      <c r="P9" s="169">
        <v>0.18158723780229991</v>
      </c>
      <c r="Q9" s="169">
        <v>0.19218119885831808</v>
      </c>
      <c r="R9" s="169">
        <v>0.20291574595766504</v>
      </c>
      <c r="S9" s="169">
        <v>0.20882440912240197</v>
      </c>
      <c r="T9" s="169">
        <v>0.21464784789900393</v>
      </c>
      <c r="U9" s="169">
        <v>0.22700685248518881</v>
      </c>
      <c r="V9" s="169">
        <v>0.23631975177324027</v>
      </c>
      <c r="W9" s="169">
        <v>0.24573139484665873</v>
      </c>
      <c r="X9" s="169">
        <v>0.25768069106723202</v>
      </c>
      <c r="Y9" s="169">
        <v>0.26323119210618307</v>
      </c>
      <c r="Z9" s="169">
        <v>0.27025678028528588</v>
      </c>
      <c r="AA9" s="169">
        <v>0.27771972667714473</v>
      </c>
      <c r="AB9" s="169">
        <v>0.28341210057899413</v>
      </c>
      <c r="AC9" s="169">
        <v>0.28665076080694429</v>
      </c>
      <c r="AD9" s="169">
        <v>0.28716215059846417</v>
      </c>
      <c r="AE9" s="169">
        <v>0.28381471103381295</v>
      </c>
      <c r="AF9" s="169">
        <v>0.27883200948663533</v>
      </c>
      <c r="AG9" s="169">
        <v>0.27173162520760152</v>
      </c>
      <c r="AH9" s="169">
        <v>0.26603931846043782</v>
      </c>
      <c r="AI9" s="169">
        <v>0.26029983236524334</v>
      </c>
      <c r="AJ9" s="169">
        <v>0.25550516993362304</v>
      </c>
      <c r="AK9" s="169">
        <v>0.24852273138849679</v>
      </c>
      <c r="AL9" s="169">
        <v>0.2419776802650504</v>
      </c>
      <c r="AM9" s="169">
        <v>0.23816169630328721</v>
      </c>
      <c r="AN9" s="169">
        <v>0.23825139759682423</v>
      </c>
      <c r="AO9" s="169">
        <v>0.23944074326529585</v>
      </c>
      <c r="AP9" s="169">
        <v>0.24197364659429554</v>
      </c>
      <c r="AQ9" s="169">
        <v>0.2438982232819894</v>
      </c>
      <c r="AR9" s="169">
        <v>0.24536590643775835</v>
      </c>
      <c r="AS9" s="169">
        <v>0.24653707330222008</v>
      </c>
      <c r="AT9" s="169">
        <v>0.25000479696445022</v>
      </c>
      <c r="AU9" s="169">
        <v>0.25406012769445729</v>
      </c>
      <c r="AV9" s="169">
        <v>0.25724749492413568</v>
      </c>
      <c r="AW9" s="169">
        <v>0.25863207090899976</v>
      </c>
      <c r="AX9" s="169">
        <v>0.2595041391309113</v>
      </c>
    </row>
    <row r="10" spans="1:57" x14ac:dyDescent="0.25">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row>
    <row r="12" spans="1:57" x14ac:dyDescent="0.25">
      <c r="A12" s="15" t="s">
        <v>1777</v>
      </c>
      <c r="B12" s="15" t="s">
        <v>1815</v>
      </c>
      <c r="C12" s="169">
        <v>-2.6089358541701628</v>
      </c>
      <c r="J12" s="461" t="s">
        <v>1820</v>
      </c>
      <c r="S12" s="461" t="s">
        <v>1821</v>
      </c>
    </row>
    <row r="13" spans="1:57" x14ac:dyDescent="0.25">
      <c r="A13" s="15" t="s">
        <v>1778</v>
      </c>
      <c r="B13" s="15" t="s">
        <v>1816</v>
      </c>
      <c r="C13" s="169">
        <v>0.16046041912050057</v>
      </c>
    </row>
    <row r="14" spans="1:57" x14ac:dyDescent="0.25">
      <c r="A14" s="15" t="s">
        <v>1773</v>
      </c>
      <c r="B14" s="15" t="s">
        <v>1817</v>
      </c>
      <c r="C14" s="169">
        <v>0.68796962604702827</v>
      </c>
    </row>
    <row r="15" spans="1:57" x14ac:dyDescent="0.25">
      <c r="A15" s="177" t="s">
        <v>1779</v>
      </c>
      <c r="B15" s="15" t="s">
        <v>1818</v>
      </c>
      <c r="C15" s="689">
        <v>0.6</v>
      </c>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c r="BE15" s="177"/>
    </row>
    <row r="16" spans="1:57" x14ac:dyDescent="0.25">
      <c r="A16" s="177" t="s">
        <v>1780</v>
      </c>
      <c r="B16" s="15" t="s">
        <v>1819</v>
      </c>
      <c r="C16" s="689">
        <v>0.225009306368948</v>
      </c>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row>
    <row r="17" spans="1:56" x14ac:dyDescent="0.25">
      <c r="A17" s="15" t="s">
        <v>1781</v>
      </c>
      <c r="B17" s="15" t="s">
        <v>1822</v>
      </c>
      <c r="C17" s="169">
        <v>-0.2566887230165058</v>
      </c>
    </row>
    <row r="18" spans="1:56" x14ac:dyDescent="0.25">
      <c r="A18" s="15" t="s">
        <v>1782</v>
      </c>
      <c r="B18" s="15" t="s">
        <v>1808</v>
      </c>
      <c r="C18" s="169">
        <v>-0.67880777961718053</v>
      </c>
    </row>
    <row r="19" spans="1:56" x14ac:dyDescent="0.25">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row>
    <row r="20" spans="1:56" x14ac:dyDescent="0.25">
      <c r="A20" s="461" t="s">
        <v>1823</v>
      </c>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row>
    <row r="22" spans="1:56" ht="14.45" customHeight="1" x14ac:dyDescent="0.25">
      <c r="A22" s="1064"/>
      <c r="B22" s="1064"/>
      <c r="C22" s="1064"/>
      <c r="D22" s="1064"/>
      <c r="E22" s="1064"/>
      <c r="H22" s="1064"/>
      <c r="I22" s="1064"/>
      <c r="J22" s="1064"/>
      <c r="K22" s="1064"/>
      <c r="L22" s="1064"/>
      <c r="M22" s="1064"/>
    </row>
    <row r="37" spans="1:1" x14ac:dyDescent="0.25">
      <c r="A37" s="461" t="s">
        <v>1824</v>
      </c>
    </row>
  </sheetData>
  <mergeCells count="2">
    <mergeCell ref="A22:E22"/>
    <mergeCell ref="H22:M22"/>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W22"/>
  <sheetViews>
    <sheetView showGridLines="0" zoomScale="85" zoomScaleNormal="85" workbookViewId="0">
      <selection activeCell="A8" sqref="A8"/>
    </sheetView>
  </sheetViews>
  <sheetFormatPr defaultColWidth="9.140625" defaultRowHeight="13.5" x14ac:dyDescent="0.25"/>
  <cols>
    <col min="1" max="16384" width="9.140625" style="15"/>
  </cols>
  <sheetData>
    <row r="3" spans="1:49" x14ac:dyDescent="0.25">
      <c r="B3" s="15">
        <v>2023</v>
      </c>
      <c r="C3" s="15">
        <v>2024</v>
      </c>
      <c r="D3" s="15">
        <v>2025</v>
      </c>
      <c r="E3" s="15">
        <v>2026</v>
      </c>
      <c r="F3" s="15">
        <v>2027</v>
      </c>
      <c r="G3" s="15">
        <v>2028</v>
      </c>
      <c r="H3" s="15">
        <v>2029</v>
      </c>
      <c r="I3" s="15">
        <v>2030</v>
      </c>
      <c r="J3" s="15">
        <v>2031</v>
      </c>
      <c r="K3" s="15">
        <v>2032</v>
      </c>
      <c r="L3" s="15">
        <v>2033</v>
      </c>
      <c r="M3" s="15">
        <v>2034</v>
      </c>
      <c r="N3" s="15">
        <v>2035</v>
      </c>
      <c r="O3" s="15">
        <v>2036</v>
      </c>
      <c r="P3" s="15">
        <v>2037</v>
      </c>
      <c r="Q3" s="15">
        <v>2038</v>
      </c>
      <c r="R3" s="15">
        <v>2039</v>
      </c>
      <c r="S3" s="15">
        <v>2040</v>
      </c>
      <c r="T3" s="15">
        <v>2041</v>
      </c>
      <c r="U3" s="15">
        <v>2042</v>
      </c>
      <c r="V3" s="15">
        <v>2043</v>
      </c>
      <c r="W3" s="15">
        <v>2044</v>
      </c>
      <c r="X3" s="15">
        <v>2045</v>
      </c>
      <c r="Y3" s="15">
        <v>2046</v>
      </c>
      <c r="Z3" s="15">
        <v>2047</v>
      </c>
      <c r="AA3" s="15">
        <v>2048</v>
      </c>
      <c r="AB3" s="15">
        <v>2049</v>
      </c>
      <c r="AC3" s="15">
        <v>2050</v>
      </c>
      <c r="AD3" s="15">
        <v>2051</v>
      </c>
      <c r="AE3" s="15">
        <v>2052</v>
      </c>
      <c r="AF3" s="15">
        <v>2053</v>
      </c>
      <c r="AG3" s="15">
        <v>2054</v>
      </c>
      <c r="AH3" s="15">
        <v>2055</v>
      </c>
      <c r="AI3" s="15">
        <v>2056</v>
      </c>
      <c r="AJ3" s="15">
        <v>2057</v>
      </c>
      <c r="AK3" s="15">
        <v>2058</v>
      </c>
      <c r="AL3" s="15">
        <v>2059</v>
      </c>
      <c r="AM3" s="15">
        <v>2060</v>
      </c>
      <c r="AN3" s="15">
        <v>2061</v>
      </c>
      <c r="AO3" s="15">
        <v>2062</v>
      </c>
      <c r="AP3" s="15">
        <v>2063</v>
      </c>
      <c r="AQ3" s="15">
        <v>2064</v>
      </c>
      <c r="AR3" s="15">
        <v>2065</v>
      </c>
      <c r="AS3" s="15">
        <v>2066</v>
      </c>
      <c r="AT3" s="15">
        <v>2067</v>
      </c>
      <c r="AU3" s="15">
        <v>2068</v>
      </c>
      <c r="AV3" s="15">
        <v>2069</v>
      </c>
      <c r="AW3" s="15">
        <v>2070</v>
      </c>
    </row>
    <row r="4" spans="1:49" x14ac:dyDescent="0.25">
      <c r="A4" s="15" t="s">
        <v>1776</v>
      </c>
      <c r="B4" s="169">
        <v>0.76977032837577075</v>
      </c>
      <c r="C4" s="169">
        <v>0.79636097905334402</v>
      </c>
      <c r="D4" s="169">
        <v>0.80265976237285841</v>
      </c>
      <c r="E4" s="169">
        <v>0.85779068574648065</v>
      </c>
      <c r="F4" s="169">
        <v>0.87719367257296932</v>
      </c>
      <c r="G4" s="169">
        <v>0.86044968339790617</v>
      </c>
      <c r="H4" s="169">
        <v>0.84520579272707719</v>
      </c>
      <c r="I4" s="169">
        <v>0.82222438261039499</v>
      </c>
      <c r="J4" s="169">
        <v>0.78702973789341701</v>
      </c>
      <c r="K4" s="169">
        <v>0.71369876728762838</v>
      </c>
      <c r="L4" s="169">
        <v>0.66905329171044858</v>
      </c>
      <c r="M4" s="169">
        <v>0.61671742301366017</v>
      </c>
      <c r="N4" s="169">
        <v>0.51905998384603902</v>
      </c>
      <c r="O4" s="169">
        <v>0.42895358515845838</v>
      </c>
      <c r="P4" s="169">
        <v>0.3212988344381178</v>
      </c>
      <c r="Q4" s="169">
        <v>0.18221808980772125</v>
      </c>
      <c r="R4" s="169">
        <v>9.6630012364816498E-2</v>
      </c>
      <c r="S4" s="169">
        <v>1.5183759305846145E-2</v>
      </c>
      <c r="T4" s="169">
        <v>-0.12193083772235835</v>
      </c>
      <c r="U4" s="169">
        <v>-0.19917488049789533</v>
      </c>
      <c r="V4" s="169">
        <v>-0.28164945832401056</v>
      </c>
      <c r="W4" s="169">
        <v>-0.38566608607140662</v>
      </c>
      <c r="X4" s="169">
        <v>-0.41926911262698485</v>
      </c>
      <c r="Y4" s="169">
        <v>-0.4625508440894126</v>
      </c>
      <c r="Z4" s="169">
        <v>-0.51768033372235545</v>
      </c>
      <c r="AA4" s="169">
        <v>-0.56662662179267786</v>
      </c>
      <c r="AB4" s="169">
        <v>-0.63906809690057198</v>
      </c>
      <c r="AC4" s="169">
        <v>-0.73633645439899997</v>
      </c>
      <c r="AD4" s="169">
        <v>-0.78059399633853388</v>
      </c>
      <c r="AE4" s="169">
        <v>-0.82904832050650668</v>
      </c>
      <c r="AF4" s="169">
        <v>-0.86659186334989891</v>
      </c>
      <c r="AG4" s="169">
        <v>-0.91906900131669089</v>
      </c>
      <c r="AH4" s="169">
        <v>-0.97576873226568916</v>
      </c>
      <c r="AI4" s="169">
        <v>-1.0232669066610693</v>
      </c>
      <c r="AJ4" s="169">
        <v>-1.00265927691863</v>
      </c>
      <c r="AK4" s="169">
        <v>-0.96663147712080955</v>
      </c>
      <c r="AL4" s="169">
        <v>-0.9099366644273551</v>
      </c>
      <c r="AM4" s="169">
        <v>-0.8541651723733511</v>
      </c>
      <c r="AN4" s="169">
        <v>-0.81015387434527564</v>
      </c>
      <c r="AO4" s="169">
        <v>-0.78356675791716723</v>
      </c>
      <c r="AP4" s="169">
        <v>-0.7832169971963272</v>
      </c>
      <c r="AQ4" s="169">
        <v>-0.7631312654354635</v>
      </c>
      <c r="AR4" s="169">
        <v>-0.74953420022464201</v>
      </c>
      <c r="AS4" s="169">
        <v>-0.76684791839524258</v>
      </c>
      <c r="AT4" s="169">
        <v>-0.81691384751245921</v>
      </c>
      <c r="AU4" s="169">
        <v>-0.89291913944357804</v>
      </c>
      <c r="AV4" s="169">
        <v>-0.9703968049409295</v>
      </c>
      <c r="AW4" s="169">
        <v>-1.084620407067503</v>
      </c>
    </row>
    <row r="8" spans="1:49" x14ac:dyDescent="0.25">
      <c r="A8" s="461" t="s">
        <v>1825</v>
      </c>
    </row>
    <row r="22" spans="1:1" x14ac:dyDescent="0.25">
      <c r="A22" s="461" t="s">
        <v>1826</v>
      </c>
    </row>
  </sheetData>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showGridLines="0" zoomScale="90" zoomScaleNormal="90" workbookViewId="0"/>
  </sheetViews>
  <sheetFormatPr defaultColWidth="9.140625" defaultRowHeight="13.5" x14ac:dyDescent="0.25"/>
  <cols>
    <col min="1" max="1" width="14.140625" style="376" bestFit="1" customWidth="1"/>
    <col min="2" max="8" width="9.140625" style="376"/>
    <col min="9" max="10" width="24.42578125" style="376" customWidth="1"/>
    <col min="11" max="26" width="7" style="376" customWidth="1"/>
    <col min="27" max="27" width="6.5703125" style="376" bestFit="1" customWidth="1"/>
    <col min="28" max="28" width="5.7109375" style="376" bestFit="1" customWidth="1"/>
    <col min="29" max="16384" width="9.140625" style="376"/>
  </cols>
  <sheetData>
    <row r="1" spans="1:29" ht="15" x14ac:dyDescent="0.25">
      <c r="A1" s="375"/>
    </row>
    <row r="2" spans="1:29" x14ac:dyDescent="0.25">
      <c r="B2" s="15"/>
      <c r="I2" s="377" t="s">
        <v>751</v>
      </c>
      <c r="J2" s="377" t="s">
        <v>582</v>
      </c>
    </row>
    <row r="3" spans="1:29" x14ac:dyDescent="0.25">
      <c r="B3" s="15"/>
      <c r="C3" s="378"/>
    </row>
    <row r="4" spans="1:29" ht="14.25" thickBot="1" x14ac:dyDescent="0.3">
      <c r="B4" s="95" t="s">
        <v>1946</v>
      </c>
      <c r="I4" s="379" t="s">
        <v>752</v>
      </c>
      <c r="J4" s="379" t="s">
        <v>753</v>
      </c>
      <c r="K4" s="379"/>
      <c r="L4" s="379"/>
      <c r="M4" s="379"/>
      <c r="N4" s="379"/>
      <c r="O4" s="379"/>
      <c r="P4" s="379"/>
      <c r="Q4" s="379"/>
      <c r="R4" s="379"/>
      <c r="S4" s="379"/>
    </row>
    <row r="5" spans="1:29" x14ac:dyDescent="0.25">
      <c r="I5" s="380"/>
      <c r="J5" s="380"/>
      <c r="K5" s="380"/>
      <c r="L5" s="380"/>
      <c r="M5" s="380"/>
      <c r="N5" s="380"/>
      <c r="O5" s="380"/>
      <c r="P5" s="380"/>
      <c r="Q5" s="380"/>
      <c r="R5" s="380"/>
      <c r="S5" s="380"/>
      <c r="T5" s="380"/>
      <c r="U5" s="380"/>
      <c r="V5" s="380"/>
      <c r="W5" s="380"/>
      <c r="X5" s="380"/>
      <c r="Y5" s="380"/>
      <c r="Z5" s="380"/>
      <c r="AA5" s="380"/>
    </row>
    <row r="6" spans="1:29" x14ac:dyDescent="0.25">
      <c r="I6" s="381"/>
      <c r="J6" s="381"/>
      <c r="K6" s="382">
        <v>2007</v>
      </c>
      <c r="L6" s="382">
        <v>2008</v>
      </c>
      <c r="M6" s="382">
        <v>2009</v>
      </c>
      <c r="N6" s="382">
        <v>2010</v>
      </c>
      <c r="O6" s="382">
        <v>2011</v>
      </c>
      <c r="P6" s="382">
        <v>2012</v>
      </c>
      <c r="Q6" s="382">
        <v>2013</v>
      </c>
      <c r="R6" s="382">
        <v>2014</v>
      </c>
      <c r="S6" s="382">
        <v>2015</v>
      </c>
      <c r="T6" s="382">
        <v>2016</v>
      </c>
      <c r="U6" s="382">
        <v>2017</v>
      </c>
      <c r="V6" s="382">
        <v>2018</v>
      </c>
      <c r="W6" s="382">
        <v>2019</v>
      </c>
      <c r="X6" s="382">
        <v>2020</v>
      </c>
      <c r="Y6" s="382" t="s">
        <v>824</v>
      </c>
      <c r="Z6" s="382" t="s">
        <v>825</v>
      </c>
      <c r="AA6" s="382" t="s">
        <v>826</v>
      </c>
      <c r="AB6" s="382" t="s">
        <v>827</v>
      </c>
    </row>
    <row r="7" spans="1:29" x14ac:dyDescent="0.25">
      <c r="I7" s="383"/>
      <c r="J7" s="383"/>
      <c r="K7" s="450"/>
      <c r="L7" s="450"/>
      <c r="M7" s="450"/>
      <c r="N7" s="450"/>
      <c r="O7" s="450"/>
      <c r="P7" s="450"/>
      <c r="Q7" s="450"/>
      <c r="R7" s="450"/>
      <c r="S7" s="450"/>
      <c r="T7" s="450"/>
      <c r="U7" s="384"/>
      <c r="V7" s="384"/>
      <c r="W7" s="384"/>
      <c r="X7" s="384"/>
      <c r="Y7" s="384"/>
      <c r="Z7" s="384"/>
      <c r="AA7" s="384"/>
      <c r="AC7" s="1065"/>
    </row>
    <row r="8" spans="1:29" x14ac:dyDescent="0.25">
      <c r="I8" s="383" t="s">
        <v>754</v>
      </c>
      <c r="J8" s="383" t="s">
        <v>754</v>
      </c>
      <c r="K8" s="450">
        <v>21684.152999999998</v>
      </c>
      <c r="L8" s="450">
        <v>23643.786999999997</v>
      </c>
      <c r="M8" s="450">
        <v>23239.9</v>
      </c>
      <c r="N8" s="450">
        <v>23659.918000000001</v>
      </c>
      <c r="O8" s="450">
        <v>26339.778000000006</v>
      </c>
      <c r="P8" s="450">
        <v>26893.902000000002</v>
      </c>
      <c r="Q8" s="450">
        <v>29307.414000000004</v>
      </c>
      <c r="R8" s="450">
        <v>30637.581000000006</v>
      </c>
      <c r="S8" s="450">
        <v>34361.153999999995</v>
      </c>
      <c r="T8" s="450">
        <v>32564.998999999996</v>
      </c>
      <c r="U8" s="450">
        <f>ESA2010_source!N7</f>
        <v>34260.505000000005</v>
      </c>
      <c r="V8" s="450">
        <f>ESA2010_source!P7</f>
        <v>36560.161</v>
      </c>
      <c r="W8" s="450">
        <f>ESA2010_source!R7</f>
        <v>38817.466</v>
      </c>
      <c r="X8" s="450">
        <f>ESA2010_source!T7</f>
        <v>38109.817000000003</v>
      </c>
      <c r="Y8" s="450">
        <f>ESA2010_source!U7</f>
        <v>39727.971999999994</v>
      </c>
      <c r="Z8" s="450">
        <f>ESA2010_source!V7</f>
        <v>41951.292000000001</v>
      </c>
      <c r="AA8" s="450">
        <f>ESA2010_source!W7</f>
        <v>45103.665999999997</v>
      </c>
      <c r="AB8" s="450">
        <f>ESA2010_source!X7</f>
        <v>44656.429999999993</v>
      </c>
      <c r="AC8" s="1065"/>
    </row>
    <row r="9" spans="1:29" x14ac:dyDescent="0.25">
      <c r="I9" s="383" t="s">
        <v>822</v>
      </c>
      <c r="J9" s="383" t="s">
        <v>823</v>
      </c>
      <c r="K9" s="450">
        <v>63053.9</v>
      </c>
      <c r="L9" s="450">
        <f>ESA2010_source!D95</f>
        <v>68590.534</v>
      </c>
      <c r="M9" s="450">
        <f>ESA2010_source!E95</f>
        <v>64095.519</v>
      </c>
      <c r="N9" s="450">
        <f>ESA2010_source!F95</f>
        <v>68092.964000000007</v>
      </c>
      <c r="O9" s="450">
        <f>ESA2010_source!G95</f>
        <v>71214.386999999988</v>
      </c>
      <c r="P9" s="450">
        <f>ESA2010_source!H95</f>
        <v>73483.822000000015</v>
      </c>
      <c r="Q9" s="450">
        <f>ESA2010_source!I95</f>
        <v>74354.845000000001</v>
      </c>
      <c r="R9" s="450">
        <f>ESA2010_source!J95</f>
        <v>76255.855999999985</v>
      </c>
      <c r="S9" s="450">
        <f>ESA2010_source!K95</f>
        <v>79758.198000000004</v>
      </c>
      <c r="T9" s="450">
        <f>ESA2010_source!L95</f>
        <v>81226.073000000004</v>
      </c>
      <c r="U9" s="450">
        <f>ESA2010_source!N95</f>
        <v>84517.00499999999</v>
      </c>
      <c r="V9" s="450">
        <f>ESA2010_source!P95</f>
        <v>89720.960999999996</v>
      </c>
      <c r="W9" s="450">
        <f>ESA2010_source!R95</f>
        <v>93865.176999999996</v>
      </c>
      <c r="X9" s="450">
        <f>ESA2010_source!T95</f>
        <v>91104.835999999996</v>
      </c>
      <c r="Y9" s="450">
        <f>ESA2010_source!U95</f>
        <v>95397.236000000004</v>
      </c>
      <c r="Z9" s="450">
        <f>ESA2010_source!V95</f>
        <v>103508.18399999999</v>
      </c>
      <c r="AA9" s="450">
        <f>ESA2010_source!W95</f>
        <v>109339.273</v>
      </c>
      <c r="AB9" s="450">
        <f>ESA2010_source!X95</f>
        <v>112435.376</v>
      </c>
      <c r="AC9" s="1065"/>
    </row>
    <row r="10" spans="1:29" x14ac:dyDescent="0.25">
      <c r="I10" s="385"/>
      <c r="J10" s="385"/>
      <c r="K10" s="386"/>
      <c r="L10" s="386"/>
      <c r="M10" s="386"/>
      <c r="N10" s="386"/>
      <c r="O10" s="386"/>
      <c r="P10" s="386"/>
      <c r="Q10" s="386"/>
      <c r="R10" s="386"/>
      <c r="S10" s="386"/>
      <c r="T10" s="386"/>
      <c r="U10" s="386"/>
      <c r="V10" s="386"/>
      <c r="W10" s="386"/>
      <c r="X10" s="386"/>
      <c r="Y10" s="386"/>
      <c r="Z10" s="386"/>
      <c r="AA10" s="386"/>
      <c r="AB10" s="386"/>
      <c r="AC10" s="1065"/>
    </row>
    <row r="11" spans="1:29" x14ac:dyDescent="0.25">
      <c r="I11" s="385" t="s">
        <v>355</v>
      </c>
      <c r="J11" s="385" t="s">
        <v>355</v>
      </c>
      <c r="K11" s="388">
        <f>K8/K9*100</f>
        <v>34.389868033539557</v>
      </c>
      <c r="L11" s="388">
        <f t="shared" ref="L11:AA11" si="0">L8/L9*100</f>
        <v>34.470918392325096</v>
      </c>
      <c r="M11" s="388">
        <f t="shared" si="0"/>
        <v>36.258228909886824</v>
      </c>
      <c r="N11" s="388">
        <f t="shared" si="0"/>
        <v>34.746494513001366</v>
      </c>
      <c r="O11" s="388">
        <f t="shared" si="0"/>
        <v>36.986596542634018</v>
      </c>
      <c r="P11" s="388">
        <f t="shared" si="0"/>
        <v>36.598398488309435</v>
      </c>
      <c r="Q11" s="388">
        <f t="shared" si="0"/>
        <v>39.415607685013669</v>
      </c>
      <c r="R11" s="388">
        <f t="shared" si="0"/>
        <v>40.177348477997562</v>
      </c>
      <c r="S11" s="388">
        <f t="shared" si="0"/>
        <v>43.081657888007939</v>
      </c>
      <c r="T11" s="388">
        <f t="shared" si="0"/>
        <v>40.091805250759812</v>
      </c>
      <c r="U11" s="388">
        <f t="shared" si="0"/>
        <v>40.536818596446963</v>
      </c>
      <c r="V11" s="388">
        <f t="shared" si="0"/>
        <v>40.74873986247205</v>
      </c>
      <c r="W11" s="388">
        <f t="shared" si="0"/>
        <v>41.354490813989521</v>
      </c>
      <c r="X11" s="388">
        <f t="shared" si="0"/>
        <v>41.830728941765507</v>
      </c>
      <c r="Y11" s="388">
        <f t="shared" si="0"/>
        <v>41.644783083652435</v>
      </c>
      <c r="Z11" s="388">
        <f t="shared" si="0"/>
        <v>40.529444512329583</v>
      </c>
      <c r="AA11" s="388">
        <f t="shared" si="0"/>
        <v>41.251112031813122</v>
      </c>
      <c r="AB11" s="388">
        <f>AB8/AB9*100</f>
        <v>39.717419542404507</v>
      </c>
      <c r="AC11" s="1065"/>
    </row>
    <row r="12" spans="1:29" x14ac:dyDescent="0.25">
      <c r="I12" s="385" t="s">
        <v>755</v>
      </c>
      <c r="J12" s="385" t="s">
        <v>756</v>
      </c>
      <c r="K12" s="387">
        <v>44.900000000000013</v>
      </c>
      <c r="L12" s="387">
        <v>44.7</v>
      </c>
      <c r="M12" s="387">
        <v>44.7</v>
      </c>
      <c r="N12" s="387">
        <v>44.6</v>
      </c>
      <c r="O12" s="387">
        <v>45.2</v>
      </c>
      <c r="P12" s="387">
        <v>46.3</v>
      </c>
      <c r="Q12" s="387">
        <v>46.900000000000013</v>
      </c>
      <c r="R12" s="387">
        <v>46.8</v>
      </c>
      <c r="S12" s="387">
        <v>46.5</v>
      </c>
      <c r="T12" s="387">
        <v>46.3</v>
      </c>
      <c r="U12" s="387">
        <v>46.2</v>
      </c>
      <c r="V12" s="387">
        <v>46.5</v>
      </c>
      <c r="W12" s="387">
        <v>46.400000000000013</v>
      </c>
      <c r="X12" s="416">
        <v>46.8</v>
      </c>
      <c r="Y12" s="387">
        <v>46</v>
      </c>
      <c r="Z12" s="387">
        <v>45.8</v>
      </c>
      <c r="AA12" s="387"/>
      <c r="AC12" s="1066"/>
    </row>
    <row r="13" spans="1:29" x14ac:dyDescent="0.25">
      <c r="I13" s="385" t="s">
        <v>757</v>
      </c>
      <c r="J13" s="385" t="s">
        <v>758</v>
      </c>
      <c r="K13" s="387">
        <v>45.1</v>
      </c>
      <c r="L13" s="387">
        <v>44.7</v>
      </c>
      <c r="M13" s="387">
        <v>44.6</v>
      </c>
      <c r="N13" s="387">
        <v>44.5</v>
      </c>
      <c r="O13" s="387">
        <v>45.1</v>
      </c>
      <c r="P13" s="387">
        <v>46.1</v>
      </c>
      <c r="Q13" s="387">
        <v>46.6</v>
      </c>
      <c r="R13" s="387">
        <v>46.6</v>
      </c>
      <c r="S13" s="387">
        <v>46.2</v>
      </c>
      <c r="T13" s="387">
        <v>46</v>
      </c>
      <c r="U13" s="387">
        <v>45.900000000000013</v>
      </c>
      <c r="V13" s="387">
        <v>46.2</v>
      </c>
      <c r="W13" s="387">
        <v>46.1</v>
      </c>
      <c r="X13" s="416">
        <v>46.5</v>
      </c>
      <c r="Y13" s="387">
        <v>45.7</v>
      </c>
      <c r="Z13" s="387">
        <v>45.400000000000013</v>
      </c>
      <c r="AA13" s="387"/>
      <c r="AC13" s="1066"/>
    </row>
    <row r="14" spans="1:29" x14ac:dyDescent="0.25">
      <c r="I14" s="385" t="s">
        <v>759</v>
      </c>
      <c r="J14" s="385" t="s">
        <v>759</v>
      </c>
      <c r="K14" s="388">
        <f>AVERAGE(K15:K17)</f>
        <v>41.866666666666667</v>
      </c>
      <c r="L14" s="388">
        <f t="shared" ref="L14:Z14" si="1">AVERAGE(L15:L17)</f>
        <v>41.500000000000007</v>
      </c>
      <c r="M14" s="388">
        <f>AVERAGE(M15:M17)</f>
        <v>40.866666666666674</v>
      </c>
      <c r="N14" s="388">
        <f t="shared" si="1"/>
        <v>40.800000000000004</v>
      </c>
      <c r="O14" s="388">
        <f t="shared" si="1"/>
        <v>41.166666666666664</v>
      </c>
      <c r="P14" s="388">
        <f t="shared" si="1"/>
        <v>42.366666666666674</v>
      </c>
      <c r="Q14" s="388">
        <f t="shared" si="1"/>
        <v>42.6</v>
      </c>
      <c r="R14" s="388">
        <f t="shared" si="1"/>
        <v>42.300000000000004</v>
      </c>
      <c r="S14" s="388">
        <f t="shared" si="1"/>
        <v>42.933333333333337</v>
      </c>
      <c r="T14" s="388">
        <f t="shared" si="1"/>
        <v>41.4</v>
      </c>
      <c r="U14" s="388">
        <f t="shared" si="1"/>
        <v>41.466666666666669</v>
      </c>
      <c r="V14" s="388">
        <f t="shared" si="1"/>
        <v>42.199999999999996</v>
      </c>
      <c r="W14" s="388">
        <f t="shared" si="1"/>
        <v>42.133333333333333</v>
      </c>
      <c r="X14" s="388">
        <f t="shared" si="1"/>
        <v>42.166666666666664</v>
      </c>
      <c r="Y14" s="388">
        <f t="shared" si="1"/>
        <v>41.733333333333334</v>
      </c>
      <c r="Z14" s="388">
        <f t="shared" si="1"/>
        <v>41.133333333333333</v>
      </c>
      <c r="AA14" s="388"/>
      <c r="AC14" s="1066"/>
    </row>
    <row r="15" spans="1:29" x14ac:dyDescent="0.25">
      <c r="I15" s="389" t="s">
        <v>760</v>
      </c>
      <c r="J15" s="389" t="s">
        <v>760</v>
      </c>
      <c r="K15" s="388">
        <v>39.799999999999997</v>
      </c>
      <c r="L15" s="388">
        <v>38.900000000000013</v>
      </c>
      <c r="M15" s="414">
        <v>38.900000000000013</v>
      </c>
      <c r="N15" s="388">
        <v>39.5</v>
      </c>
      <c r="O15" s="388">
        <v>40.5</v>
      </c>
      <c r="P15" s="388">
        <v>40.799999999999997</v>
      </c>
      <c r="Q15" s="388">
        <v>41.400000000000013</v>
      </c>
      <c r="R15" s="388">
        <v>40.5</v>
      </c>
      <c r="S15" s="388">
        <v>41.3</v>
      </c>
      <c r="T15" s="388">
        <v>40.5</v>
      </c>
      <c r="U15" s="388">
        <v>40.5</v>
      </c>
      <c r="V15" s="388">
        <v>41.5</v>
      </c>
      <c r="W15" s="417">
        <v>41.7</v>
      </c>
      <c r="X15" s="417">
        <v>41.3</v>
      </c>
      <c r="Y15" s="388">
        <v>42</v>
      </c>
      <c r="Z15" s="388">
        <v>41.5</v>
      </c>
      <c r="AA15" s="388"/>
      <c r="AC15" s="1066"/>
    </row>
    <row r="16" spans="1:29" x14ac:dyDescent="0.25">
      <c r="I16" s="389" t="s">
        <v>359</v>
      </c>
      <c r="J16" s="389" t="s">
        <v>359</v>
      </c>
      <c r="K16" s="388">
        <v>41</v>
      </c>
      <c r="L16" s="388">
        <v>40.6</v>
      </c>
      <c r="M16" s="414">
        <v>37.799999999999997</v>
      </c>
      <c r="N16" s="388">
        <v>38.400000000000013</v>
      </c>
      <c r="O16" s="388">
        <v>39.1</v>
      </c>
      <c r="P16" s="388">
        <v>39.400000000000013</v>
      </c>
      <c r="Q16" s="388">
        <v>38.799999999999997</v>
      </c>
      <c r="R16" s="388">
        <v>39</v>
      </c>
      <c r="S16" s="388">
        <v>39.1</v>
      </c>
      <c r="T16" s="388">
        <v>38.700000000000003</v>
      </c>
      <c r="U16" s="388">
        <v>39.799999999999997</v>
      </c>
      <c r="V16" s="388">
        <v>41.3</v>
      </c>
      <c r="W16" s="388">
        <v>41.1</v>
      </c>
      <c r="X16" s="417">
        <v>41.7</v>
      </c>
      <c r="Y16" s="388">
        <v>40.400000000000013</v>
      </c>
      <c r="Z16" s="388">
        <v>40</v>
      </c>
      <c r="AA16" s="388"/>
      <c r="AC16" s="1066"/>
    </row>
    <row r="17" spans="2:33" x14ac:dyDescent="0.25">
      <c r="I17" s="390" t="s">
        <v>360</v>
      </c>
      <c r="J17" s="390" t="s">
        <v>360</v>
      </c>
      <c r="K17" s="391">
        <v>44.8</v>
      </c>
      <c r="L17" s="391">
        <v>45</v>
      </c>
      <c r="M17" s="415">
        <v>45.900000000000013</v>
      </c>
      <c r="N17" s="391">
        <v>44.5</v>
      </c>
      <c r="O17" s="391">
        <v>43.900000000000013</v>
      </c>
      <c r="P17" s="391">
        <v>46.900000000000013</v>
      </c>
      <c r="Q17" s="391">
        <v>47.6</v>
      </c>
      <c r="R17" s="391">
        <v>47.400000000000013</v>
      </c>
      <c r="S17" s="391">
        <v>48.400000000000013</v>
      </c>
      <c r="T17" s="391">
        <v>45</v>
      </c>
      <c r="U17" s="391">
        <v>44.1</v>
      </c>
      <c r="V17" s="391">
        <v>43.8</v>
      </c>
      <c r="W17" s="418">
        <v>43.6</v>
      </c>
      <c r="X17" s="418">
        <v>43.5</v>
      </c>
      <c r="Y17" s="391">
        <v>42.8</v>
      </c>
      <c r="Z17" s="391">
        <v>41.900000000000013</v>
      </c>
      <c r="AA17" s="391"/>
      <c r="AC17" s="1066"/>
    </row>
    <row r="18" spans="2:33" x14ac:dyDescent="0.25">
      <c r="B18" s="95" t="s">
        <v>1947</v>
      </c>
      <c r="K18" s="392"/>
      <c r="L18" s="392"/>
      <c r="M18" s="392"/>
      <c r="N18" s="392"/>
      <c r="O18" s="392"/>
      <c r="P18" s="392"/>
      <c r="Q18" s="392"/>
      <c r="R18" s="392"/>
      <c r="S18" s="392"/>
      <c r="T18" s="392"/>
      <c r="U18" s="392"/>
      <c r="V18" s="392"/>
      <c r="W18" s="392"/>
      <c r="X18" s="392"/>
      <c r="Y18" s="392"/>
    </row>
    <row r="19" spans="2:33" x14ac:dyDescent="0.25">
      <c r="K19" s="386"/>
      <c r="L19" s="386"/>
      <c r="M19" s="386"/>
      <c r="N19" s="386"/>
      <c r="O19" s="386"/>
      <c r="P19" s="386"/>
      <c r="Q19" s="386"/>
      <c r="R19" s="386"/>
      <c r="S19" s="386"/>
      <c r="T19" s="386"/>
      <c r="U19" s="386"/>
      <c r="V19" s="386"/>
      <c r="W19" s="386"/>
      <c r="X19" s="386"/>
      <c r="Y19" s="386"/>
      <c r="Z19" s="386"/>
      <c r="AA19" s="386"/>
    </row>
    <row r="20" spans="2:33" x14ac:dyDescent="0.25">
      <c r="K20" s="451"/>
      <c r="L20" s="451"/>
      <c r="M20" s="451"/>
      <c r="N20" s="451"/>
      <c r="O20" s="451"/>
      <c r="P20" s="451"/>
      <c r="Q20" s="451"/>
      <c r="R20" s="451"/>
      <c r="S20" s="451"/>
      <c r="T20" s="451"/>
      <c r="U20" s="451"/>
      <c r="V20" s="451"/>
      <c r="W20" s="451"/>
      <c r="X20" s="451"/>
      <c r="Y20" s="451"/>
      <c r="Z20" s="451"/>
      <c r="AA20" s="451"/>
      <c r="AB20" s="451"/>
    </row>
    <row r="23" spans="2:33" x14ac:dyDescent="0.25">
      <c r="I23" s="626"/>
      <c r="J23" s="626"/>
      <c r="K23" s="626"/>
      <c r="L23" s="626"/>
      <c r="M23" s="626"/>
      <c r="N23" s="626"/>
      <c r="O23" s="626"/>
      <c r="P23" s="626"/>
      <c r="Q23" s="626"/>
      <c r="R23" s="626"/>
      <c r="S23" s="626"/>
      <c r="T23" s="626"/>
      <c r="U23" s="626"/>
      <c r="V23" s="626"/>
      <c r="W23" s="626"/>
      <c r="X23" s="626"/>
      <c r="Y23" s="626"/>
      <c r="Z23" s="626"/>
      <c r="AA23" s="626"/>
    </row>
    <row r="24" spans="2:33" x14ac:dyDescent="0.25">
      <c r="I24" s="626"/>
      <c r="J24" s="626"/>
      <c r="K24" s="626"/>
      <c r="L24" s="626"/>
      <c r="M24" s="626"/>
      <c r="N24" s="626"/>
      <c r="O24" s="626"/>
      <c r="P24" s="626"/>
      <c r="Q24" s="626"/>
      <c r="R24" s="626"/>
      <c r="S24" s="626"/>
      <c r="T24" s="626"/>
      <c r="U24" s="626"/>
      <c r="V24" s="626"/>
      <c r="W24" s="626"/>
      <c r="X24" s="626"/>
      <c r="Y24" s="626"/>
      <c r="Z24" s="626"/>
      <c r="AA24" s="626"/>
    </row>
    <row r="25" spans="2:33" x14ac:dyDescent="0.25">
      <c r="I25" s="630"/>
      <c r="J25" s="626"/>
      <c r="K25" s="626"/>
      <c r="L25" s="626"/>
      <c r="M25" s="631"/>
      <c r="N25" s="632"/>
      <c r="O25" s="632"/>
      <c r="P25" s="632"/>
      <c r="Q25" s="632"/>
      <c r="R25" s="632"/>
      <c r="S25" s="632"/>
      <c r="T25" s="632"/>
      <c r="U25" s="632"/>
      <c r="V25" s="632"/>
      <c r="W25" s="632"/>
      <c r="X25" s="632"/>
      <c r="Y25" s="626"/>
      <c r="Z25" s="626"/>
      <c r="AA25" s="626"/>
      <c r="AC25" s="376" t="s">
        <v>808</v>
      </c>
      <c r="AE25" s="376" t="s">
        <v>808</v>
      </c>
      <c r="AG25" s="376" t="s">
        <v>808</v>
      </c>
    </row>
    <row r="26" spans="2:33" x14ac:dyDescent="0.25">
      <c r="I26" s="633"/>
      <c r="J26" s="626"/>
      <c r="K26" s="626"/>
      <c r="L26" s="626"/>
      <c r="M26" s="634"/>
      <c r="N26" s="634"/>
      <c r="O26" s="634"/>
      <c r="P26" s="634"/>
      <c r="Q26" s="634"/>
      <c r="R26" s="634"/>
      <c r="S26" s="634"/>
      <c r="T26" s="634"/>
      <c r="U26" s="634"/>
      <c r="V26" s="634"/>
      <c r="W26" s="634"/>
      <c r="X26" s="634"/>
      <c r="Y26" s="635"/>
      <c r="Z26" s="626"/>
      <c r="AA26" s="626"/>
      <c r="AC26" s="376" t="s">
        <v>808</v>
      </c>
      <c r="AE26" s="376" t="s">
        <v>808</v>
      </c>
    </row>
    <row r="27" spans="2:33" x14ac:dyDescent="0.25">
      <c r="I27" s="636"/>
      <c r="J27" s="626"/>
      <c r="K27" s="626"/>
      <c r="L27" s="626"/>
      <c r="M27" s="634"/>
      <c r="N27" s="634"/>
      <c r="O27" s="634"/>
      <c r="P27" s="634"/>
      <c r="Q27" s="634"/>
      <c r="R27" s="634"/>
      <c r="S27" s="634"/>
      <c r="T27" s="634"/>
      <c r="U27" s="634"/>
      <c r="V27" s="634"/>
      <c r="W27" s="634"/>
      <c r="X27" s="634"/>
      <c r="Y27" s="626"/>
      <c r="Z27" s="626"/>
      <c r="AA27" s="626"/>
      <c r="AG27" s="412" t="s">
        <v>808</v>
      </c>
    </row>
    <row r="28" spans="2:33" x14ac:dyDescent="0.25">
      <c r="I28" s="633"/>
      <c r="J28" s="626"/>
      <c r="K28" s="626"/>
      <c r="L28" s="626"/>
      <c r="M28" s="634"/>
      <c r="N28" s="634"/>
      <c r="O28" s="634"/>
      <c r="P28" s="634"/>
      <c r="Q28" s="634"/>
      <c r="R28" s="634"/>
      <c r="S28" s="634"/>
      <c r="T28" s="634"/>
      <c r="U28" s="634"/>
      <c r="V28" s="634"/>
      <c r="W28" s="634"/>
      <c r="X28" s="634"/>
      <c r="Y28" s="637"/>
      <c r="Z28" s="626"/>
      <c r="AA28" s="637"/>
      <c r="AC28" s="412" t="s">
        <v>808</v>
      </c>
      <c r="AE28" s="412" t="s">
        <v>808</v>
      </c>
    </row>
    <row r="29" spans="2:33" x14ac:dyDescent="0.25">
      <c r="B29" s="95"/>
      <c r="I29" s="633"/>
      <c r="J29" s="626"/>
      <c r="K29" s="626"/>
      <c r="L29" s="626"/>
      <c r="M29" s="634"/>
      <c r="N29" s="634"/>
      <c r="O29" s="634"/>
      <c r="P29" s="634"/>
      <c r="Q29" s="634"/>
      <c r="R29" s="634"/>
      <c r="S29" s="634"/>
      <c r="T29" s="634"/>
      <c r="U29" s="634"/>
      <c r="V29" s="634"/>
      <c r="W29" s="634"/>
      <c r="X29" s="634"/>
      <c r="Y29" s="637"/>
      <c r="Z29" s="626"/>
      <c r="AA29" s="637"/>
      <c r="AC29" s="412" t="s">
        <v>808</v>
      </c>
      <c r="AE29" s="412" t="s">
        <v>808</v>
      </c>
    </row>
    <row r="30" spans="2:33" x14ac:dyDescent="0.25">
      <c r="I30" s="633"/>
      <c r="J30" s="626"/>
      <c r="K30" s="626"/>
      <c r="L30" s="626"/>
      <c r="M30" s="627"/>
      <c r="N30" s="627"/>
      <c r="O30" s="627"/>
      <c r="P30" s="627"/>
      <c r="Q30" s="627"/>
      <c r="R30" s="627"/>
      <c r="S30" s="627"/>
      <c r="T30" s="627"/>
      <c r="U30" s="627"/>
      <c r="V30" s="627"/>
      <c r="W30" s="627"/>
      <c r="X30" s="627"/>
      <c r="Y30" s="626"/>
      <c r="Z30" s="626"/>
      <c r="AA30" s="626"/>
    </row>
    <row r="31" spans="2:33" x14ac:dyDescent="0.25">
      <c r="I31" s="636"/>
      <c r="J31" s="626"/>
      <c r="K31" s="626"/>
      <c r="L31" s="626"/>
      <c r="M31" s="638"/>
      <c r="N31" s="638"/>
      <c r="O31" s="638"/>
      <c r="P31" s="638"/>
      <c r="Q31" s="638"/>
      <c r="R31" s="638"/>
      <c r="S31" s="638"/>
      <c r="T31" s="638"/>
      <c r="U31" s="638"/>
      <c r="V31" s="638"/>
      <c r="W31" s="638"/>
      <c r="X31" s="638"/>
      <c r="Y31" s="626"/>
      <c r="Z31" s="626"/>
      <c r="AA31" s="626"/>
    </row>
    <row r="32" spans="2:33" x14ac:dyDescent="0.25">
      <c r="I32" s="636"/>
      <c r="J32" s="626"/>
      <c r="K32" s="626"/>
      <c r="L32" s="626"/>
      <c r="M32" s="638"/>
      <c r="N32" s="638"/>
      <c r="O32" s="638"/>
      <c r="P32" s="638"/>
      <c r="Q32" s="638"/>
      <c r="R32" s="638"/>
      <c r="S32" s="638"/>
      <c r="T32" s="638"/>
      <c r="U32" s="638"/>
      <c r="V32" s="638"/>
      <c r="W32" s="638"/>
      <c r="X32" s="638"/>
      <c r="Y32" s="626"/>
      <c r="Z32" s="626"/>
      <c r="AA32" s="626"/>
    </row>
    <row r="33" spans="9:33" x14ac:dyDescent="0.25">
      <c r="I33" s="626"/>
      <c r="J33" s="626"/>
      <c r="K33" s="626"/>
      <c r="L33" s="626"/>
      <c r="M33" s="629"/>
      <c r="N33" s="629"/>
      <c r="O33" s="629"/>
      <c r="P33" s="629"/>
      <c r="Q33" s="629"/>
      <c r="R33" s="629"/>
      <c r="S33" s="629"/>
      <c r="T33" s="629"/>
      <c r="U33" s="629"/>
      <c r="V33" s="629"/>
      <c r="W33" s="629"/>
      <c r="X33" s="629"/>
      <c r="Y33" s="626"/>
      <c r="Z33" s="626"/>
      <c r="AA33" s="626"/>
      <c r="AG33" s="376" t="s">
        <v>808</v>
      </c>
    </row>
    <row r="34" spans="9:33" x14ac:dyDescent="0.25">
      <c r="I34" s="626"/>
      <c r="J34" s="626"/>
      <c r="K34" s="626"/>
      <c r="L34" s="626"/>
      <c r="M34" s="626"/>
      <c r="N34" s="626"/>
      <c r="O34" s="626"/>
      <c r="P34" s="626"/>
      <c r="Q34" s="626"/>
      <c r="R34" s="626"/>
      <c r="S34" s="626"/>
      <c r="T34" s="626"/>
      <c r="U34" s="626"/>
      <c r="V34" s="626"/>
      <c r="W34" s="626"/>
      <c r="X34" s="626"/>
      <c r="Y34" s="626"/>
      <c r="Z34" s="626"/>
      <c r="AA34" s="626"/>
    </row>
    <row r="35" spans="9:33" x14ac:dyDescent="0.25">
      <c r="I35" s="626"/>
      <c r="J35" s="626"/>
      <c r="K35" s="628"/>
      <c r="L35" s="628"/>
      <c r="M35" s="629"/>
      <c r="N35" s="629"/>
      <c r="O35" s="629"/>
      <c r="P35" s="629"/>
      <c r="Q35" s="629"/>
      <c r="R35" s="629"/>
      <c r="S35" s="629"/>
      <c r="T35" s="629"/>
      <c r="U35" s="629"/>
      <c r="V35" s="629"/>
      <c r="W35" s="629"/>
      <c r="X35" s="629"/>
      <c r="Y35" s="626"/>
      <c r="Z35" s="626"/>
      <c r="AA35" s="626"/>
    </row>
    <row r="36" spans="9:33" x14ac:dyDescent="0.25">
      <c r="I36" s="626"/>
      <c r="J36" s="626"/>
      <c r="K36" s="628"/>
      <c r="L36" s="628"/>
      <c r="M36" s="628"/>
      <c r="N36" s="628"/>
      <c r="O36" s="628"/>
      <c r="P36" s="628"/>
      <c r="Q36" s="626"/>
      <c r="R36" s="628"/>
      <c r="S36" s="626"/>
      <c r="T36" s="626"/>
      <c r="U36" s="626"/>
      <c r="V36" s="626"/>
      <c r="W36" s="626"/>
      <c r="X36" s="626"/>
      <c r="Y36" s="626"/>
      <c r="Z36" s="626"/>
      <c r="AA36" s="626"/>
    </row>
    <row r="37" spans="9:33" x14ac:dyDescent="0.25">
      <c r="I37" s="393"/>
      <c r="J37" s="393"/>
      <c r="K37" s="393"/>
      <c r="L37" s="393"/>
      <c r="M37" s="413"/>
      <c r="N37" s="393"/>
      <c r="O37" s="393"/>
      <c r="P37" s="393"/>
      <c r="Q37" s="393"/>
      <c r="R37" s="393"/>
      <c r="S37" s="393"/>
    </row>
    <row r="38" spans="9:33" x14ac:dyDescent="0.25">
      <c r="I38" s="393"/>
      <c r="J38" s="393"/>
      <c r="K38" s="393"/>
      <c r="L38" s="393"/>
      <c r="M38" s="413"/>
      <c r="N38" s="393"/>
      <c r="O38" s="393"/>
      <c r="P38" s="393"/>
      <c r="Q38" s="393"/>
      <c r="R38" s="393"/>
      <c r="S38" s="393"/>
    </row>
    <row r="39" spans="9:33" x14ac:dyDescent="0.25">
      <c r="I39" s="393"/>
      <c r="J39" s="393"/>
      <c r="K39" s="393"/>
      <c r="L39" s="393"/>
      <c r="M39" s="413"/>
      <c r="N39" s="393"/>
      <c r="O39" s="393"/>
      <c r="P39" s="393"/>
      <c r="Q39" s="393"/>
      <c r="R39" s="393"/>
      <c r="S39" s="393"/>
    </row>
    <row r="40" spans="9:33" x14ac:dyDescent="0.25">
      <c r="I40" s="95"/>
    </row>
  </sheetData>
  <mergeCells count="2">
    <mergeCell ref="AC7:AC11"/>
    <mergeCell ref="AC12:AC17"/>
  </mergeCells>
  <pageMargins left="0.75" right="0.75" top="1" bottom="1" header="0.5" footer="0.5"/>
  <pageSetup paperSize="9" firstPageNumber="0" fitToWidth="0" fitToHeight="0" pageOrder="overThenDown" orientation="portrait" horizontalDpi="300" verticalDpi="300"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77"/>
  <sheetViews>
    <sheetView showGridLines="0" zoomScale="85" zoomScaleNormal="85" workbookViewId="0">
      <pane xSplit="3" ySplit="2" topLeftCell="D3" activePane="bottomRight" state="frozen"/>
      <selection pane="topRight" activeCell="C1" sqref="C1"/>
      <selection pane="bottomLeft" activeCell="A5" sqref="A5"/>
      <selection pane="bottomRight"/>
    </sheetView>
  </sheetViews>
  <sheetFormatPr defaultColWidth="8.7109375" defaultRowHeight="13.5" x14ac:dyDescent="0.25"/>
  <cols>
    <col min="1" max="7" width="8.7109375" style="798"/>
    <col min="8" max="28" width="11.42578125" style="798" bestFit="1" customWidth="1"/>
    <col min="29" max="16384" width="8.7109375" style="798"/>
  </cols>
  <sheetData>
    <row r="3" spans="2:11" x14ac:dyDescent="0.25">
      <c r="D3" s="798">
        <v>2019</v>
      </c>
      <c r="E3" s="798">
        <v>2012</v>
      </c>
      <c r="F3" s="798" t="s">
        <v>774</v>
      </c>
    </row>
    <row r="4" spans="2:11" x14ac:dyDescent="0.25">
      <c r="B4" s="798" t="s">
        <v>775</v>
      </c>
      <c r="D4" s="798">
        <v>22.5527382</v>
      </c>
      <c r="E4" s="798">
        <v>28.373453300000001</v>
      </c>
      <c r="F4" s="798">
        <f t="shared" ref="F4:F32" si="0">D4/E4-1</f>
        <v>-0.20514651630367464</v>
      </c>
      <c r="G4" s="798" t="s">
        <v>384</v>
      </c>
      <c r="H4" s="799"/>
      <c r="J4" s="800"/>
    </row>
    <row r="5" spans="2:11" x14ac:dyDescent="0.25">
      <c r="B5" s="798" t="s">
        <v>776</v>
      </c>
      <c r="D5" s="798">
        <v>26.067018900000001</v>
      </c>
      <c r="E5" s="798">
        <v>27.7848544</v>
      </c>
      <c r="F5" s="798">
        <f t="shared" si="0"/>
        <v>-6.182632722379855E-2</v>
      </c>
      <c r="G5" s="798" t="s">
        <v>383</v>
      </c>
      <c r="H5" s="799"/>
      <c r="J5" s="800"/>
      <c r="K5" s="90" t="s">
        <v>1604</v>
      </c>
    </row>
    <row r="6" spans="2:11" x14ac:dyDescent="0.25">
      <c r="B6" s="798" t="s">
        <v>777</v>
      </c>
      <c r="D6" s="798">
        <v>37.048384400000003</v>
      </c>
      <c r="E6" s="798">
        <v>39.226849199999997</v>
      </c>
      <c r="F6" s="798">
        <f t="shared" si="0"/>
        <v>-5.5535044094237151E-2</v>
      </c>
      <c r="G6" s="798" t="s">
        <v>360</v>
      </c>
      <c r="H6" s="799"/>
      <c r="J6" s="800"/>
      <c r="K6" s="90" t="s">
        <v>1605</v>
      </c>
    </row>
    <row r="7" spans="2:11" x14ac:dyDescent="0.25">
      <c r="B7" s="798" t="s">
        <v>778</v>
      </c>
      <c r="D7" s="798">
        <v>43.463110800000003</v>
      </c>
      <c r="E7" s="798">
        <v>45.165025100000001</v>
      </c>
      <c r="F7" s="798">
        <f t="shared" si="0"/>
        <v>-3.7682128953361316E-2</v>
      </c>
      <c r="G7" s="798" t="s">
        <v>368</v>
      </c>
      <c r="H7" s="799"/>
      <c r="J7" s="800"/>
    </row>
    <row r="8" spans="2:11" x14ac:dyDescent="0.25">
      <c r="B8" s="798" t="s">
        <v>528</v>
      </c>
      <c r="D8" s="798">
        <v>31.626591399999999</v>
      </c>
      <c r="E8" s="798">
        <v>32.420006600000001</v>
      </c>
      <c r="F8" s="798">
        <f t="shared" si="0"/>
        <v>-2.4473011674217338E-2</v>
      </c>
      <c r="G8" s="798" t="s">
        <v>382</v>
      </c>
      <c r="H8" s="799"/>
      <c r="J8" s="800"/>
    </row>
    <row r="9" spans="2:11" x14ac:dyDescent="0.25">
      <c r="B9" s="798" t="s">
        <v>779</v>
      </c>
      <c r="D9" s="798">
        <v>42.3711038</v>
      </c>
      <c r="E9" s="798">
        <v>43.165527400000002</v>
      </c>
      <c r="F9" s="798">
        <f t="shared" si="0"/>
        <v>-1.8404121247919791E-2</v>
      </c>
      <c r="G9" s="798" t="s">
        <v>364</v>
      </c>
      <c r="H9" s="799"/>
      <c r="J9" s="800"/>
    </row>
    <row r="10" spans="2:11" x14ac:dyDescent="0.25">
      <c r="B10" s="798" t="s">
        <v>780</v>
      </c>
      <c r="D10" s="798">
        <v>42.227109499999997</v>
      </c>
      <c r="E10" s="798">
        <v>42.5473918</v>
      </c>
      <c r="F10" s="798">
        <f t="shared" si="0"/>
        <v>-7.5276600151081841E-3</v>
      </c>
      <c r="G10" s="798" t="s">
        <v>370</v>
      </c>
      <c r="H10" s="799"/>
      <c r="J10" s="800"/>
    </row>
    <row r="11" spans="2:11" x14ac:dyDescent="0.25">
      <c r="B11" s="798" t="s">
        <v>781</v>
      </c>
      <c r="D11" s="798">
        <v>37.984926799999997</v>
      </c>
      <c r="E11" s="798">
        <v>37.896609099999999</v>
      </c>
      <c r="F11" s="798">
        <f t="shared" si="0"/>
        <v>2.3304908301149396E-3</v>
      </c>
      <c r="G11" s="798" t="s">
        <v>372</v>
      </c>
      <c r="H11" s="799"/>
      <c r="J11" s="800"/>
    </row>
    <row r="12" spans="2:11" x14ac:dyDescent="0.25">
      <c r="B12" s="798" t="s">
        <v>782</v>
      </c>
      <c r="D12" s="798">
        <v>47.029465600000002</v>
      </c>
      <c r="E12" s="798">
        <v>46.617357300000002</v>
      </c>
      <c r="F12" s="798">
        <f t="shared" si="0"/>
        <v>8.8402329919290423E-3</v>
      </c>
      <c r="G12" s="798" t="s">
        <v>389</v>
      </c>
      <c r="H12" s="799"/>
      <c r="J12" s="800"/>
    </row>
    <row r="13" spans="2:11" x14ac:dyDescent="0.25">
      <c r="B13" s="798" t="s">
        <v>783</v>
      </c>
      <c r="D13" s="798">
        <v>42.505236799999999</v>
      </c>
      <c r="E13" s="798">
        <v>41.967401299999999</v>
      </c>
      <c r="F13" s="798">
        <f t="shared" si="0"/>
        <v>1.2815554057191481E-2</v>
      </c>
      <c r="G13" s="798" t="s">
        <v>366</v>
      </c>
      <c r="H13" s="799"/>
      <c r="J13" s="800"/>
    </row>
    <row r="14" spans="2:11" x14ac:dyDescent="0.25">
      <c r="B14" s="798" t="s">
        <v>784</v>
      </c>
      <c r="D14" s="798">
        <v>45.367509699999999</v>
      </c>
      <c r="E14" s="798">
        <v>44.567991999999997</v>
      </c>
      <c r="F14" s="798">
        <f t="shared" si="0"/>
        <v>1.7939280279892333E-2</v>
      </c>
      <c r="G14" s="798" t="s">
        <v>363</v>
      </c>
      <c r="H14" s="799"/>
      <c r="J14" s="800"/>
    </row>
    <row r="15" spans="2:11" x14ac:dyDescent="0.25">
      <c r="B15" s="798" t="s">
        <v>785</v>
      </c>
      <c r="D15" s="798">
        <v>43.434566099999998</v>
      </c>
      <c r="E15" s="798">
        <v>42.650378199999999</v>
      </c>
      <c r="F15" s="798">
        <f t="shared" si="0"/>
        <v>1.8386423124379325E-2</v>
      </c>
      <c r="G15" s="798" t="s">
        <v>367</v>
      </c>
      <c r="H15" s="799"/>
      <c r="J15" s="800"/>
    </row>
    <row r="16" spans="2:11" x14ac:dyDescent="0.25">
      <c r="B16" s="798" t="s">
        <v>786</v>
      </c>
      <c r="D16" s="798">
        <v>40.2019077</v>
      </c>
      <c r="E16" s="798">
        <v>39.407506400000003</v>
      </c>
      <c r="F16" s="798">
        <f t="shared" si="0"/>
        <v>2.0158628966180814E-2</v>
      </c>
      <c r="G16" s="798" t="s">
        <v>771</v>
      </c>
      <c r="H16" s="799"/>
      <c r="J16" s="800"/>
    </row>
    <row r="17" spans="2:10" x14ac:dyDescent="0.25">
      <c r="B17" s="798" t="s">
        <v>787</v>
      </c>
      <c r="D17" s="798">
        <v>39.409483700000003</v>
      </c>
      <c r="E17" s="798">
        <v>38.502406399999998</v>
      </c>
      <c r="F17" s="798">
        <f t="shared" si="0"/>
        <v>2.3558976822809718E-2</v>
      </c>
      <c r="G17" s="798" t="s">
        <v>369</v>
      </c>
      <c r="H17" s="799"/>
      <c r="J17" s="800"/>
    </row>
    <row r="18" spans="2:10" x14ac:dyDescent="0.25">
      <c r="B18" s="798" t="s">
        <v>788</v>
      </c>
      <c r="D18" s="798">
        <v>35.344405700000003</v>
      </c>
      <c r="E18" s="798">
        <v>34.1679709</v>
      </c>
      <c r="F18" s="798">
        <f t="shared" si="0"/>
        <v>3.4430923728046237E-2</v>
      </c>
      <c r="G18" s="798" t="s">
        <v>379</v>
      </c>
      <c r="H18" s="799"/>
      <c r="J18" s="800"/>
    </row>
    <row r="19" spans="2:10" x14ac:dyDescent="0.25">
      <c r="B19" s="798" t="s">
        <v>789</v>
      </c>
      <c r="D19" s="798">
        <v>33.070349399999998</v>
      </c>
      <c r="E19" s="798">
        <v>31.464693400000002</v>
      </c>
      <c r="F19" s="798">
        <f t="shared" si="0"/>
        <v>5.1030403493459664E-2</v>
      </c>
      <c r="G19" s="798" t="s">
        <v>373</v>
      </c>
      <c r="H19" s="799"/>
      <c r="J19" s="800"/>
    </row>
    <row r="20" spans="2:10" x14ac:dyDescent="0.25">
      <c r="B20" s="798" t="s">
        <v>790</v>
      </c>
      <c r="D20" s="798">
        <v>40.685321399999999</v>
      </c>
      <c r="E20" s="798">
        <v>38.548688499999997</v>
      </c>
      <c r="F20" s="798">
        <f t="shared" si="0"/>
        <v>5.5426863614309596E-2</v>
      </c>
      <c r="G20" s="798" t="s">
        <v>385</v>
      </c>
      <c r="H20" s="799"/>
      <c r="J20" s="800"/>
    </row>
    <row r="21" spans="2:10" x14ac:dyDescent="0.25">
      <c r="B21" s="798" t="s">
        <v>791</v>
      </c>
      <c r="D21" s="798">
        <v>30.950036300000001</v>
      </c>
      <c r="E21" s="798">
        <v>29.0754549</v>
      </c>
      <c r="F21" s="798">
        <f t="shared" si="0"/>
        <v>6.4472986113108144E-2</v>
      </c>
      <c r="G21" s="798" t="s">
        <v>390</v>
      </c>
      <c r="H21" s="799"/>
      <c r="J21" s="800"/>
    </row>
    <row r="22" spans="2:10" x14ac:dyDescent="0.25">
      <c r="B22" s="798" t="s">
        <v>792</v>
      </c>
      <c r="D22" s="798">
        <v>34.805686199999997</v>
      </c>
      <c r="E22" s="798">
        <v>32.518797900000003</v>
      </c>
      <c r="F22" s="798">
        <f t="shared" si="0"/>
        <v>7.0325118014279209E-2</v>
      </c>
      <c r="G22" s="798" t="s">
        <v>371</v>
      </c>
      <c r="H22" s="799"/>
      <c r="J22" s="800"/>
    </row>
    <row r="23" spans="2:10" x14ac:dyDescent="0.25">
      <c r="B23" s="798" t="s">
        <v>793</v>
      </c>
      <c r="D23" s="798">
        <v>36.694587400000003</v>
      </c>
      <c r="E23" s="798">
        <v>34.234633700000003</v>
      </c>
      <c r="F23" s="798">
        <f t="shared" si="0"/>
        <v>7.1855703833629825E-2</v>
      </c>
      <c r="G23" s="798" t="s">
        <v>361</v>
      </c>
      <c r="H23" s="799"/>
      <c r="J23" s="800"/>
    </row>
    <row r="24" spans="2:10" x14ac:dyDescent="0.25">
      <c r="B24" s="798" t="s">
        <v>794</v>
      </c>
      <c r="D24" s="798">
        <v>38.102621399999997</v>
      </c>
      <c r="E24" s="798">
        <v>35.4579308</v>
      </c>
      <c r="F24" s="798">
        <f t="shared" si="0"/>
        <v>7.4586715590295949E-2</v>
      </c>
      <c r="G24" s="798" t="s">
        <v>381</v>
      </c>
      <c r="H24" s="799"/>
      <c r="J24" s="800"/>
    </row>
    <row r="25" spans="2:10" x14ac:dyDescent="0.25">
      <c r="B25" s="798" t="s">
        <v>795</v>
      </c>
      <c r="D25" s="798">
        <v>38.902474900000001</v>
      </c>
      <c r="E25" s="798">
        <v>35.907138000000003</v>
      </c>
      <c r="F25" s="798">
        <f t="shared" si="0"/>
        <v>8.3418982041954859E-2</v>
      </c>
      <c r="G25" s="798" t="s">
        <v>387</v>
      </c>
      <c r="H25" s="799"/>
      <c r="J25" s="800"/>
    </row>
    <row r="26" spans="2:10" x14ac:dyDescent="0.25">
      <c r="B26" s="798" t="s">
        <v>796</v>
      </c>
      <c r="D26" s="798">
        <v>34.839325600000002</v>
      </c>
      <c r="E26" s="798">
        <v>31.6671972</v>
      </c>
      <c r="F26" s="798">
        <f t="shared" si="0"/>
        <v>0.10017079755956426</v>
      </c>
      <c r="G26" s="798" t="s">
        <v>365</v>
      </c>
      <c r="H26" s="799"/>
      <c r="J26" s="800"/>
    </row>
    <row r="27" spans="2:10" x14ac:dyDescent="0.25">
      <c r="B27" s="798" t="s">
        <v>797</v>
      </c>
      <c r="D27" s="798">
        <v>35.269596300000003</v>
      </c>
      <c r="E27" s="798">
        <v>32.046826299999999</v>
      </c>
      <c r="F27" s="798">
        <f t="shared" si="0"/>
        <v>0.10056440440718473</v>
      </c>
      <c r="G27" s="798" t="s">
        <v>359</v>
      </c>
      <c r="H27" s="799"/>
      <c r="J27" s="800"/>
    </row>
    <row r="28" spans="2:10" x14ac:dyDescent="0.25">
      <c r="B28" s="798" t="s">
        <v>798</v>
      </c>
      <c r="D28" s="798">
        <v>39.207020200000002</v>
      </c>
      <c r="E28" s="798">
        <v>35.574134000000001</v>
      </c>
      <c r="F28" s="798">
        <f t="shared" si="0"/>
        <v>0.10212156394306038</v>
      </c>
      <c r="G28" s="798" t="s">
        <v>362</v>
      </c>
      <c r="H28" s="799"/>
      <c r="J28" s="800"/>
    </row>
    <row r="29" spans="2:10" x14ac:dyDescent="0.25">
      <c r="B29" s="798" t="s">
        <v>529</v>
      </c>
      <c r="D29" s="798">
        <v>35.546172900000002</v>
      </c>
      <c r="E29" s="798">
        <v>31.7204351</v>
      </c>
      <c r="F29" s="798">
        <f t="shared" si="0"/>
        <v>0.12060798623786861</v>
      </c>
      <c r="G29" s="798" t="s">
        <v>386</v>
      </c>
      <c r="H29" s="799"/>
      <c r="J29" s="800"/>
    </row>
    <row r="30" spans="2:10" x14ac:dyDescent="0.25">
      <c r="B30" s="798" t="s">
        <v>799</v>
      </c>
      <c r="D30" s="798">
        <v>30.398413699999999</v>
      </c>
      <c r="E30" s="798">
        <v>26.988394799999998</v>
      </c>
      <c r="F30" s="798">
        <f t="shared" si="0"/>
        <v>0.12635130489494695</v>
      </c>
      <c r="G30" s="798" t="s">
        <v>388</v>
      </c>
      <c r="H30" s="799"/>
      <c r="J30" s="800"/>
    </row>
    <row r="31" spans="2:10" x14ac:dyDescent="0.25">
      <c r="B31" s="798" t="s">
        <v>800</v>
      </c>
      <c r="D31" s="798">
        <v>30.897375700000001</v>
      </c>
      <c r="E31" s="798">
        <v>26.675625100000001</v>
      </c>
      <c r="F31" s="798">
        <f t="shared" si="0"/>
        <v>0.15826248060443771</v>
      </c>
      <c r="G31" s="798" t="s">
        <v>380</v>
      </c>
      <c r="H31" s="799"/>
      <c r="J31" s="800"/>
    </row>
    <row r="32" spans="2:10" x14ac:dyDescent="0.25">
      <c r="B32" s="798" t="s">
        <v>801</v>
      </c>
      <c r="D32" s="798">
        <v>34.517143300000001</v>
      </c>
      <c r="E32" s="798">
        <v>28.646129200000001</v>
      </c>
      <c r="F32" s="798">
        <f t="shared" si="0"/>
        <v>0.20494964813605598</v>
      </c>
      <c r="G32" s="798" t="s">
        <v>355</v>
      </c>
      <c r="H32" s="799"/>
      <c r="J32" s="800"/>
    </row>
    <row r="33" spans="2:14" x14ac:dyDescent="0.25">
      <c r="H33" s="799"/>
      <c r="J33" s="800"/>
    </row>
    <row r="34" spans="2:14" x14ac:dyDescent="0.25">
      <c r="B34" s="798" t="s">
        <v>834</v>
      </c>
      <c r="H34" s="799"/>
      <c r="J34" s="800"/>
    </row>
    <row r="35" spans="2:14" x14ac:dyDescent="0.25">
      <c r="B35" s="798" t="s">
        <v>835</v>
      </c>
      <c r="H35" s="799"/>
      <c r="J35" s="800"/>
    </row>
    <row r="36" spans="2:14" x14ac:dyDescent="0.25">
      <c r="B36" s="798" t="s">
        <v>836</v>
      </c>
      <c r="H36" s="799"/>
      <c r="J36" s="800"/>
    </row>
    <row r="37" spans="2:14" x14ac:dyDescent="0.25">
      <c r="B37" s="798" t="s">
        <v>833</v>
      </c>
    </row>
    <row r="38" spans="2:14" x14ac:dyDescent="0.25">
      <c r="D38" s="798">
        <v>2019</v>
      </c>
      <c r="E38" s="798">
        <v>2012</v>
      </c>
      <c r="F38" s="798" t="s">
        <v>774</v>
      </c>
    </row>
    <row r="39" spans="2:14" x14ac:dyDescent="0.25">
      <c r="B39" s="798" t="s">
        <v>775</v>
      </c>
      <c r="D39" s="798">
        <v>22.7</v>
      </c>
      <c r="E39" s="798">
        <v>29.6</v>
      </c>
      <c r="F39" s="798">
        <f t="shared" ref="F39:F52" si="1">D39/E39-1</f>
        <v>-0.23310810810810811</v>
      </c>
      <c r="G39" s="798" t="s">
        <v>384</v>
      </c>
    </row>
    <row r="40" spans="2:14" x14ac:dyDescent="0.25">
      <c r="B40" s="798" t="s">
        <v>776</v>
      </c>
      <c r="D40" s="798">
        <v>26.8</v>
      </c>
      <c r="E40" s="798">
        <v>27.9</v>
      </c>
      <c r="F40" s="798">
        <f t="shared" si="1"/>
        <v>-3.9426523297490967E-2</v>
      </c>
      <c r="G40" s="798" t="s">
        <v>383</v>
      </c>
      <c r="N40" s="15"/>
    </row>
    <row r="41" spans="2:14" x14ac:dyDescent="0.25">
      <c r="B41" s="798" t="s">
        <v>777</v>
      </c>
      <c r="D41" s="798">
        <v>36.5</v>
      </c>
      <c r="E41" s="798">
        <v>39.1</v>
      </c>
      <c r="F41" s="798">
        <f t="shared" si="1"/>
        <v>-6.6496163682864484E-2</v>
      </c>
      <c r="G41" s="798" t="s">
        <v>360</v>
      </c>
    </row>
    <row r="42" spans="2:14" x14ac:dyDescent="0.25">
      <c r="B42" s="798" t="s">
        <v>778</v>
      </c>
      <c r="D42" s="798">
        <v>45.9</v>
      </c>
      <c r="E42" s="798">
        <v>47.8</v>
      </c>
      <c r="F42" s="798">
        <f t="shared" si="1"/>
        <v>-3.9748953974895418E-2</v>
      </c>
      <c r="G42" s="798" t="s">
        <v>368</v>
      </c>
    </row>
    <row r="43" spans="2:14" x14ac:dyDescent="0.25">
      <c r="B43" s="798" t="s">
        <v>528</v>
      </c>
      <c r="D43" s="798">
        <v>32.1</v>
      </c>
      <c r="E43" s="798">
        <v>32.799999999999997</v>
      </c>
      <c r="F43" s="798">
        <f t="shared" si="1"/>
        <v>-2.1341463414634054E-2</v>
      </c>
      <c r="G43" s="798" t="s">
        <v>382</v>
      </c>
    </row>
    <row r="44" spans="2:14" x14ac:dyDescent="0.25">
      <c r="B44" s="798" t="s">
        <v>779</v>
      </c>
      <c r="D44" s="798">
        <v>42.6</v>
      </c>
      <c r="E44" s="798">
        <v>43.4</v>
      </c>
      <c r="F44" s="798">
        <f t="shared" si="1"/>
        <v>-1.8433179723502224E-2</v>
      </c>
      <c r="G44" s="798" t="s">
        <v>364</v>
      </c>
    </row>
    <row r="45" spans="2:14" x14ac:dyDescent="0.25">
      <c r="B45" s="798" t="s">
        <v>780</v>
      </c>
      <c r="D45" s="798">
        <v>42.3</v>
      </c>
      <c r="E45" s="798">
        <v>42.5</v>
      </c>
      <c r="F45" s="798">
        <f t="shared" si="1"/>
        <v>-4.7058823529412264E-3</v>
      </c>
      <c r="G45" s="798" t="s">
        <v>370</v>
      </c>
    </row>
    <row r="46" spans="2:14" x14ac:dyDescent="0.25">
      <c r="B46" s="798" t="s">
        <v>781</v>
      </c>
      <c r="D46" s="798">
        <v>37.700000000000003</v>
      </c>
      <c r="E46" s="798">
        <v>38.200000000000003</v>
      </c>
      <c r="F46" s="798">
        <f t="shared" si="1"/>
        <v>-1.308900523560208E-2</v>
      </c>
      <c r="G46" s="798" t="s">
        <v>372</v>
      </c>
    </row>
    <row r="47" spans="2:14" x14ac:dyDescent="0.25">
      <c r="B47" s="798" t="s">
        <v>782</v>
      </c>
      <c r="D47" s="798">
        <v>46.9</v>
      </c>
      <c r="E47" s="798">
        <v>46.9</v>
      </c>
      <c r="F47" s="798">
        <f t="shared" si="1"/>
        <v>0</v>
      </c>
      <c r="G47" s="798" t="s">
        <v>389</v>
      </c>
    </row>
    <row r="48" spans="2:14" x14ac:dyDescent="0.25">
      <c r="B48" s="798" t="s">
        <v>783</v>
      </c>
      <c r="D48" s="798">
        <v>43.1</v>
      </c>
      <c r="E48" s="798">
        <v>42.6</v>
      </c>
      <c r="F48" s="798">
        <f t="shared" si="1"/>
        <v>1.1737089201877993E-2</v>
      </c>
      <c r="G48" s="798" t="s">
        <v>366</v>
      </c>
    </row>
    <row r="49" spans="2:7" x14ac:dyDescent="0.25">
      <c r="B49" s="798" t="s">
        <v>784</v>
      </c>
      <c r="D49" s="798">
        <v>47.4</v>
      </c>
      <c r="E49" s="798">
        <v>46.5</v>
      </c>
      <c r="F49" s="798">
        <f t="shared" si="1"/>
        <v>1.9354838709677358E-2</v>
      </c>
      <c r="G49" s="798" t="s">
        <v>363</v>
      </c>
    </row>
    <row r="50" spans="2:7" x14ac:dyDescent="0.25">
      <c r="B50" s="798" t="s">
        <v>785</v>
      </c>
      <c r="D50" s="798">
        <v>43.7</v>
      </c>
      <c r="E50" s="798">
        <v>42.7</v>
      </c>
      <c r="F50" s="798">
        <f t="shared" si="1"/>
        <v>2.3419203747072626E-2</v>
      </c>
      <c r="G50" s="798" t="s">
        <v>367</v>
      </c>
    </row>
    <row r="51" spans="2:7" x14ac:dyDescent="0.25">
      <c r="B51" s="798" t="s">
        <v>810</v>
      </c>
      <c r="D51" s="798">
        <v>41.5</v>
      </c>
      <c r="E51" s="798">
        <v>40.9</v>
      </c>
      <c r="F51" s="798">
        <f t="shared" si="1"/>
        <v>1.4669926650366705E-2</v>
      </c>
      <c r="G51" s="798" t="s">
        <v>837</v>
      </c>
    </row>
    <row r="52" spans="2:7" x14ac:dyDescent="0.25">
      <c r="B52" s="798" t="s">
        <v>787</v>
      </c>
      <c r="D52" s="798">
        <v>40.5</v>
      </c>
      <c r="E52" s="798">
        <v>39.9</v>
      </c>
      <c r="F52" s="798">
        <f t="shared" si="1"/>
        <v>1.5037593984962516E-2</v>
      </c>
      <c r="G52" s="798" t="s">
        <v>369</v>
      </c>
    </row>
    <row r="53" spans="2:7" x14ac:dyDescent="0.25">
      <c r="B53" s="798" t="s">
        <v>788</v>
      </c>
      <c r="G53" s="798" t="s">
        <v>379</v>
      </c>
    </row>
    <row r="54" spans="2:7" x14ac:dyDescent="0.25">
      <c r="B54" s="798" t="s">
        <v>789</v>
      </c>
      <c r="D54" s="798">
        <v>33.299999999999997</v>
      </c>
      <c r="E54" s="798">
        <v>31.7</v>
      </c>
      <c r="F54" s="798">
        <f t="shared" ref="F54:F67" si="2">D54/E54-1</f>
        <v>5.0473186119873725E-2</v>
      </c>
      <c r="G54" s="798" t="s">
        <v>373</v>
      </c>
    </row>
    <row r="55" spans="2:7" x14ac:dyDescent="0.25">
      <c r="B55" s="798" t="str">
        <f>B20</f>
        <v>Germany</v>
      </c>
      <c r="D55" s="798">
        <v>41.7</v>
      </c>
      <c r="E55" s="798">
        <v>39.700000000000003</v>
      </c>
      <c r="F55" s="798">
        <f t="shared" si="2"/>
        <v>5.0377833753148638E-2</v>
      </c>
      <c r="G55" s="798" t="s">
        <v>385</v>
      </c>
    </row>
    <row r="56" spans="2:7" x14ac:dyDescent="0.25">
      <c r="B56" s="798" t="s">
        <v>791</v>
      </c>
      <c r="D56" s="798">
        <v>31.3</v>
      </c>
      <c r="E56" s="798">
        <v>29.1</v>
      </c>
      <c r="F56" s="798">
        <f t="shared" si="2"/>
        <v>7.5601374570446689E-2</v>
      </c>
      <c r="G56" s="798" t="s">
        <v>390</v>
      </c>
    </row>
    <row r="57" spans="2:7" x14ac:dyDescent="0.25">
      <c r="B57" s="798" t="s">
        <v>792</v>
      </c>
      <c r="D57" s="798">
        <v>35.4</v>
      </c>
      <c r="E57" s="798">
        <v>33.299999999999997</v>
      </c>
      <c r="F57" s="798">
        <f t="shared" si="2"/>
        <v>6.3063063063063085E-2</v>
      </c>
      <c r="G57" s="798" t="s">
        <v>371</v>
      </c>
    </row>
    <row r="58" spans="2:7" x14ac:dyDescent="0.25">
      <c r="B58" s="798" t="s">
        <v>811</v>
      </c>
      <c r="D58" s="798">
        <v>36.1</v>
      </c>
      <c r="E58" s="798">
        <v>34.5</v>
      </c>
      <c r="F58" s="798">
        <f t="shared" si="2"/>
        <v>4.6376811594202927E-2</v>
      </c>
      <c r="G58" s="798" t="s">
        <v>361</v>
      </c>
    </row>
    <row r="59" spans="2:7" x14ac:dyDescent="0.25">
      <c r="B59" s="798" t="s">
        <v>794</v>
      </c>
      <c r="D59" s="798">
        <v>41.9</v>
      </c>
      <c r="E59" s="798">
        <v>39.4</v>
      </c>
      <c r="F59" s="798">
        <f t="shared" si="2"/>
        <v>6.3451776649746217E-2</v>
      </c>
      <c r="G59" s="798" t="s">
        <v>381</v>
      </c>
    </row>
    <row r="60" spans="2:7" x14ac:dyDescent="0.25">
      <c r="B60" s="798" t="s">
        <v>795</v>
      </c>
      <c r="D60" s="798">
        <v>38.700000000000003</v>
      </c>
      <c r="E60" s="798">
        <v>36</v>
      </c>
      <c r="F60" s="798">
        <f t="shared" si="2"/>
        <v>7.5000000000000178E-2</v>
      </c>
      <c r="G60" s="798" t="s">
        <v>387</v>
      </c>
    </row>
    <row r="61" spans="2:7" x14ac:dyDescent="0.25">
      <c r="B61" s="798" t="s">
        <v>796</v>
      </c>
      <c r="D61" s="798">
        <v>36.700000000000003</v>
      </c>
      <c r="E61" s="798">
        <v>34.4</v>
      </c>
      <c r="F61" s="798">
        <f t="shared" si="2"/>
        <v>6.6860465116279189E-2</v>
      </c>
      <c r="G61" s="798" t="s">
        <v>365</v>
      </c>
    </row>
    <row r="62" spans="2:7" x14ac:dyDescent="0.25">
      <c r="B62" s="798" t="s">
        <v>797</v>
      </c>
      <c r="D62" s="798">
        <v>36</v>
      </c>
      <c r="E62" s="798">
        <v>33.1</v>
      </c>
      <c r="F62" s="798">
        <f t="shared" si="2"/>
        <v>8.7613293051359564E-2</v>
      </c>
      <c r="G62" s="798" t="s">
        <v>359</v>
      </c>
    </row>
    <row r="63" spans="2:7" x14ac:dyDescent="0.25">
      <c r="B63" s="798" t="s">
        <v>798</v>
      </c>
      <c r="D63" s="798">
        <v>39.799999999999997</v>
      </c>
      <c r="E63" s="798">
        <v>36.1</v>
      </c>
      <c r="F63" s="798">
        <f t="shared" si="2"/>
        <v>0.10249307479224368</v>
      </c>
      <c r="G63" s="798" t="s">
        <v>362</v>
      </c>
    </row>
    <row r="64" spans="2:7" x14ac:dyDescent="0.25">
      <c r="B64" s="798" t="s">
        <v>529</v>
      </c>
      <c r="D64" s="798">
        <v>35.6</v>
      </c>
      <c r="E64" s="798">
        <v>31.7</v>
      </c>
      <c r="F64" s="798">
        <f t="shared" si="2"/>
        <v>0.12302839116719255</v>
      </c>
      <c r="G64" s="798" t="s">
        <v>386</v>
      </c>
    </row>
    <row r="65" spans="2:10" x14ac:dyDescent="0.25">
      <c r="B65" s="798" t="s">
        <v>799</v>
      </c>
      <c r="D65" s="798">
        <v>30.4</v>
      </c>
      <c r="E65" s="798">
        <v>27.3</v>
      </c>
      <c r="F65" s="798">
        <f t="shared" si="2"/>
        <v>0.11355311355311337</v>
      </c>
      <c r="G65" s="798" t="s">
        <v>388</v>
      </c>
    </row>
    <row r="66" spans="2:10" x14ac:dyDescent="0.25">
      <c r="B66" s="798" t="s">
        <v>800</v>
      </c>
      <c r="D66" s="798">
        <v>30.3</v>
      </c>
      <c r="E66" s="798">
        <v>26.7</v>
      </c>
      <c r="F66" s="798">
        <f t="shared" si="2"/>
        <v>0.13483146067415741</v>
      </c>
      <c r="G66" s="798" t="s">
        <v>380</v>
      </c>
    </row>
    <row r="67" spans="2:10" x14ac:dyDescent="0.25">
      <c r="B67" s="798" t="s">
        <v>801</v>
      </c>
      <c r="D67" s="798">
        <v>34.6</v>
      </c>
      <c r="E67" s="798">
        <v>28.8</v>
      </c>
      <c r="F67" s="798">
        <f t="shared" si="2"/>
        <v>0.20138888888888884</v>
      </c>
      <c r="G67" s="798" t="s">
        <v>355</v>
      </c>
    </row>
    <row r="70" spans="2:10" x14ac:dyDescent="0.25">
      <c r="B70" s="798" t="str">
        <f>B16</f>
        <v>European Union</v>
      </c>
      <c r="D70" s="798">
        <v>41.1</v>
      </c>
      <c r="E70" s="798">
        <v>40.5</v>
      </c>
      <c r="F70" s="798">
        <f>D70/E70-1</f>
        <v>1.4814814814814836E-2</v>
      </c>
      <c r="G70" s="798" t="s">
        <v>771</v>
      </c>
    </row>
    <row r="77" spans="2:10" x14ac:dyDescent="0.25">
      <c r="J77" s="801"/>
    </row>
  </sheetData>
  <pageMargins left="0.75" right="0.75" top="1" bottom="1" header="0.5" footer="0.5"/>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N69"/>
  <sheetViews>
    <sheetView showGridLines="0" topLeftCell="A19" zoomScale="85" zoomScaleNormal="85" workbookViewId="0"/>
  </sheetViews>
  <sheetFormatPr defaultColWidth="9.140625" defaultRowHeight="13.5" x14ac:dyDescent="0.25"/>
  <cols>
    <col min="1" max="1" width="15.42578125" style="15" bestFit="1" customWidth="1"/>
    <col min="2" max="2" width="7.7109375" style="15" customWidth="1"/>
    <col min="3" max="20" width="7.7109375" style="15" hidden="1" customWidth="1"/>
    <col min="21" max="21" width="9" style="15" customWidth="1"/>
    <col min="22" max="22" width="7.7109375" style="15" customWidth="1"/>
    <col min="23" max="16384" width="9.140625" style="15"/>
  </cols>
  <sheetData>
    <row r="3" spans="1:26" x14ac:dyDescent="0.25">
      <c r="Z3" s="90" t="s">
        <v>1606</v>
      </c>
    </row>
    <row r="4" spans="1:26" x14ac:dyDescent="0.25">
      <c r="A4" s="36" t="s">
        <v>983</v>
      </c>
      <c r="B4" s="36" t="s">
        <v>984</v>
      </c>
      <c r="C4" s="36">
        <v>2000</v>
      </c>
      <c r="D4" s="36">
        <v>2001</v>
      </c>
      <c r="E4" s="36">
        <v>2002</v>
      </c>
      <c r="F4" s="36">
        <v>2003</v>
      </c>
      <c r="G4" s="36">
        <v>2004</v>
      </c>
      <c r="H4" s="36">
        <v>2005</v>
      </c>
      <c r="I4" s="36">
        <v>2006</v>
      </c>
      <c r="J4" s="36">
        <v>2007</v>
      </c>
      <c r="K4" s="36">
        <v>2008</v>
      </c>
      <c r="L4" s="36">
        <v>2009</v>
      </c>
      <c r="M4" s="36">
        <v>2010</v>
      </c>
      <c r="N4" s="36">
        <v>2011</v>
      </c>
      <c r="O4" s="36">
        <v>2012</v>
      </c>
      <c r="P4" s="36">
        <v>2013</v>
      </c>
      <c r="Q4" s="36">
        <v>2014</v>
      </c>
      <c r="R4" s="36">
        <v>2015</v>
      </c>
      <c r="S4" s="36">
        <v>2016</v>
      </c>
      <c r="T4" s="36">
        <v>2017</v>
      </c>
      <c r="U4" s="36">
        <v>2018</v>
      </c>
      <c r="V4" s="36" t="s">
        <v>985</v>
      </c>
      <c r="Z4" s="90" t="s">
        <v>1607</v>
      </c>
    </row>
    <row r="5" spans="1:26" x14ac:dyDescent="0.25">
      <c r="A5" s="15" t="s">
        <v>778</v>
      </c>
      <c r="B5" s="15" t="s">
        <v>368</v>
      </c>
      <c r="C5" s="802">
        <v>6.4000000000000001E-2</v>
      </c>
      <c r="D5" s="802">
        <v>0.109</v>
      </c>
      <c r="E5" s="802">
        <v>8.6999999999999994E-2</v>
      </c>
      <c r="F5" s="802">
        <v>0.11899999999999999</v>
      </c>
      <c r="G5" s="802">
        <v>0.10299999999999999</v>
      </c>
      <c r="H5" s="802">
        <v>0.1</v>
      </c>
      <c r="I5" s="802">
        <v>0.10299999999999999</v>
      </c>
      <c r="J5" s="802">
        <v>8.5999999999999993E-2</v>
      </c>
      <c r="K5" s="802">
        <v>0.123</v>
      </c>
      <c r="L5" s="802">
        <v>0.13</v>
      </c>
      <c r="M5" s="802">
        <v>0.113</v>
      </c>
      <c r="N5" s="802">
        <v>0.126</v>
      </c>
      <c r="O5" s="802">
        <v>0.14399999999999999</v>
      </c>
      <c r="P5" s="802">
        <v>0.127</v>
      </c>
      <c r="Q5" s="802">
        <v>9.0999999999999998E-2</v>
      </c>
      <c r="R5" s="802">
        <v>0.122</v>
      </c>
      <c r="S5" s="802">
        <v>0.109</v>
      </c>
      <c r="T5" s="802">
        <v>0.115</v>
      </c>
      <c r="U5" s="802">
        <v>0.104</v>
      </c>
      <c r="V5" s="802">
        <v>9.4E-2</v>
      </c>
    </row>
    <row r="6" spans="1:26" x14ac:dyDescent="0.25">
      <c r="A6" s="15" t="s">
        <v>800</v>
      </c>
      <c r="B6" s="15" t="s">
        <v>380</v>
      </c>
      <c r="C6" s="802">
        <v>0.35399999999999998</v>
      </c>
      <c r="D6" s="802">
        <v>0.38</v>
      </c>
      <c r="E6" s="802">
        <v>0.46</v>
      </c>
      <c r="F6" s="802">
        <v>0.34899999999999998</v>
      </c>
      <c r="G6" s="802">
        <v>0.25800000000000001</v>
      </c>
      <c r="H6" s="802">
        <v>0.217</v>
      </c>
      <c r="I6" s="802">
        <v>0.187</v>
      </c>
      <c r="J6" s="802">
        <v>0.24199999999999999</v>
      </c>
      <c r="K6" s="802">
        <v>0.161</v>
      </c>
      <c r="L6" s="802">
        <v>0.27</v>
      </c>
      <c r="M6" s="802">
        <v>0.24</v>
      </c>
      <c r="N6" s="802">
        <v>0.25700000000000001</v>
      </c>
      <c r="O6" s="802">
        <v>0.214</v>
      </c>
      <c r="P6" s="802">
        <v>0.16300000000000001</v>
      </c>
      <c r="Q6" s="802">
        <v>0.222</v>
      </c>
      <c r="R6" s="802">
        <v>0.19500000000000001</v>
      </c>
      <c r="S6" s="802">
        <v>0.123</v>
      </c>
      <c r="T6" s="802">
        <v>0.122</v>
      </c>
      <c r="U6" s="802">
        <v>0.108</v>
      </c>
      <c r="V6" s="802">
        <v>0.111</v>
      </c>
    </row>
    <row r="7" spans="1:26" x14ac:dyDescent="0.25">
      <c r="A7" s="15" t="s">
        <v>811</v>
      </c>
      <c r="B7" s="15" t="s">
        <v>361</v>
      </c>
      <c r="C7" s="802">
        <v>0.23599999999999999</v>
      </c>
      <c r="D7" s="802">
        <v>0.22900000000000001</v>
      </c>
      <c r="E7" s="802">
        <v>0.23300000000000001</v>
      </c>
      <c r="F7" s="802">
        <v>0.255</v>
      </c>
      <c r="G7" s="802">
        <v>6.0999999999999999E-2</v>
      </c>
      <c r="H7" s="802">
        <v>4.2000000000000003E-2</v>
      </c>
      <c r="I7" s="802">
        <v>9.7000000000000003E-2</v>
      </c>
      <c r="J7" s="802">
        <v>0.13600000000000001</v>
      </c>
      <c r="K7" s="802">
        <v>0.17399999999999999</v>
      </c>
      <c r="L7" s="802">
        <v>0.19</v>
      </c>
      <c r="M7" s="802">
        <v>0.219</v>
      </c>
      <c r="N7" s="802">
        <v>0.17299999999999999</v>
      </c>
      <c r="O7" s="802">
        <v>0.20399999999999999</v>
      </c>
      <c r="P7" s="802">
        <v>0.193</v>
      </c>
      <c r="Q7" s="802">
        <v>0.16800000000000001</v>
      </c>
      <c r="R7" s="802">
        <v>0.17599999999999999</v>
      </c>
      <c r="S7" s="802">
        <v>0.152</v>
      </c>
      <c r="T7" s="802">
        <v>0.11899999999999999</v>
      </c>
      <c r="U7" s="802">
        <v>0.12</v>
      </c>
      <c r="V7" s="802">
        <v>0.108</v>
      </c>
    </row>
    <row r="8" spans="1:26" x14ac:dyDescent="0.25">
      <c r="A8" s="15" t="s">
        <v>782</v>
      </c>
      <c r="B8" s="15" t="s">
        <v>389</v>
      </c>
      <c r="C8" s="802">
        <v>0.126</v>
      </c>
      <c r="D8" s="802">
        <v>0.121</v>
      </c>
      <c r="E8" s="802">
        <v>0.115</v>
      </c>
      <c r="F8" s="802">
        <v>0.109</v>
      </c>
      <c r="G8" s="802">
        <v>0.11</v>
      </c>
      <c r="H8" s="802">
        <v>0.10299999999999999</v>
      </c>
      <c r="I8" s="802">
        <v>0.104</v>
      </c>
      <c r="J8" s="802">
        <v>0.1</v>
      </c>
      <c r="K8" s="802">
        <v>0.121</v>
      </c>
      <c r="L8" s="802">
        <v>0.106</v>
      </c>
      <c r="M8" s="802">
        <v>0.11</v>
      </c>
      <c r="N8" s="802">
        <v>0.114</v>
      </c>
      <c r="O8" s="802">
        <v>0.112</v>
      </c>
      <c r="P8" s="802">
        <v>0.122</v>
      </c>
      <c r="Q8" s="802">
        <v>0.108</v>
      </c>
      <c r="R8" s="802">
        <v>0.10299999999999999</v>
      </c>
      <c r="S8" s="802">
        <v>8.6999999999999994E-2</v>
      </c>
      <c r="T8" s="802">
        <v>8.2000000000000003E-2</v>
      </c>
      <c r="U8" s="802">
        <v>7.1999999999999995E-2</v>
      </c>
      <c r="V8" s="802">
        <v>7.8E-2</v>
      </c>
    </row>
    <row r="9" spans="1:26" x14ac:dyDescent="0.25">
      <c r="A9" s="15" t="s">
        <v>790</v>
      </c>
      <c r="B9" s="15" t="s">
        <v>385</v>
      </c>
      <c r="C9" s="802">
        <v>0.10199999999999999</v>
      </c>
      <c r="D9" s="802">
        <v>0.126</v>
      </c>
      <c r="E9" s="802">
        <v>0.121</v>
      </c>
      <c r="F9" s="802">
        <v>0.11899999999999999</v>
      </c>
      <c r="G9" s="802">
        <v>0.122</v>
      </c>
      <c r="H9" s="802">
        <v>0.12</v>
      </c>
      <c r="I9" s="802">
        <v>0.107</v>
      </c>
      <c r="J9" s="802">
        <v>0.124</v>
      </c>
      <c r="K9" s="802">
        <v>0.11600000000000001</v>
      </c>
      <c r="L9" s="802">
        <v>8.7999999999999995E-2</v>
      </c>
      <c r="M9" s="802">
        <v>0.09</v>
      </c>
      <c r="N9" s="802">
        <v>0.10299999999999999</v>
      </c>
      <c r="O9" s="802">
        <v>0.115</v>
      </c>
      <c r="P9" s="802">
        <v>0.11799999999999999</v>
      </c>
      <c r="Q9" s="802">
        <v>0.11700000000000001</v>
      </c>
      <c r="R9" s="802">
        <v>0.09</v>
      </c>
      <c r="S9" s="802">
        <v>8.7999999999999995E-2</v>
      </c>
      <c r="T9" s="802">
        <v>8.7999999999999995E-2</v>
      </c>
      <c r="U9" s="802">
        <v>8.5999999999999993E-2</v>
      </c>
      <c r="V9" s="802">
        <v>7.6999999999999999E-2</v>
      </c>
    </row>
    <row r="10" spans="1:26" x14ac:dyDescent="0.25">
      <c r="A10" s="15" t="s">
        <v>789</v>
      </c>
      <c r="B10" s="15" t="s">
        <v>373</v>
      </c>
      <c r="C10" s="802">
        <v>0.09</v>
      </c>
      <c r="D10" s="802">
        <v>0.125</v>
      </c>
      <c r="E10" s="802">
        <v>0.13300000000000001</v>
      </c>
      <c r="F10" s="802">
        <v>0.14099999999999999</v>
      </c>
      <c r="G10" s="802">
        <v>0.2</v>
      </c>
      <c r="H10" s="802">
        <v>0.104</v>
      </c>
      <c r="I10" s="802">
        <v>6.9000000000000006E-2</v>
      </c>
      <c r="J10" s="802">
        <v>5.7000000000000002E-2</v>
      </c>
      <c r="K10" s="802">
        <v>0.157</v>
      </c>
      <c r="L10" s="802">
        <v>9.2999999999999999E-2</v>
      </c>
      <c r="M10" s="802">
        <v>0.105</v>
      </c>
      <c r="N10" s="802">
        <v>0.124</v>
      </c>
      <c r="O10" s="802">
        <v>0.125</v>
      </c>
      <c r="P10" s="802">
        <v>0.14099999999999999</v>
      </c>
      <c r="Q10" s="802">
        <v>0.104</v>
      </c>
      <c r="R10" s="802">
        <v>5.7000000000000002E-2</v>
      </c>
      <c r="S10" s="802">
        <v>5.5E-2</v>
      </c>
      <c r="T10" s="802">
        <v>0.06</v>
      </c>
      <c r="U10" s="802">
        <v>5.1999999999999998E-2</v>
      </c>
      <c r="V10" s="802">
        <v>4.8000000000000001E-2</v>
      </c>
    </row>
    <row r="11" spans="1:26" x14ac:dyDescent="0.25">
      <c r="A11" s="15" t="s">
        <v>775</v>
      </c>
      <c r="B11" s="15" t="s">
        <v>384</v>
      </c>
      <c r="C11" s="802">
        <v>0.13800000000000001</v>
      </c>
      <c r="D11" s="802">
        <v>5.8000000000000003E-2</v>
      </c>
      <c r="E11" s="802">
        <v>8.3000000000000004E-2</v>
      </c>
      <c r="F11" s="802">
        <v>0.10299999999999999</v>
      </c>
      <c r="G11" s="802">
        <v>7.3999999999999996E-2</v>
      </c>
      <c r="H11" s="802">
        <v>0.11600000000000001</v>
      </c>
      <c r="I11" s="802">
        <v>0.11600000000000001</v>
      </c>
      <c r="J11" s="802">
        <v>0.13</v>
      </c>
      <c r="K11" s="802">
        <v>0.15</v>
      </c>
      <c r="L11" s="802">
        <v>0.19400000000000001</v>
      </c>
      <c r="M11" s="802">
        <v>0.16300000000000001</v>
      </c>
      <c r="N11" s="802">
        <v>0.156</v>
      </c>
      <c r="O11" s="802">
        <v>0.156</v>
      </c>
      <c r="P11" s="802">
        <v>0.106</v>
      </c>
      <c r="Q11" s="802">
        <v>7.0999999999999994E-2</v>
      </c>
      <c r="R11" s="802">
        <v>0.126</v>
      </c>
      <c r="S11" s="802">
        <v>0.10199999999999999</v>
      </c>
      <c r="T11" s="802">
        <v>0.109</v>
      </c>
      <c r="U11" s="802">
        <v>0.106</v>
      </c>
      <c r="V11" s="802">
        <v>5.8999999999999997E-2</v>
      </c>
    </row>
    <row r="12" spans="1:26" x14ac:dyDescent="0.25">
      <c r="A12" s="15" t="s">
        <v>794</v>
      </c>
      <c r="B12" s="15" t="s">
        <v>381</v>
      </c>
      <c r="C12" s="802">
        <v>0.20499999999999999</v>
      </c>
      <c r="D12" s="802">
        <v>0.17699999999999999</v>
      </c>
      <c r="E12" s="802">
        <v>0.185</v>
      </c>
      <c r="F12" s="802">
        <v>0.23</v>
      </c>
      <c r="G12" s="802">
        <v>0.23699999999999999</v>
      </c>
      <c r="H12" s="802">
        <v>0.26500000000000001</v>
      </c>
      <c r="I12" s="802">
        <v>0.27500000000000002</v>
      </c>
      <c r="J12" s="802">
        <v>0.27200000000000002</v>
      </c>
      <c r="K12" s="802">
        <v>0.249</v>
      </c>
      <c r="L12" s="802">
        <v>0.307</v>
      </c>
      <c r="M12" s="802">
        <v>0.27300000000000002</v>
      </c>
      <c r="N12" s="802">
        <v>0.34799999999999998</v>
      </c>
      <c r="O12" s="802">
        <v>0.29599999999999999</v>
      </c>
      <c r="P12" s="802">
        <v>0.33</v>
      </c>
      <c r="Q12" s="802">
        <v>0.26700000000000002</v>
      </c>
      <c r="R12" s="802">
        <v>0.30499999999999999</v>
      </c>
      <c r="S12" s="802">
        <v>0.30399999999999999</v>
      </c>
      <c r="T12" s="802">
        <v>0.33100000000000002</v>
      </c>
      <c r="U12" s="802">
        <v>0.30099999999999999</v>
      </c>
      <c r="V12" s="802">
        <v>0.314</v>
      </c>
    </row>
    <row r="13" spans="1:26" x14ac:dyDescent="0.25">
      <c r="A13" s="15" t="s">
        <v>792</v>
      </c>
      <c r="B13" s="15" t="s">
        <v>371</v>
      </c>
      <c r="C13" s="802">
        <v>5.3999999999999999E-2</v>
      </c>
      <c r="D13" s="802">
        <v>7.1999999999999995E-2</v>
      </c>
      <c r="E13" s="802">
        <v>8.5000000000000006E-2</v>
      </c>
      <c r="F13" s="802">
        <v>5.7000000000000002E-2</v>
      </c>
      <c r="G13" s="802">
        <v>0.04</v>
      </c>
      <c r="H13" s="802">
        <v>-4.0000000000000001E-3</v>
      </c>
      <c r="I13" s="802">
        <v>2E-3</v>
      </c>
      <c r="J13" s="802">
        <v>8.7999999999999995E-2</v>
      </c>
      <c r="K13" s="802">
        <v>0.20899999999999999</v>
      </c>
      <c r="L13" s="802">
        <v>0.33400000000000002</v>
      </c>
      <c r="M13" s="802">
        <v>0.107</v>
      </c>
      <c r="N13" s="802">
        <v>0.151</v>
      </c>
      <c r="O13" s="802">
        <v>0.115</v>
      </c>
      <c r="P13" s="802">
        <v>0.13300000000000001</v>
      </c>
      <c r="Q13" s="802">
        <v>0.1</v>
      </c>
      <c r="R13" s="802">
        <v>0.06</v>
      </c>
      <c r="S13" s="802">
        <v>6.0999999999999999E-2</v>
      </c>
      <c r="T13" s="802">
        <v>6.4000000000000001E-2</v>
      </c>
      <c r="U13" s="802">
        <v>0.06</v>
      </c>
      <c r="V13" s="802">
        <v>3.1E-2</v>
      </c>
    </row>
    <row r="14" spans="1:26" x14ac:dyDescent="0.25">
      <c r="A14" s="15" t="s">
        <v>784</v>
      </c>
      <c r="B14" s="15" t="s">
        <v>363</v>
      </c>
      <c r="C14" s="802">
        <v>4.3999999999999997E-2</v>
      </c>
      <c r="D14" s="802">
        <v>6.3E-2</v>
      </c>
      <c r="E14" s="802">
        <v>7.8E-2</v>
      </c>
      <c r="F14" s="802">
        <v>8.3000000000000004E-2</v>
      </c>
      <c r="G14" s="802">
        <v>7.0999999999999994E-2</v>
      </c>
      <c r="H14" s="802">
        <v>7.0000000000000007E-2</v>
      </c>
      <c r="I14" s="802">
        <v>7.4999999999999997E-2</v>
      </c>
      <c r="J14" s="802">
        <v>7.4999999999999997E-2</v>
      </c>
      <c r="K14" s="802">
        <v>9.2999999999999999E-2</v>
      </c>
      <c r="L14" s="802">
        <v>0.13500000000000001</v>
      </c>
      <c r="M14" s="802">
        <v>8.6999999999999994E-2</v>
      </c>
      <c r="N14" s="802">
        <v>7.3999999999999996E-2</v>
      </c>
      <c r="O14" s="802">
        <v>0.11700000000000001</v>
      </c>
      <c r="P14" s="802">
        <v>0.1</v>
      </c>
      <c r="Q14" s="802">
        <v>0.10299999999999999</v>
      </c>
      <c r="R14" s="802">
        <v>9.5000000000000001E-2</v>
      </c>
      <c r="S14" s="802">
        <v>8.4000000000000005E-2</v>
      </c>
      <c r="T14" s="802">
        <v>6.8000000000000005E-2</v>
      </c>
      <c r="U14" s="802">
        <v>7.0999999999999994E-2</v>
      </c>
      <c r="V14" s="802">
        <v>3.9E-2</v>
      </c>
    </row>
    <row r="15" spans="1:26" x14ac:dyDescent="0.25">
      <c r="A15" s="15" t="s">
        <v>795</v>
      </c>
      <c r="B15" s="15" t="s">
        <v>387</v>
      </c>
      <c r="C15" s="802"/>
      <c r="D15" s="802"/>
      <c r="E15" s="802"/>
      <c r="F15" s="802"/>
      <c r="G15" s="802"/>
      <c r="H15" s="802"/>
      <c r="I15" s="802"/>
      <c r="J15" s="802"/>
      <c r="K15" s="802"/>
      <c r="L15" s="802"/>
      <c r="M15" s="802"/>
      <c r="N15" s="802"/>
      <c r="O15" s="802"/>
      <c r="P15" s="802"/>
      <c r="Q15" s="802"/>
      <c r="R15" s="802">
        <v>0.1</v>
      </c>
      <c r="S15" s="802">
        <v>6.9000000000000006E-2</v>
      </c>
      <c r="T15" s="802">
        <v>5.5E-2</v>
      </c>
      <c r="U15" s="802">
        <v>3.5000000000000003E-2</v>
      </c>
      <c r="V15" s="802">
        <v>6.0000000000000001E-3</v>
      </c>
    </row>
    <row r="16" spans="1:26" x14ac:dyDescent="0.25">
      <c r="A16" s="15" t="s">
        <v>779</v>
      </c>
      <c r="B16" s="15" t="s">
        <v>364</v>
      </c>
      <c r="C16" s="802">
        <v>0.26500000000000001</v>
      </c>
      <c r="D16" s="802">
        <v>0.28499999999999998</v>
      </c>
      <c r="E16" s="802">
        <v>0.27800000000000002</v>
      </c>
      <c r="F16" s="802">
        <v>0.318</v>
      </c>
      <c r="G16" s="802">
        <v>0.32300000000000001</v>
      </c>
      <c r="H16" s="802">
        <v>0.312</v>
      </c>
      <c r="I16" s="802">
        <v>0.27600000000000002</v>
      </c>
      <c r="J16" s="802">
        <v>0.27200000000000002</v>
      </c>
      <c r="K16" s="802">
        <v>0.30099999999999999</v>
      </c>
      <c r="L16" s="802">
        <v>0.35199999999999998</v>
      </c>
      <c r="M16" s="802">
        <v>0.27600000000000002</v>
      </c>
      <c r="N16" s="802">
        <v>0.307</v>
      </c>
      <c r="O16" s="802">
        <v>0.3</v>
      </c>
      <c r="P16" s="802">
        <v>0.313</v>
      </c>
      <c r="Q16" s="802">
        <v>0.29899999999999999</v>
      </c>
      <c r="R16" s="802">
        <v>0.28199999999999997</v>
      </c>
      <c r="S16" s="802">
        <v>0.27300000000000002</v>
      </c>
      <c r="T16" s="802">
        <v>0.247</v>
      </c>
      <c r="U16" s="802">
        <v>0.245</v>
      </c>
      <c r="V16" s="802">
        <v>0.23899999999999999</v>
      </c>
    </row>
    <row r="17" spans="1:22" x14ac:dyDescent="0.25">
      <c r="A17" s="15" t="s">
        <v>529</v>
      </c>
      <c r="B17" s="15" t="s">
        <v>386</v>
      </c>
      <c r="C17" s="802"/>
      <c r="D17" s="802"/>
      <c r="E17" s="802"/>
      <c r="F17" s="802"/>
      <c r="G17" s="802"/>
      <c r="H17" s="802"/>
      <c r="I17" s="802"/>
      <c r="J17" s="802"/>
      <c r="K17" s="802"/>
      <c r="L17" s="802"/>
      <c r="M17" s="802"/>
      <c r="N17" s="802"/>
      <c r="O17" s="802"/>
      <c r="P17" s="802"/>
      <c r="Q17" s="802"/>
      <c r="R17" s="802"/>
      <c r="S17" s="802">
        <v>5.5E-2</v>
      </c>
      <c r="T17" s="802">
        <v>0.05</v>
      </c>
      <c r="U17" s="802">
        <v>3.7999999999999999E-2</v>
      </c>
      <c r="V17" s="802"/>
    </row>
    <row r="18" spans="1:22" x14ac:dyDescent="0.25">
      <c r="A18" s="15" t="s">
        <v>791</v>
      </c>
      <c r="B18" s="15" t="s">
        <v>390</v>
      </c>
      <c r="C18" s="802">
        <v>0.11700000000000001</v>
      </c>
      <c r="D18" s="802">
        <v>0.16500000000000001</v>
      </c>
      <c r="E18" s="802">
        <v>0.17499999999999999</v>
      </c>
      <c r="F18" s="802">
        <v>0.17499999999999999</v>
      </c>
      <c r="G18" s="802">
        <v>0.187</v>
      </c>
      <c r="H18" s="802">
        <v>0.109</v>
      </c>
      <c r="I18" s="802">
        <v>7.1999999999999995E-2</v>
      </c>
      <c r="J18" s="802">
        <v>6.7000000000000004E-2</v>
      </c>
      <c r="K18" s="802">
        <v>0.216</v>
      </c>
      <c r="L18" s="802">
        <v>0.379</v>
      </c>
      <c r="M18" s="802">
        <v>0.30099999999999999</v>
      </c>
      <c r="N18" s="802">
        <v>0.32</v>
      </c>
      <c r="O18" s="802">
        <v>0.23699999999999999</v>
      </c>
      <c r="P18" s="802">
        <v>0.24</v>
      </c>
      <c r="Q18" s="802">
        <v>0.20499999999999999</v>
      </c>
      <c r="R18" s="802">
        <v>0.20100000000000001</v>
      </c>
      <c r="S18" s="802">
        <v>0.128</v>
      </c>
      <c r="T18" s="802">
        <v>0.13900000000000001</v>
      </c>
      <c r="U18" s="802">
        <v>9.5000000000000001E-2</v>
      </c>
      <c r="V18" s="802">
        <v>6.6000000000000003E-2</v>
      </c>
    </row>
    <row r="19" spans="1:22" x14ac:dyDescent="0.25">
      <c r="A19" s="15" t="s">
        <v>799</v>
      </c>
      <c r="B19" s="15" t="s">
        <v>388</v>
      </c>
      <c r="C19" s="802">
        <v>0.23899999999999999</v>
      </c>
      <c r="D19" s="802">
        <v>0.27100000000000002</v>
      </c>
      <c r="E19" s="802">
        <v>0.26300000000000001</v>
      </c>
      <c r="F19" s="802">
        <v>0.316</v>
      </c>
      <c r="G19" s="802">
        <v>0.35799999999999998</v>
      </c>
      <c r="H19" s="802">
        <v>0.29599999999999999</v>
      </c>
      <c r="I19" s="802">
        <v>0.26300000000000001</v>
      </c>
      <c r="J19" s="802">
        <v>0.221</v>
      </c>
      <c r="K19" s="802">
        <v>0.224</v>
      </c>
      <c r="L19" s="802">
        <v>0.33400000000000002</v>
      </c>
      <c r="M19" s="802">
        <v>0.28100000000000003</v>
      </c>
      <c r="N19" s="802">
        <v>0.28299999999999997</v>
      </c>
      <c r="O19" s="802">
        <v>0.29499999999999998</v>
      </c>
      <c r="P19" s="802">
        <v>0.29499999999999998</v>
      </c>
      <c r="Q19" s="802">
        <v>0.28699999999999998</v>
      </c>
      <c r="R19" s="802">
        <v>0.255</v>
      </c>
      <c r="S19" s="802">
        <v>0.246</v>
      </c>
      <c r="T19" s="802">
        <v>0.251</v>
      </c>
      <c r="U19" s="802">
        <v>0.25900000000000001</v>
      </c>
      <c r="V19" s="802">
        <v>0.216</v>
      </c>
    </row>
    <row r="20" spans="1:22" x14ac:dyDescent="0.25">
      <c r="A20" s="15" t="s">
        <v>787</v>
      </c>
      <c r="B20" s="15" t="s">
        <v>369</v>
      </c>
      <c r="C20" s="802">
        <v>8.4000000000000005E-2</v>
      </c>
      <c r="D20" s="802">
        <v>8.1000000000000003E-2</v>
      </c>
      <c r="E20" s="802">
        <v>6.3E-2</v>
      </c>
      <c r="F20" s="802">
        <v>6.0999999999999999E-2</v>
      </c>
      <c r="G20" s="802">
        <v>3.9E-2</v>
      </c>
      <c r="H20" s="802">
        <v>2.1999999999999999E-2</v>
      </c>
      <c r="I20" s="802">
        <v>1.9E-2</v>
      </c>
      <c r="J20" s="802">
        <v>4.1000000000000002E-2</v>
      </c>
      <c r="K20" s="802">
        <v>0.06</v>
      </c>
      <c r="L20" s="802">
        <v>2.1000000000000001E-2</v>
      </c>
      <c r="M20" s="802">
        <v>2.1999999999999999E-2</v>
      </c>
      <c r="N20" s="802">
        <v>2.5000000000000001E-2</v>
      </c>
      <c r="O20" s="802">
        <v>2.1000000000000001E-2</v>
      </c>
      <c r="P20" s="802">
        <v>3.3000000000000002E-2</v>
      </c>
      <c r="Q20" s="802">
        <v>3.5999999999999997E-2</v>
      </c>
      <c r="R20" s="802">
        <v>2.5999999999999999E-2</v>
      </c>
      <c r="S20" s="802">
        <v>8.4000000000000005E-2</v>
      </c>
      <c r="T20" s="802">
        <v>2.5999999999999999E-2</v>
      </c>
      <c r="U20" s="802">
        <v>5.0999999999999997E-2</v>
      </c>
      <c r="V20" s="802"/>
    </row>
    <row r="21" spans="1:22" x14ac:dyDescent="0.25">
      <c r="A21" s="15" t="s">
        <v>777</v>
      </c>
      <c r="B21" s="15" t="s">
        <v>360</v>
      </c>
      <c r="C21" s="802">
        <v>0.17</v>
      </c>
      <c r="D21" s="802">
        <v>0.22900000000000001</v>
      </c>
      <c r="E21" s="802">
        <v>0.25</v>
      </c>
      <c r="F21" s="802">
        <v>0.21</v>
      </c>
      <c r="G21" s="802">
        <v>0.185</v>
      </c>
      <c r="H21" s="802">
        <v>0.222</v>
      </c>
      <c r="I21" s="802">
        <v>0.224</v>
      </c>
      <c r="J21" s="802">
        <v>0.19500000000000001</v>
      </c>
      <c r="K21" s="802">
        <v>0.216</v>
      </c>
      <c r="L21" s="802">
        <v>0.214</v>
      </c>
      <c r="M21" s="802">
        <v>0.217</v>
      </c>
      <c r="N21" s="802">
        <v>0.215</v>
      </c>
      <c r="O21" s="802">
        <v>0.217</v>
      </c>
      <c r="P21" s="802">
        <v>0.21099999999999999</v>
      </c>
      <c r="Q21" s="802">
        <v>0.185</v>
      </c>
      <c r="R21" s="802">
        <v>0.159</v>
      </c>
      <c r="S21" s="802">
        <v>0.14099999999999999</v>
      </c>
      <c r="T21" s="802">
        <v>0.13500000000000001</v>
      </c>
      <c r="U21" s="802">
        <v>8.4000000000000005E-2</v>
      </c>
      <c r="V21" s="802">
        <v>6.6000000000000003E-2</v>
      </c>
    </row>
    <row r="22" spans="1:22" x14ac:dyDescent="0.25">
      <c r="A22" s="15" t="s">
        <v>528</v>
      </c>
      <c r="B22" s="15" t="s">
        <v>382</v>
      </c>
      <c r="C22" s="802">
        <v>0.309</v>
      </c>
      <c r="D22" s="802">
        <v>0.315</v>
      </c>
      <c r="E22" s="802">
        <v>0.29799999999999999</v>
      </c>
      <c r="F22" s="802">
        <v>0.29499999999999998</v>
      </c>
      <c r="G22" s="802">
        <v>0.34300000000000003</v>
      </c>
      <c r="H22" s="802">
        <v>0.23499999999999999</v>
      </c>
      <c r="I22" s="802">
        <v>0.24199999999999999</v>
      </c>
      <c r="J22" s="802">
        <v>0.27200000000000002</v>
      </c>
      <c r="K22" s="802">
        <v>0.26300000000000001</v>
      </c>
      <c r="L22" s="802">
        <v>0.246</v>
      </c>
      <c r="M22" s="802">
        <v>0.28699999999999998</v>
      </c>
      <c r="N22" s="802">
        <v>0.29699999999999999</v>
      </c>
      <c r="O22" s="802">
        <v>0.311</v>
      </c>
      <c r="P22" s="802">
        <v>0.30199999999999999</v>
      </c>
      <c r="Q22" s="802">
        <v>0.313</v>
      </c>
      <c r="R22" s="802">
        <v>0.218</v>
      </c>
      <c r="S22" s="802">
        <v>0.23</v>
      </c>
      <c r="T22" s="802">
        <v>0.17699999999999999</v>
      </c>
      <c r="U22" s="802">
        <v>0.151</v>
      </c>
      <c r="V22" s="802">
        <v>0.16800000000000001</v>
      </c>
    </row>
    <row r="23" spans="1:22" x14ac:dyDescent="0.25">
      <c r="A23" s="15" t="s">
        <v>798</v>
      </c>
      <c r="B23" s="15" t="s">
        <v>362</v>
      </c>
      <c r="C23" s="802">
        <v>0.128</v>
      </c>
      <c r="D23" s="802">
        <v>0.11899999999999999</v>
      </c>
      <c r="E23" s="802">
        <v>0.107</v>
      </c>
      <c r="F23" s="802">
        <v>0.10100000000000001</v>
      </c>
      <c r="G23" s="802">
        <v>7.3999999999999996E-2</v>
      </c>
      <c r="H23" s="802">
        <v>6.9000000000000006E-2</v>
      </c>
      <c r="I23" s="802">
        <v>6.4000000000000001E-2</v>
      </c>
      <c r="J23" s="802">
        <v>4.2000000000000003E-2</v>
      </c>
      <c r="K23" s="802">
        <v>7.6999999999999999E-2</v>
      </c>
      <c r="L23" s="802">
        <v>0.128</v>
      </c>
      <c r="M23" s="802">
        <v>5.3999999999999999E-2</v>
      </c>
      <c r="N23" s="802">
        <v>9.9000000000000005E-2</v>
      </c>
      <c r="O23" s="802">
        <v>9.2999999999999999E-2</v>
      </c>
      <c r="P23" s="802">
        <v>0.1</v>
      </c>
      <c r="Q23" s="802">
        <v>0.09</v>
      </c>
      <c r="R23" s="802">
        <v>0.10100000000000001</v>
      </c>
      <c r="S23" s="802">
        <v>5.2999999999999999E-2</v>
      </c>
      <c r="T23" s="802">
        <v>4.8000000000000001E-2</v>
      </c>
      <c r="U23" s="802">
        <v>4.2000000000000003E-2</v>
      </c>
      <c r="V23" s="802"/>
    </row>
    <row r="24" spans="1:22" x14ac:dyDescent="0.25">
      <c r="A24" s="15" t="s">
        <v>783</v>
      </c>
      <c r="B24" s="15" t="s">
        <v>366</v>
      </c>
      <c r="C24" s="802">
        <v>7.6999999999999999E-2</v>
      </c>
      <c r="D24" s="802">
        <v>9.4E-2</v>
      </c>
      <c r="E24" s="802">
        <v>6.5000000000000002E-2</v>
      </c>
      <c r="F24" s="802">
        <v>9.8000000000000004E-2</v>
      </c>
      <c r="G24" s="802">
        <v>0.10199999999999999</v>
      </c>
      <c r="H24" s="802">
        <v>0.10299999999999999</v>
      </c>
      <c r="I24" s="802">
        <v>0.126</v>
      </c>
      <c r="J24" s="802">
        <v>0.115</v>
      </c>
      <c r="K24" s="802">
        <v>0.115</v>
      </c>
      <c r="L24" s="802">
        <v>7.8E-2</v>
      </c>
      <c r="M24" s="802">
        <v>9.9000000000000005E-2</v>
      </c>
      <c r="N24" s="802">
        <v>0.11700000000000001</v>
      </c>
      <c r="O24" s="802">
        <v>8.8999999999999996E-2</v>
      </c>
      <c r="P24" s="802">
        <v>0.10299999999999999</v>
      </c>
      <c r="Q24" s="802">
        <v>9.1999999999999998E-2</v>
      </c>
      <c r="R24" s="802">
        <v>8.6999999999999994E-2</v>
      </c>
      <c r="S24" s="802">
        <v>8.3000000000000004E-2</v>
      </c>
      <c r="T24" s="802">
        <v>8.5000000000000006E-2</v>
      </c>
      <c r="U24" s="802">
        <v>0.09</v>
      </c>
      <c r="V24" s="802">
        <v>7.4999999999999997E-2</v>
      </c>
    </row>
    <row r="25" spans="1:22" x14ac:dyDescent="0.25">
      <c r="A25" s="15" t="s">
        <v>797</v>
      </c>
      <c r="B25" s="15" t="s">
        <v>359</v>
      </c>
      <c r="C25" s="802">
        <v>0.254</v>
      </c>
      <c r="D25" s="802">
        <v>0.29399999999999998</v>
      </c>
      <c r="E25" s="802">
        <v>0.26800000000000002</v>
      </c>
      <c r="F25" s="802">
        <v>0.26100000000000001</v>
      </c>
      <c r="G25" s="802">
        <v>0.254</v>
      </c>
      <c r="H25" s="802">
        <v>0.17799999999999999</v>
      </c>
      <c r="I25" s="802">
        <v>0.13700000000000001</v>
      </c>
      <c r="J25" s="802">
        <v>0.105</v>
      </c>
      <c r="K25" s="802">
        <v>0.17100000000000001</v>
      </c>
      <c r="L25" s="802">
        <v>0.23300000000000001</v>
      </c>
      <c r="M25" s="802">
        <v>0.20599999999999999</v>
      </c>
      <c r="N25" s="802">
        <v>0.20799999999999999</v>
      </c>
      <c r="O25" s="802">
        <v>0.27100000000000002</v>
      </c>
      <c r="P25" s="802">
        <v>0.26600000000000001</v>
      </c>
      <c r="Q25" s="802">
        <v>0.24399999999999999</v>
      </c>
      <c r="R25" s="802">
        <v>0.247</v>
      </c>
      <c r="S25" s="802">
        <v>0.20399999999999999</v>
      </c>
      <c r="T25" s="802">
        <v>0.14299999999999999</v>
      </c>
      <c r="U25" s="802">
        <v>9.9000000000000005E-2</v>
      </c>
      <c r="V25" s="802">
        <v>9.7000000000000003E-2</v>
      </c>
    </row>
    <row r="26" spans="1:22" x14ac:dyDescent="0.25">
      <c r="A26" s="15" t="s">
        <v>796</v>
      </c>
      <c r="B26" s="15" t="s">
        <v>365</v>
      </c>
      <c r="C26" s="802">
        <v>-7.0000000000000001E-3</v>
      </c>
      <c r="D26" s="802">
        <v>1.0999999999999999E-2</v>
      </c>
      <c r="E26" s="802">
        <v>1.7999999999999999E-2</v>
      </c>
      <c r="F26" s="802">
        <v>1.9E-2</v>
      </c>
      <c r="G26" s="802">
        <v>2.5999999999999999E-2</v>
      </c>
      <c r="H26" s="802">
        <v>-8.9999999999999993E-3</v>
      </c>
      <c r="I26" s="802">
        <v>1.4999999999999999E-2</v>
      </c>
      <c r="J26" s="802">
        <v>0.03</v>
      </c>
      <c r="K26" s="802">
        <v>4.3999999999999997E-2</v>
      </c>
      <c r="L26" s="802">
        <v>0.153</v>
      </c>
      <c r="M26" s="802">
        <v>0.129</v>
      </c>
      <c r="N26" s="802">
        <v>0.13200000000000001</v>
      </c>
      <c r="O26" s="802">
        <v>0.154</v>
      </c>
      <c r="P26" s="802">
        <v>0.157</v>
      </c>
      <c r="Q26" s="802">
        <v>0.13700000000000001</v>
      </c>
      <c r="R26" s="802">
        <v>0.127</v>
      </c>
      <c r="S26" s="802">
        <v>0.11899999999999999</v>
      </c>
      <c r="T26" s="802">
        <v>0.109</v>
      </c>
      <c r="U26" s="802">
        <v>9.6000000000000002E-2</v>
      </c>
      <c r="V26" s="802">
        <v>7.0000000000000007E-2</v>
      </c>
    </row>
    <row r="27" spans="1:22" x14ac:dyDescent="0.25">
      <c r="A27" s="15" t="s">
        <v>776</v>
      </c>
      <c r="B27" s="15" t="s">
        <v>383</v>
      </c>
      <c r="C27" s="802">
        <v>0.377</v>
      </c>
      <c r="D27" s="802">
        <v>0.45</v>
      </c>
      <c r="E27" s="802">
        <v>0.35499999999999998</v>
      </c>
      <c r="F27" s="802">
        <v>0.35399999999999998</v>
      </c>
      <c r="G27" s="802">
        <v>0.40899999999999997</v>
      </c>
      <c r="H27" s="802">
        <v>0.30599999999999999</v>
      </c>
      <c r="I27" s="802">
        <v>0.33400000000000002</v>
      </c>
      <c r="J27" s="802">
        <v>0.32200000000000001</v>
      </c>
      <c r="K27" s="802">
        <v>0.33400000000000002</v>
      </c>
      <c r="L27" s="802">
        <v>0.45400000000000001</v>
      </c>
      <c r="M27" s="802">
        <v>0.40699999999999997</v>
      </c>
      <c r="N27" s="802">
        <v>0.36599999999999999</v>
      </c>
      <c r="O27" s="802">
        <v>0.379</v>
      </c>
      <c r="P27" s="802">
        <v>0.38100000000000001</v>
      </c>
      <c r="Q27" s="802">
        <v>0.40600000000000003</v>
      </c>
      <c r="R27" s="802">
        <v>0.34799999999999998</v>
      </c>
      <c r="S27" s="802">
        <v>0.373</v>
      </c>
      <c r="T27" s="802">
        <v>0.34300000000000003</v>
      </c>
      <c r="U27" s="802">
        <v>0.33800000000000002</v>
      </c>
      <c r="V27" s="802">
        <v>0.33400000000000002</v>
      </c>
    </row>
    <row r="28" spans="1:22" x14ac:dyDescent="0.25">
      <c r="A28" s="15" t="s">
        <v>781</v>
      </c>
      <c r="B28" s="15" t="s">
        <v>372</v>
      </c>
      <c r="C28" s="802">
        <v>3.4000000000000002E-2</v>
      </c>
      <c r="D28" s="802">
        <v>5.2999999999999999E-2</v>
      </c>
      <c r="E28" s="802">
        <v>4.8000000000000001E-2</v>
      </c>
      <c r="F28" s="802">
        <v>5.7000000000000002E-2</v>
      </c>
      <c r="G28" s="802">
        <v>5.5E-2</v>
      </c>
      <c r="H28" s="802">
        <v>5.0999999999999997E-2</v>
      </c>
      <c r="I28" s="802">
        <v>4.7E-2</v>
      </c>
      <c r="J28" s="802">
        <v>6.5000000000000002E-2</v>
      </c>
      <c r="K28" s="802">
        <v>8.7999999999999995E-2</v>
      </c>
      <c r="L28" s="802">
        <v>0.106</v>
      </c>
      <c r="M28" s="802">
        <v>8.5000000000000006E-2</v>
      </c>
      <c r="N28" s="802">
        <v>6.3E-2</v>
      </c>
      <c r="O28" s="802">
        <v>9.2999999999999999E-2</v>
      </c>
      <c r="P28" s="802">
        <v>5.7000000000000002E-2</v>
      </c>
      <c r="Q28" s="802">
        <v>9.6000000000000002E-2</v>
      </c>
      <c r="R28" s="802">
        <v>7.8E-2</v>
      </c>
      <c r="S28" s="802">
        <v>5.2999999999999999E-2</v>
      </c>
      <c r="T28" s="802">
        <v>4.3999999999999997E-2</v>
      </c>
      <c r="U28" s="802">
        <v>3.7999999999999999E-2</v>
      </c>
      <c r="V28" s="802">
        <v>2.3E-2</v>
      </c>
    </row>
    <row r="29" spans="1:22" x14ac:dyDescent="0.25">
      <c r="A29" s="15" t="s">
        <v>801</v>
      </c>
      <c r="B29" s="15" t="s">
        <v>355</v>
      </c>
      <c r="C29" s="802">
        <v>0.22500000000000001</v>
      </c>
      <c r="D29" s="802">
        <v>0.224</v>
      </c>
      <c r="E29" s="802">
        <v>0.23699999999999999</v>
      </c>
      <c r="F29" s="802">
        <v>0.16200000000000001</v>
      </c>
      <c r="G29" s="802">
        <v>0.191</v>
      </c>
      <c r="H29" s="802">
        <v>0.157</v>
      </c>
      <c r="I29" s="802">
        <v>0.224</v>
      </c>
      <c r="J29" s="802">
        <v>0.26300000000000001</v>
      </c>
      <c r="K29" s="802">
        <v>0.252</v>
      </c>
      <c r="L29" s="802">
        <v>0.316</v>
      </c>
      <c r="M29" s="802">
        <v>0.33</v>
      </c>
      <c r="N29" s="802">
        <v>0.27200000000000002</v>
      </c>
      <c r="O29" s="802">
        <v>0.36699999999999999</v>
      </c>
      <c r="P29" s="802">
        <v>0.314</v>
      </c>
      <c r="Q29" s="802">
        <v>0.29599999999999999</v>
      </c>
      <c r="R29" s="802">
        <v>0.26700000000000002</v>
      </c>
      <c r="S29" s="802">
        <v>0.21</v>
      </c>
      <c r="T29" s="802">
        <v>0.19600000000000001</v>
      </c>
      <c r="U29" s="802">
        <v>0.2</v>
      </c>
      <c r="V29" s="802">
        <v>0.16600000000000001</v>
      </c>
    </row>
    <row r="30" spans="1:22" x14ac:dyDescent="0.25">
      <c r="A30" s="15" t="s">
        <v>780</v>
      </c>
      <c r="B30" s="15" t="s">
        <v>370</v>
      </c>
      <c r="C30" s="802">
        <v>7.1999999999999995E-2</v>
      </c>
      <c r="D30" s="802">
        <v>8.4000000000000005E-2</v>
      </c>
      <c r="E30" s="802">
        <v>7.9000000000000001E-2</v>
      </c>
      <c r="F30" s="802">
        <v>0.08</v>
      </c>
      <c r="G30" s="802">
        <v>8.6999999999999994E-2</v>
      </c>
      <c r="H30" s="802">
        <v>6.6000000000000003E-2</v>
      </c>
      <c r="I30" s="802">
        <v>7.0000000000000007E-2</v>
      </c>
      <c r="J30" s="802">
        <v>9.6000000000000002E-2</v>
      </c>
      <c r="K30" s="802">
        <v>0.10299999999999999</v>
      </c>
      <c r="L30" s="802">
        <v>5.1999999999999998E-2</v>
      </c>
      <c r="M30" s="802">
        <v>8.8999999999999996E-2</v>
      </c>
      <c r="N30" s="802">
        <v>5.6000000000000001E-2</v>
      </c>
      <c r="O30" s="802">
        <v>5.3999999999999999E-2</v>
      </c>
      <c r="P30" s="802">
        <v>5.8999999999999997E-2</v>
      </c>
      <c r="Q30" s="802">
        <v>6.0999999999999999E-2</v>
      </c>
      <c r="R30" s="802">
        <v>5.5E-2</v>
      </c>
      <c r="S30" s="802">
        <v>4.8000000000000001E-2</v>
      </c>
      <c r="T30" s="802">
        <v>5.0999999999999997E-2</v>
      </c>
      <c r="U30" s="802">
        <v>3.5999999999999997E-2</v>
      </c>
      <c r="V30" s="802">
        <v>3.2000000000000001E-2</v>
      </c>
    </row>
    <row r="31" spans="1:22" x14ac:dyDescent="0.25">
      <c r="A31" s="15" t="s">
        <v>785</v>
      </c>
      <c r="B31" s="15" t="s">
        <v>367</v>
      </c>
      <c r="C31" s="802">
        <v>7.1999999999999995E-2</v>
      </c>
      <c r="D31" s="802">
        <v>7.2999999999999995E-2</v>
      </c>
      <c r="E31" s="802">
        <v>7.0999999999999994E-2</v>
      </c>
      <c r="F31" s="802">
        <v>6.2E-2</v>
      </c>
      <c r="G31" s="802">
        <v>5.8999999999999997E-2</v>
      </c>
      <c r="H31" s="802">
        <v>5.6000000000000001E-2</v>
      </c>
      <c r="I31" s="802">
        <v>6.6000000000000003E-2</v>
      </c>
      <c r="J31" s="802">
        <v>5.3999999999999999E-2</v>
      </c>
      <c r="K31" s="802">
        <v>4.2000000000000003E-2</v>
      </c>
      <c r="L31" s="802">
        <v>3.4000000000000002E-2</v>
      </c>
      <c r="M31" s="802">
        <v>3.1E-2</v>
      </c>
      <c r="N31" s="802">
        <v>3.7999999999999999E-2</v>
      </c>
      <c r="O31" s="802">
        <v>6.7000000000000004E-2</v>
      </c>
      <c r="P31" s="802">
        <v>3.4000000000000002E-2</v>
      </c>
      <c r="Q31" s="802">
        <v>3.2000000000000001E-2</v>
      </c>
      <c r="R31" s="802">
        <v>2.9000000000000001E-2</v>
      </c>
      <c r="S31" s="802">
        <v>1.4999999999999999E-2</v>
      </c>
      <c r="T31" s="802">
        <v>1.9E-2</v>
      </c>
      <c r="U31" s="802">
        <v>7.0000000000000001E-3</v>
      </c>
      <c r="V31" s="802"/>
    </row>
    <row r="32" spans="1:22" x14ac:dyDescent="0.25">
      <c r="A32" s="15" t="s">
        <v>788</v>
      </c>
      <c r="B32" s="15" t="s">
        <v>379</v>
      </c>
      <c r="C32" s="802">
        <v>0.127</v>
      </c>
      <c r="D32" s="802">
        <v>0.13600000000000001</v>
      </c>
      <c r="E32" s="802">
        <v>0.13100000000000001</v>
      </c>
      <c r="F32" s="802">
        <v>0.10199999999999999</v>
      </c>
      <c r="G32" s="802">
        <v>0.114</v>
      </c>
      <c r="H32" s="802">
        <v>0.11600000000000001</v>
      </c>
      <c r="I32" s="802">
        <v>0.13</v>
      </c>
      <c r="J32" s="802">
        <v>0.13100000000000001</v>
      </c>
      <c r="K32" s="802">
        <v>0.15</v>
      </c>
      <c r="L32" s="802">
        <v>0.13900000000000001</v>
      </c>
      <c r="M32" s="802">
        <v>0.122</v>
      </c>
      <c r="N32" s="802">
        <v>0.109</v>
      </c>
      <c r="O32" s="802">
        <v>0.11899999999999999</v>
      </c>
      <c r="P32" s="802">
        <v>0.108</v>
      </c>
      <c r="Q32" s="802">
        <v>0.109</v>
      </c>
      <c r="R32" s="802">
        <v>9.9000000000000005E-2</v>
      </c>
      <c r="S32" s="802">
        <v>0.106</v>
      </c>
      <c r="T32" s="802">
        <v>0.11899999999999999</v>
      </c>
      <c r="U32" s="802">
        <v>0.122</v>
      </c>
      <c r="V32" s="802">
        <v>0.1</v>
      </c>
    </row>
    <row r="33" spans="1:40" x14ac:dyDescent="0.25">
      <c r="A33" s="15" t="s">
        <v>986</v>
      </c>
      <c r="B33" s="15" t="s">
        <v>837</v>
      </c>
      <c r="Q33" s="177">
        <f>Q35/Q36</f>
        <v>0.14299878008011072</v>
      </c>
      <c r="R33" s="177">
        <f>R35/R36</f>
        <v>0.12958388063723014</v>
      </c>
      <c r="S33" s="177">
        <f>S35/S36</f>
        <v>0.12078607799294089</v>
      </c>
      <c r="T33" s="177">
        <f>T35/T36</f>
        <v>0.11483655540037775</v>
      </c>
      <c r="U33" s="177">
        <f>U35/U36</f>
        <v>0.11009998010932794</v>
      </c>
      <c r="V33" s="177">
        <v>9.6000000000000002E-2</v>
      </c>
    </row>
    <row r="35" spans="1:40" x14ac:dyDescent="0.25">
      <c r="B35" s="15" t="s">
        <v>987</v>
      </c>
      <c r="Q35" s="803">
        <v>162115</v>
      </c>
      <c r="R35" s="803">
        <v>153899</v>
      </c>
      <c r="S35" s="803">
        <v>143798</v>
      </c>
      <c r="T35" s="803">
        <v>140935</v>
      </c>
      <c r="U35" s="803">
        <v>140042</v>
      </c>
    </row>
    <row r="36" spans="1:40" x14ac:dyDescent="0.25">
      <c r="B36" s="15" t="s">
        <v>988</v>
      </c>
      <c r="Q36" s="803">
        <v>1133681</v>
      </c>
      <c r="R36" s="803">
        <v>1187640</v>
      </c>
      <c r="S36" s="803">
        <v>1190518</v>
      </c>
      <c r="T36" s="803">
        <v>1227266</v>
      </c>
      <c r="U36" s="803">
        <v>1271953</v>
      </c>
    </row>
    <row r="37" spans="1:40" x14ac:dyDescent="0.25">
      <c r="A37" s="15" t="s">
        <v>989</v>
      </c>
      <c r="U37" s="15">
        <v>2018</v>
      </c>
    </row>
    <row r="38" spans="1:40" x14ac:dyDescent="0.25">
      <c r="B38" s="36" t="s">
        <v>990</v>
      </c>
      <c r="C38" s="36"/>
      <c r="D38" s="36"/>
      <c r="E38" s="36"/>
      <c r="F38" s="36"/>
      <c r="G38" s="36"/>
      <c r="H38" s="36"/>
      <c r="I38" s="36"/>
      <c r="J38" s="36"/>
      <c r="K38" s="36"/>
      <c r="L38" s="36"/>
      <c r="M38" s="36"/>
      <c r="N38" s="36"/>
      <c r="O38" s="36"/>
      <c r="P38" s="36"/>
      <c r="Q38" s="36"/>
      <c r="R38" s="36"/>
      <c r="S38" s="36"/>
      <c r="T38" s="36"/>
      <c r="U38" s="36" t="s">
        <v>991</v>
      </c>
      <c r="W38" s="36"/>
      <c r="X38" s="36"/>
      <c r="Y38" s="36"/>
      <c r="Z38" s="36"/>
      <c r="AA38" s="36"/>
      <c r="AB38" s="36"/>
      <c r="AC38" s="36"/>
      <c r="AD38" s="36"/>
      <c r="AE38" s="36"/>
      <c r="AF38" s="36"/>
      <c r="AG38" s="36"/>
      <c r="AH38" s="36"/>
      <c r="AI38" s="36"/>
      <c r="AJ38" s="36"/>
      <c r="AK38" s="36"/>
      <c r="AL38" s="36"/>
      <c r="AM38" s="36"/>
      <c r="AN38" s="36"/>
    </row>
    <row r="39" spans="1:40" x14ac:dyDescent="0.25">
      <c r="B39" s="15" t="s">
        <v>367</v>
      </c>
      <c r="C39" s="15">
        <v>7.1999999999999995E-2</v>
      </c>
      <c r="D39" s="15">
        <v>7.2999999999999995E-2</v>
      </c>
      <c r="E39" s="15">
        <v>7.0999999999999994E-2</v>
      </c>
      <c r="F39" s="15">
        <v>6.2E-2</v>
      </c>
      <c r="G39" s="15">
        <v>5.8999999999999997E-2</v>
      </c>
      <c r="H39" s="15">
        <v>5.6000000000000001E-2</v>
      </c>
      <c r="I39" s="15">
        <v>6.6000000000000003E-2</v>
      </c>
      <c r="J39" s="15">
        <v>5.3999999999999999E-2</v>
      </c>
      <c r="K39" s="15">
        <v>4.2000000000000003E-2</v>
      </c>
      <c r="L39" s="15">
        <v>3.4000000000000002E-2</v>
      </c>
      <c r="M39" s="15">
        <v>3.1E-2</v>
      </c>
      <c r="N39" s="15">
        <v>3.7999999999999999E-2</v>
      </c>
      <c r="O39" s="15">
        <v>6.7000000000000004E-2</v>
      </c>
      <c r="P39" s="15">
        <v>3.4000000000000002E-2</v>
      </c>
      <c r="Q39" s="15">
        <v>3.2000000000000001E-2</v>
      </c>
      <c r="R39" s="15">
        <v>2.9000000000000001E-2</v>
      </c>
      <c r="S39" s="15">
        <v>1.4999999999999999E-2</v>
      </c>
      <c r="T39" s="15">
        <v>1.9E-2</v>
      </c>
      <c r="U39" s="804">
        <v>7.0000000000000001E-3</v>
      </c>
      <c r="W39" s="802"/>
    </row>
    <row r="40" spans="1:40" x14ac:dyDescent="0.25">
      <c r="B40" s="15" t="s">
        <v>387</v>
      </c>
      <c r="R40" s="15">
        <v>0.1</v>
      </c>
      <c r="S40" s="15">
        <v>6.9000000000000006E-2</v>
      </c>
      <c r="T40" s="15">
        <v>5.5E-2</v>
      </c>
      <c r="U40" s="804">
        <v>3.5000000000000003E-2</v>
      </c>
      <c r="W40" s="802"/>
    </row>
    <row r="41" spans="1:40" x14ac:dyDescent="0.25">
      <c r="B41" s="15" t="s">
        <v>370</v>
      </c>
      <c r="C41" s="15">
        <v>7.1999999999999995E-2</v>
      </c>
      <c r="D41" s="15">
        <v>8.4000000000000005E-2</v>
      </c>
      <c r="E41" s="15">
        <v>7.9000000000000001E-2</v>
      </c>
      <c r="F41" s="15">
        <v>0.08</v>
      </c>
      <c r="G41" s="15">
        <v>8.6999999999999994E-2</v>
      </c>
      <c r="H41" s="15">
        <v>6.6000000000000003E-2</v>
      </c>
      <c r="I41" s="15">
        <v>7.0000000000000007E-2</v>
      </c>
      <c r="J41" s="15">
        <v>9.6000000000000002E-2</v>
      </c>
      <c r="K41" s="15">
        <v>0.10299999999999999</v>
      </c>
      <c r="L41" s="15">
        <v>5.1999999999999998E-2</v>
      </c>
      <c r="M41" s="15">
        <v>8.8999999999999996E-2</v>
      </c>
      <c r="N41" s="15">
        <v>5.6000000000000001E-2</v>
      </c>
      <c r="O41" s="15">
        <v>5.3999999999999999E-2</v>
      </c>
      <c r="P41" s="15">
        <v>5.8999999999999997E-2</v>
      </c>
      <c r="Q41" s="15">
        <v>6.0999999999999999E-2</v>
      </c>
      <c r="R41" s="15">
        <v>5.5E-2</v>
      </c>
      <c r="S41" s="15">
        <v>4.8000000000000001E-2</v>
      </c>
      <c r="T41" s="15">
        <v>5.0999999999999997E-2</v>
      </c>
      <c r="U41" s="804">
        <v>3.5999999999999997E-2</v>
      </c>
      <c r="W41" s="802"/>
    </row>
    <row r="42" spans="1:40" x14ac:dyDescent="0.25">
      <c r="B42" s="15" t="s">
        <v>386</v>
      </c>
      <c r="S42" s="15">
        <v>5.5E-2</v>
      </c>
      <c r="T42" s="15">
        <v>0.05</v>
      </c>
      <c r="U42" s="804">
        <v>3.7999999999999999E-2</v>
      </c>
      <c r="W42" s="802"/>
    </row>
    <row r="43" spans="1:40" x14ac:dyDescent="0.25">
      <c r="B43" s="15" t="s">
        <v>372</v>
      </c>
      <c r="C43" s="15">
        <v>3.4000000000000002E-2</v>
      </c>
      <c r="D43" s="15">
        <v>5.2999999999999999E-2</v>
      </c>
      <c r="E43" s="15">
        <v>4.8000000000000001E-2</v>
      </c>
      <c r="F43" s="15">
        <v>5.7000000000000002E-2</v>
      </c>
      <c r="G43" s="15">
        <v>5.5E-2</v>
      </c>
      <c r="H43" s="15">
        <v>5.0999999999999997E-2</v>
      </c>
      <c r="I43" s="15">
        <v>4.7E-2</v>
      </c>
      <c r="J43" s="15">
        <v>6.5000000000000002E-2</v>
      </c>
      <c r="K43" s="15">
        <v>8.7999999999999995E-2</v>
      </c>
      <c r="L43" s="15">
        <v>0.106</v>
      </c>
      <c r="M43" s="15">
        <v>8.5000000000000006E-2</v>
      </c>
      <c r="N43" s="15">
        <v>6.3E-2</v>
      </c>
      <c r="O43" s="15">
        <v>9.2999999999999999E-2</v>
      </c>
      <c r="P43" s="15">
        <v>5.7000000000000002E-2</v>
      </c>
      <c r="Q43" s="15">
        <v>9.6000000000000002E-2</v>
      </c>
      <c r="R43" s="15">
        <v>7.8E-2</v>
      </c>
      <c r="S43" s="15">
        <v>5.2999999999999999E-2</v>
      </c>
      <c r="T43" s="15">
        <v>4.3999999999999997E-2</v>
      </c>
      <c r="U43" s="804">
        <v>3.7999999999999999E-2</v>
      </c>
      <c r="W43" s="802"/>
    </row>
    <row r="44" spans="1:40" x14ac:dyDescent="0.25">
      <c r="B44" s="15" t="s">
        <v>362</v>
      </c>
      <c r="C44" s="15">
        <v>0.128</v>
      </c>
      <c r="D44" s="15">
        <v>0.11899999999999999</v>
      </c>
      <c r="E44" s="15">
        <v>0.107</v>
      </c>
      <c r="F44" s="15">
        <v>0.10100000000000001</v>
      </c>
      <c r="G44" s="15">
        <v>7.3999999999999996E-2</v>
      </c>
      <c r="H44" s="15">
        <v>6.9000000000000006E-2</v>
      </c>
      <c r="I44" s="15">
        <v>6.4000000000000001E-2</v>
      </c>
      <c r="J44" s="15">
        <v>4.2000000000000003E-2</v>
      </c>
      <c r="K44" s="15">
        <v>7.6999999999999999E-2</v>
      </c>
      <c r="L44" s="15">
        <v>0.128</v>
      </c>
      <c r="M44" s="15">
        <v>5.3999999999999999E-2</v>
      </c>
      <c r="N44" s="15">
        <v>9.9000000000000005E-2</v>
      </c>
      <c r="O44" s="15">
        <v>9.2999999999999999E-2</v>
      </c>
      <c r="P44" s="15">
        <v>0.1</v>
      </c>
      <c r="Q44" s="15">
        <v>0.09</v>
      </c>
      <c r="R44" s="15">
        <v>0.10100000000000001</v>
      </c>
      <c r="S44" s="15">
        <v>5.2999999999999999E-2</v>
      </c>
      <c r="T44" s="15">
        <v>4.8000000000000001E-2</v>
      </c>
      <c r="U44" s="804">
        <v>4.2000000000000003E-2</v>
      </c>
      <c r="W44" s="802"/>
    </row>
    <row r="45" spans="1:40" x14ac:dyDescent="0.25">
      <c r="B45" s="15" t="s">
        <v>369</v>
      </c>
      <c r="C45" s="15">
        <v>8.4000000000000005E-2</v>
      </c>
      <c r="D45" s="15">
        <v>8.1000000000000003E-2</v>
      </c>
      <c r="E45" s="15">
        <v>6.3E-2</v>
      </c>
      <c r="F45" s="15">
        <v>6.0999999999999999E-2</v>
      </c>
      <c r="G45" s="15">
        <v>3.9E-2</v>
      </c>
      <c r="H45" s="15">
        <v>2.1999999999999999E-2</v>
      </c>
      <c r="I45" s="15">
        <v>1.9E-2</v>
      </c>
      <c r="J45" s="15">
        <v>4.1000000000000002E-2</v>
      </c>
      <c r="K45" s="15">
        <v>0.06</v>
      </c>
      <c r="L45" s="15">
        <v>2.1000000000000001E-2</v>
      </c>
      <c r="M45" s="15">
        <v>2.1999999999999999E-2</v>
      </c>
      <c r="N45" s="15">
        <v>2.5000000000000001E-2</v>
      </c>
      <c r="O45" s="15">
        <v>2.1000000000000001E-2</v>
      </c>
      <c r="P45" s="15">
        <v>3.3000000000000002E-2</v>
      </c>
      <c r="Q45" s="15">
        <v>3.5999999999999997E-2</v>
      </c>
      <c r="R45" s="15">
        <v>2.5999999999999999E-2</v>
      </c>
      <c r="S45" s="15">
        <v>8.4000000000000005E-2</v>
      </c>
      <c r="T45" s="15">
        <v>2.5999999999999999E-2</v>
      </c>
      <c r="U45" s="804">
        <v>5.0999999999999997E-2</v>
      </c>
      <c r="W45" s="802"/>
    </row>
    <row r="46" spans="1:40" x14ac:dyDescent="0.25">
      <c r="B46" s="15" t="s">
        <v>373</v>
      </c>
      <c r="C46" s="15">
        <v>0.09</v>
      </c>
      <c r="D46" s="15">
        <v>0.125</v>
      </c>
      <c r="E46" s="15">
        <v>0.13300000000000001</v>
      </c>
      <c r="F46" s="15">
        <v>0.14099999999999999</v>
      </c>
      <c r="G46" s="15">
        <v>0.2</v>
      </c>
      <c r="H46" s="15">
        <v>0.104</v>
      </c>
      <c r="I46" s="15">
        <v>6.9000000000000006E-2</v>
      </c>
      <c r="J46" s="15">
        <v>5.7000000000000002E-2</v>
      </c>
      <c r="K46" s="15">
        <v>0.157</v>
      </c>
      <c r="L46" s="15">
        <v>9.2999999999999999E-2</v>
      </c>
      <c r="M46" s="15">
        <v>0.105</v>
      </c>
      <c r="N46" s="15">
        <v>0.124</v>
      </c>
      <c r="O46" s="15">
        <v>0.125</v>
      </c>
      <c r="P46" s="15">
        <v>0.14099999999999999</v>
      </c>
      <c r="Q46" s="15">
        <v>0.104</v>
      </c>
      <c r="R46" s="15">
        <v>5.7000000000000002E-2</v>
      </c>
      <c r="S46" s="15">
        <v>5.5E-2</v>
      </c>
      <c r="T46" s="15">
        <v>0.06</v>
      </c>
      <c r="U46" s="804">
        <v>5.1999999999999998E-2</v>
      </c>
      <c r="W46" s="802"/>
    </row>
    <row r="47" spans="1:40" x14ac:dyDescent="0.25">
      <c r="B47" s="15" t="s">
        <v>371</v>
      </c>
      <c r="C47" s="15">
        <v>5.3999999999999999E-2</v>
      </c>
      <c r="D47" s="15">
        <v>7.1999999999999995E-2</v>
      </c>
      <c r="E47" s="15">
        <v>8.5000000000000006E-2</v>
      </c>
      <c r="F47" s="15">
        <v>5.7000000000000002E-2</v>
      </c>
      <c r="G47" s="15">
        <v>0.04</v>
      </c>
      <c r="H47" s="15">
        <v>-4.0000000000000001E-3</v>
      </c>
      <c r="I47" s="15">
        <v>2E-3</v>
      </c>
      <c r="J47" s="15">
        <v>8.7999999999999995E-2</v>
      </c>
      <c r="K47" s="15">
        <v>0.20899999999999999</v>
      </c>
      <c r="L47" s="15">
        <v>0.33400000000000002</v>
      </c>
      <c r="M47" s="15">
        <v>0.107</v>
      </c>
      <c r="N47" s="15">
        <v>0.151</v>
      </c>
      <c r="O47" s="15">
        <v>0.115</v>
      </c>
      <c r="P47" s="15">
        <v>0.13300000000000001</v>
      </c>
      <c r="Q47" s="15">
        <v>0.1</v>
      </c>
      <c r="R47" s="15">
        <v>0.06</v>
      </c>
      <c r="S47" s="15">
        <v>6.0999999999999999E-2</v>
      </c>
      <c r="T47" s="15">
        <v>6.4000000000000001E-2</v>
      </c>
      <c r="U47" s="804">
        <v>0.06</v>
      </c>
      <c r="W47" s="802"/>
    </row>
    <row r="48" spans="1:40" x14ac:dyDescent="0.25">
      <c r="B48" s="15" t="s">
        <v>363</v>
      </c>
      <c r="C48" s="15">
        <v>4.3999999999999997E-2</v>
      </c>
      <c r="D48" s="15">
        <v>6.3E-2</v>
      </c>
      <c r="E48" s="15">
        <v>7.8E-2</v>
      </c>
      <c r="F48" s="15">
        <v>8.3000000000000004E-2</v>
      </c>
      <c r="G48" s="15">
        <v>7.0999999999999994E-2</v>
      </c>
      <c r="H48" s="15">
        <v>7.0000000000000007E-2</v>
      </c>
      <c r="I48" s="15">
        <v>7.4999999999999997E-2</v>
      </c>
      <c r="J48" s="15">
        <v>7.4999999999999997E-2</v>
      </c>
      <c r="K48" s="15">
        <v>9.2999999999999999E-2</v>
      </c>
      <c r="L48" s="15">
        <v>0.13500000000000001</v>
      </c>
      <c r="M48" s="15">
        <v>8.6999999999999994E-2</v>
      </c>
      <c r="N48" s="15">
        <v>7.3999999999999996E-2</v>
      </c>
      <c r="O48" s="15">
        <v>0.11700000000000001</v>
      </c>
      <c r="P48" s="15">
        <v>0.1</v>
      </c>
      <c r="Q48" s="15">
        <v>0.10299999999999999</v>
      </c>
      <c r="R48" s="15">
        <v>9.5000000000000001E-2</v>
      </c>
      <c r="S48" s="15">
        <v>8.4000000000000005E-2</v>
      </c>
      <c r="T48" s="15">
        <v>6.8000000000000005E-2</v>
      </c>
      <c r="U48" s="804">
        <v>7.0999999999999994E-2</v>
      </c>
      <c r="W48" s="802"/>
    </row>
    <row r="49" spans="2:23" x14ac:dyDescent="0.25">
      <c r="B49" s="15" t="s">
        <v>389</v>
      </c>
      <c r="C49" s="15">
        <v>0.126</v>
      </c>
      <c r="D49" s="15">
        <v>0.121</v>
      </c>
      <c r="E49" s="15">
        <v>0.115</v>
      </c>
      <c r="F49" s="15">
        <v>0.109</v>
      </c>
      <c r="G49" s="15">
        <v>0.11</v>
      </c>
      <c r="H49" s="15">
        <v>0.10299999999999999</v>
      </c>
      <c r="I49" s="15">
        <v>0.104</v>
      </c>
      <c r="J49" s="15">
        <v>0.1</v>
      </c>
      <c r="K49" s="15">
        <v>0.121</v>
      </c>
      <c r="L49" s="15">
        <v>0.106</v>
      </c>
      <c r="M49" s="15">
        <v>0.11</v>
      </c>
      <c r="N49" s="15">
        <v>0.114</v>
      </c>
      <c r="O49" s="15">
        <v>0.112</v>
      </c>
      <c r="P49" s="15">
        <v>0.122</v>
      </c>
      <c r="Q49" s="15">
        <v>0.108</v>
      </c>
      <c r="R49" s="15">
        <v>0.10299999999999999</v>
      </c>
      <c r="S49" s="15">
        <v>8.6999999999999994E-2</v>
      </c>
      <c r="T49" s="15">
        <v>8.2000000000000003E-2</v>
      </c>
      <c r="U49" s="804">
        <v>7.1999999999999995E-2</v>
      </c>
      <c r="W49" s="802"/>
    </row>
    <row r="50" spans="2:23" x14ac:dyDescent="0.25">
      <c r="B50" s="15" t="s">
        <v>360</v>
      </c>
      <c r="C50" s="15">
        <v>0.17</v>
      </c>
      <c r="D50" s="15">
        <v>0.22900000000000001</v>
      </c>
      <c r="E50" s="15">
        <v>0.25</v>
      </c>
      <c r="F50" s="15">
        <v>0.21</v>
      </c>
      <c r="G50" s="15">
        <v>0.185</v>
      </c>
      <c r="H50" s="15">
        <v>0.222</v>
      </c>
      <c r="I50" s="15">
        <v>0.224</v>
      </c>
      <c r="J50" s="15">
        <v>0.19500000000000001</v>
      </c>
      <c r="K50" s="15">
        <v>0.216</v>
      </c>
      <c r="L50" s="15">
        <v>0.214</v>
      </c>
      <c r="M50" s="15">
        <v>0.217</v>
      </c>
      <c r="N50" s="15">
        <v>0.215</v>
      </c>
      <c r="O50" s="15">
        <v>0.217</v>
      </c>
      <c r="P50" s="15">
        <v>0.21099999999999999</v>
      </c>
      <c r="Q50" s="15">
        <v>0.185</v>
      </c>
      <c r="R50" s="15">
        <v>0.159</v>
      </c>
      <c r="S50" s="15">
        <v>0.14099999999999999</v>
      </c>
      <c r="T50" s="15">
        <v>0.13500000000000001</v>
      </c>
      <c r="U50" s="804">
        <v>8.4000000000000005E-2</v>
      </c>
      <c r="W50" s="802"/>
    </row>
    <row r="51" spans="2:23" x14ac:dyDescent="0.25">
      <c r="B51" s="15" t="s">
        <v>385</v>
      </c>
      <c r="C51" s="15">
        <v>0.10199999999999999</v>
      </c>
      <c r="D51" s="15">
        <v>0.126</v>
      </c>
      <c r="E51" s="15">
        <v>0.121</v>
      </c>
      <c r="F51" s="15">
        <v>0.11899999999999999</v>
      </c>
      <c r="G51" s="15">
        <v>0.122</v>
      </c>
      <c r="H51" s="15">
        <v>0.12</v>
      </c>
      <c r="I51" s="15">
        <v>0.107</v>
      </c>
      <c r="J51" s="15">
        <v>0.124</v>
      </c>
      <c r="K51" s="15">
        <v>0.11600000000000001</v>
      </c>
      <c r="L51" s="15">
        <v>8.7999999999999995E-2</v>
      </c>
      <c r="M51" s="15">
        <v>0.09</v>
      </c>
      <c r="N51" s="15">
        <v>0.10299999999999999</v>
      </c>
      <c r="O51" s="15">
        <v>0.115</v>
      </c>
      <c r="P51" s="15">
        <v>0.11799999999999999</v>
      </c>
      <c r="Q51" s="15">
        <v>0.11700000000000001</v>
      </c>
      <c r="R51" s="15">
        <v>0.09</v>
      </c>
      <c r="S51" s="15">
        <v>8.7999999999999995E-2</v>
      </c>
      <c r="T51" s="15">
        <v>8.7999999999999995E-2</v>
      </c>
      <c r="U51" s="804">
        <v>8.5999999999999993E-2</v>
      </c>
      <c r="W51" s="802"/>
    </row>
    <row r="52" spans="2:23" x14ac:dyDescent="0.25">
      <c r="B52" s="15" t="s">
        <v>366</v>
      </c>
      <c r="C52" s="15">
        <v>7.6999999999999999E-2</v>
      </c>
      <c r="D52" s="15">
        <v>9.4E-2</v>
      </c>
      <c r="E52" s="15">
        <v>6.5000000000000002E-2</v>
      </c>
      <c r="F52" s="15">
        <v>9.8000000000000004E-2</v>
      </c>
      <c r="G52" s="15">
        <v>0.10199999999999999</v>
      </c>
      <c r="H52" s="15">
        <v>0.10299999999999999</v>
      </c>
      <c r="I52" s="15">
        <v>0.126</v>
      </c>
      <c r="J52" s="15">
        <v>0.115</v>
      </c>
      <c r="K52" s="15">
        <v>0.115</v>
      </c>
      <c r="L52" s="15">
        <v>7.8E-2</v>
      </c>
      <c r="M52" s="15">
        <v>9.9000000000000005E-2</v>
      </c>
      <c r="N52" s="15">
        <v>0.11700000000000001</v>
      </c>
      <c r="O52" s="15">
        <v>8.8999999999999996E-2</v>
      </c>
      <c r="P52" s="15">
        <v>0.10299999999999999</v>
      </c>
      <c r="Q52" s="15">
        <v>9.1999999999999998E-2</v>
      </c>
      <c r="R52" s="15">
        <v>8.6999999999999994E-2</v>
      </c>
      <c r="S52" s="15">
        <v>8.3000000000000004E-2</v>
      </c>
      <c r="T52" s="15">
        <v>8.5000000000000006E-2</v>
      </c>
      <c r="U52" s="804">
        <v>0.09</v>
      </c>
      <c r="W52" s="802"/>
    </row>
    <row r="53" spans="2:23" x14ac:dyDescent="0.25">
      <c r="B53" s="15" t="s">
        <v>390</v>
      </c>
      <c r="C53" s="15">
        <v>0.11700000000000001</v>
      </c>
      <c r="D53" s="15">
        <v>0.16500000000000001</v>
      </c>
      <c r="E53" s="15">
        <v>0.17499999999999999</v>
      </c>
      <c r="F53" s="15">
        <v>0.17499999999999999</v>
      </c>
      <c r="G53" s="15">
        <v>0.187</v>
      </c>
      <c r="H53" s="15">
        <v>0.109</v>
      </c>
      <c r="I53" s="15">
        <v>7.1999999999999995E-2</v>
      </c>
      <c r="J53" s="15">
        <v>6.7000000000000004E-2</v>
      </c>
      <c r="K53" s="15">
        <v>0.216</v>
      </c>
      <c r="L53" s="15">
        <v>0.379</v>
      </c>
      <c r="M53" s="15">
        <v>0.30099999999999999</v>
      </c>
      <c r="N53" s="15">
        <v>0.32</v>
      </c>
      <c r="O53" s="15">
        <v>0.23699999999999999</v>
      </c>
      <c r="P53" s="15">
        <v>0.24</v>
      </c>
      <c r="Q53" s="15">
        <v>0.20499999999999999</v>
      </c>
      <c r="R53" s="15">
        <v>0.20100000000000001</v>
      </c>
      <c r="S53" s="15">
        <v>0.128</v>
      </c>
      <c r="T53" s="15">
        <v>0.13900000000000001</v>
      </c>
      <c r="U53" s="804">
        <v>9.5000000000000001E-2</v>
      </c>
      <c r="W53" s="177"/>
    </row>
    <row r="54" spans="2:23" x14ac:dyDescent="0.25">
      <c r="B54" s="15" t="s">
        <v>365</v>
      </c>
      <c r="C54" s="15">
        <v>-7.0000000000000001E-3</v>
      </c>
      <c r="D54" s="15">
        <v>1.0999999999999999E-2</v>
      </c>
      <c r="E54" s="15">
        <v>1.7999999999999999E-2</v>
      </c>
      <c r="F54" s="15">
        <v>1.9E-2</v>
      </c>
      <c r="G54" s="15">
        <v>2.5999999999999999E-2</v>
      </c>
      <c r="H54" s="15">
        <v>-8.9999999999999993E-3</v>
      </c>
      <c r="I54" s="15">
        <v>1.4999999999999999E-2</v>
      </c>
      <c r="J54" s="15">
        <v>0.03</v>
      </c>
      <c r="K54" s="15">
        <v>4.3999999999999997E-2</v>
      </c>
      <c r="L54" s="15">
        <v>0.153</v>
      </c>
      <c r="M54" s="15">
        <v>0.129</v>
      </c>
      <c r="N54" s="15">
        <v>0.13200000000000001</v>
      </c>
      <c r="O54" s="15">
        <v>0.154</v>
      </c>
      <c r="P54" s="15">
        <v>0.157</v>
      </c>
      <c r="Q54" s="15">
        <v>0.13700000000000001</v>
      </c>
      <c r="R54" s="15">
        <v>0.127</v>
      </c>
      <c r="S54" s="15">
        <v>0.11899999999999999</v>
      </c>
      <c r="T54" s="15">
        <v>0.109</v>
      </c>
      <c r="U54" s="804">
        <v>9.6000000000000002E-2</v>
      </c>
      <c r="W54" s="802"/>
    </row>
    <row r="55" spans="2:23" x14ac:dyDescent="0.25">
      <c r="B55" s="15" t="s">
        <v>359</v>
      </c>
      <c r="C55" s="15">
        <v>0.254</v>
      </c>
      <c r="D55" s="15">
        <v>0.29399999999999998</v>
      </c>
      <c r="E55" s="15">
        <v>0.26800000000000002</v>
      </c>
      <c r="F55" s="15">
        <v>0.26100000000000001</v>
      </c>
      <c r="G55" s="15">
        <v>0.254</v>
      </c>
      <c r="H55" s="15">
        <v>0.17799999999999999</v>
      </c>
      <c r="I55" s="15">
        <v>0.13700000000000001</v>
      </c>
      <c r="J55" s="15">
        <v>0.105</v>
      </c>
      <c r="K55" s="15">
        <v>0.17100000000000001</v>
      </c>
      <c r="L55" s="15">
        <v>0.23300000000000001</v>
      </c>
      <c r="M55" s="15">
        <v>0.20599999999999999</v>
      </c>
      <c r="N55" s="15">
        <v>0.20799999999999999</v>
      </c>
      <c r="O55" s="15">
        <v>0.27100000000000002</v>
      </c>
      <c r="P55" s="15">
        <v>0.26600000000000001</v>
      </c>
      <c r="Q55" s="15">
        <v>0.24399999999999999</v>
      </c>
      <c r="R55" s="15">
        <v>0.247</v>
      </c>
      <c r="S55" s="15">
        <v>0.20399999999999999</v>
      </c>
      <c r="T55" s="15">
        <v>0.14299999999999999</v>
      </c>
      <c r="U55" s="804">
        <v>9.9000000000000005E-2</v>
      </c>
      <c r="W55" s="802"/>
    </row>
    <row r="56" spans="2:23" x14ac:dyDescent="0.25">
      <c r="B56" s="15" t="s">
        <v>368</v>
      </c>
      <c r="C56" s="15">
        <v>6.4000000000000001E-2</v>
      </c>
      <c r="D56" s="15">
        <v>0.109</v>
      </c>
      <c r="E56" s="15">
        <v>8.6999999999999994E-2</v>
      </c>
      <c r="F56" s="15">
        <v>0.11899999999999999</v>
      </c>
      <c r="G56" s="15">
        <v>0.10299999999999999</v>
      </c>
      <c r="H56" s="15">
        <v>0.1</v>
      </c>
      <c r="I56" s="15">
        <v>0.10299999999999999</v>
      </c>
      <c r="J56" s="15">
        <v>8.5999999999999993E-2</v>
      </c>
      <c r="K56" s="15">
        <v>0.123</v>
      </c>
      <c r="L56" s="15">
        <v>0.13</v>
      </c>
      <c r="M56" s="15">
        <v>0.113</v>
      </c>
      <c r="N56" s="15">
        <v>0.126</v>
      </c>
      <c r="O56" s="15">
        <v>0.14399999999999999</v>
      </c>
      <c r="P56" s="15">
        <v>0.127</v>
      </c>
      <c r="Q56" s="15">
        <v>9.0999999999999998E-2</v>
      </c>
      <c r="R56" s="15">
        <v>0.122</v>
      </c>
      <c r="S56" s="15">
        <v>0.109</v>
      </c>
      <c r="T56" s="15">
        <v>0.115</v>
      </c>
      <c r="U56" s="804">
        <v>0.104</v>
      </c>
      <c r="W56" s="802"/>
    </row>
    <row r="57" spans="2:23" x14ac:dyDescent="0.25">
      <c r="B57" s="15" t="s">
        <v>384</v>
      </c>
      <c r="C57" s="15">
        <v>0.13800000000000001</v>
      </c>
      <c r="D57" s="15">
        <v>5.8000000000000003E-2</v>
      </c>
      <c r="E57" s="15">
        <v>8.3000000000000004E-2</v>
      </c>
      <c r="F57" s="15">
        <v>0.10299999999999999</v>
      </c>
      <c r="G57" s="15">
        <v>7.3999999999999996E-2</v>
      </c>
      <c r="H57" s="15">
        <v>0.11600000000000001</v>
      </c>
      <c r="I57" s="15">
        <v>0.11600000000000001</v>
      </c>
      <c r="J57" s="15">
        <v>0.13</v>
      </c>
      <c r="K57" s="15">
        <v>0.15</v>
      </c>
      <c r="L57" s="15">
        <v>0.19400000000000001</v>
      </c>
      <c r="M57" s="15">
        <v>0.16300000000000001</v>
      </c>
      <c r="N57" s="15">
        <v>0.156</v>
      </c>
      <c r="O57" s="15">
        <v>0.156</v>
      </c>
      <c r="P57" s="15">
        <v>0.106</v>
      </c>
      <c r="Q57" s="15">
        <v>7.0999999999999994E-2</v>
      </c>
      <c r="R57" s="15">
        <v>0.126</v>
      </c>
      <c r="S57" s="15">
        <v>0.10199999999999999</v>
      </c>
      <c r="T57" s="15">
        <v>0.109</v>
      </c>
      <c r="U57" s="804">
        <v>0.106</v>
      </c>
      <c r="W57" s="802"/>
    </row>
    <row r="58" spans="2:23" x14ac:dyDescent="0.25">
      <c r="B58" s="15" t="s">
        <v>380</v>
      </c>
      <c r="C58" s="15">
        <v>0.35399999999999998</v>
      </c>
      <c r="D58" s="15">
        <v>0.38</v>
      </c>
      <c r="E58" s="15">
        <v>0.46</v>
      </c>
      <c r="F58" s="15">
        <v>0.34899999999999998</v>
      </c>
      <c r="G58" s="15">
        <v>0.25800000000000001</v>
      </c>
      <c r="H58" s="15">
        <v>0.217</v>
      </c>
      <c r="I58" s="15">
        <v>0.187</v>
      </c>
      <c r="J58" s="15">
        <v>0.24199999999999999</v>
      </c>
      <c r="K58" s="15">
        <v>0.161</v>
      </c>
      <c r="L58" s="15">
        <v>0.27</v>
      </c>
      <c r="M58" s="15">
        <v>0.24</v>
      </c>
      <c r="N58" s="15">
        <v>0.25700000000000001</v>
      </c>
      <c r="O58" s="15">
        <v>0.214</v>
      </c>
      <c r="P58" s="15">
        <v>0.16300000000000001</v>
      </c>
      <c r="Q58" s="15">
        <v>0.222</v>
      </c>
      <c r="R58" s="15">
        <v>0.19500000000000001</v>
      </c>
      <c r="S58" s="15">
        <v>0.123</v>
      </c>
      <c r="T58" s="15">
        <v>0.122</v>
      </c>
      <c r="U58" s="804">
        <v>0.108</v>
      </c>
      <c r="W58" s="802"/>
    </row>
    <row r="59" spans="2:23" x14ac:dyDescent="0.25">
      <c r="B59" s="15" t="s">
        <v>837</v>
      </c>
      <c r="Q59" s="15">
        <v>0.14299878008011072</v>
      </c>
      <c r="R59" s="15">
        <v>0.12958388063723014</v>
      </c>
      <c r="S59" s="15">
        <v>0.12078607799294089</v>
      </c>
      <c r="T59" s="15">
        <v>0.11483655540037775</v>
      </c>
      <c r="U59" s="804">
        <v>0.11009998010932794</v>
      </c>
      <c r="W59" s="802"/>
    </row>
    <row r="60" spans="2:23" x14ac:dyDescent="0.25">
      <c r="B60" s="15" t="s">
        <v>361</v>
      </c>
      <c r="C60" s="15">
        <v>0.23599999999999999</v>
      </c>
      <c r="D60" s="15">
        <v>0.22900000000000001</v>
      </c>
      <c r="E60" s="15">
        <v>0.23300000000000001</v>
      </c>
      <c r="F60" s="15">
        <v>0.255</v>
      </c>
      <c r="G60" s="15">
        <v>6.0999999999999999E-2</v>
      </c>
      <c r="H60" s="15">
        <v>4.2000000000000003E-2</v>
      </c>
      <c r="I60" s="15">
        <v>9.7000000000000003E-2</v>
      </c>
      <c r="J60" s="15">
        <v>0.13600000000000001</v>
      </c>
      <c r="K60" s="15">
        <v>0.17399999999999999</v>
      </c>
      <c r="L60" s="15">
        <v>0.19</v>
      </c>
      <c r="M60" s="15">
        <v>0.219</v>
      </c>
      <c r="N60" s="15">
        <v>0.17299999999999999</v>
      </c>
      <c r="O60" s="15">
        <v>0.20399999999999999</v>
      </c>
      <c r="P60" s="15">
        <v>0.193</v>
      </c>
      <c r="Q60" s="15">
        <v>0.16800000000000001</v>
      </c>
      <c r="R60" s="15">
        <v>0.17599999999999999</v>
      </c>
      <c r="S60" s="15">
        <v>0.152</v>
      </c>
      <c r="T60" s="15">
        <v>0.11899999999999999</v>
      </c>
      <c r="U60" s="804">
        <v>0.12</v>
      </c>
      <c r="W60" s="802"/>
    </row>
    <row r="61" spans="2:23" x14ac:dyDescent="0.25">
      <c r="B61" s="15" t="s">
        <v>379</v>
      </c>
      <c r="C61" s="15">
        <v>0.127</v>
      </c>
      <c r="D61" s="15">
        <v>0.13600000000000001</v>
      </c>
      <c r="E61" s="15">
        <v>0.13100000000000001</v>
      </c>
      <c r="F61" s="15">
        <v>0.10199999999999999</v>
      </c>
      <c r="G61" s="15">
        <v>0.114</v>
      </c>
      <c r="H61" s="15">
        <v>0.11600000000000001</v>
      </c>
      <c r="I61" s="15">
        <v>0.13</v>
      </c>
      <c r="J61" s="15">
        <v>0.13100000000000001</v>
      </c>
      <c r="K61" s="15">
        <v>0.15</v>
      </c>
      <c r="L61" s="15">
        <v>0.13900000000000001</v>
      </c>
      <c r="M61" s="15">
        <v>0.122</v>
      </c>
      <c r="N61" s="15">
        <v>0.109</v>
      </c>
      <c r="O61" s="15">
        <v>0.11899999999999999</v>
      </c>
      <c r="P61" s="15">
        <v>0.108</v>
      </c>
      <c r="Q61" s="15">
        <v>0.109</v>
      </c>
      <c r="R61" s="15">
        <v>9.9000000000000005E-2</v>
      </c>
      <c r="S61" s="15">
        <v>0.106</v>
      </c>
      <c r="T61" s="15">
        <v>0.11899999999999999</v>
      </c>
      <c r="U61" s="804">
        <v>0.122</v>
      </c>
      <c r="W61" s="802"/>
    </row>
    <row r="62" spans="2:23" x14ac:dyDescent="0.25">
      <c r="B62" s="15" t="s">
        <v>382</v>
      </c>
      <c r="C62" s="15">
        <v>0.309</v>
      </c>
      <c r="D62" s="15">
        <v>0.315</v>
      </c>
      <c r="E62" s="15">
        <v>0.29799999999999999</v>
      </c>
      <c r="F62" s="15">
        <v>0.29499999999999998</v>
      </c>
      <c r="G62" s="15">
        <v>0.34300000000000003</v>
      </c>
      <c r="H62" s="15">
        <v>0.23499999999999999</v>
      </c>
      <c r="I62" s="15">
        <v>0.24199999999999999</v>
      </c>
      <c r="J62" s="15">
        <v>0.27200000000000002</v>
      </c>
      <c r="K62" s="15">
        <v>0.26300000000000001</v>
      </c>
      <c r="L62" s="15">
        <v>0.246</v>
      </c>
      <c r="M62" s="15">
        <v>0.28699999999999998</v>
      </c>
      <c r="N62" s="15">
        <v>0.29699999999999999</v>
      </c>
      <c r="O62" s="15">
        <v>0.311</v>
      </c>
      <c r="P62" s="15">
        <v>0.30199999999999999</v>
      </c>
      <c r="Q62" s="15">
        <v>0.313</v>
      </c>
      <c r="R62" s="15">
        <v>0.218</v>
      </c>
      <c r="S62" s="15">
        <v>0.23</v>
      </c>
      <c r="T62" s="15">
        <v>0.17699999999999999</v>
      </c>
      <c r="U62" s="804">
        <v>0.151</v>
      </c>
      <c r="W62" s="802"/>
    </row>
    <row r="63" spans="2:23" x14ac:dyDescent="0.25">
      <c r="B63" s="15" t="s">
        <v>355</v>
      </c>
      <c r="C63" s="15">
        <v>0.22500000000000001</v>
      </c>
      <c r="D63" s="15">
        <v>0.224</v>
      </c>
      <c r="E63" s="15">
        <v>0.23699999999999999</v>
      </c>
      <c r="F63" s="15">
        <v>0.16200000000000001</v>
      </c>
      <c r="G63" s="15">
        <v>0.191</v>
      </c>
      <c r="H63" s="15">
        <v>0.157</v>
      </c>
      <c r="I63" s="15">
        <v>0.224</v>
      </c>
      <c r="J63" s="15">
        <v>0.26300000000000001</v>
      </c>
      <c r="K63" s="15">
        <v>0.252</v>
      </c>
      <c r="L63" s="15">
        <v>0.316</v>
      </c>
      <c r="M63" s="15">
        <v>0.33</v>
      </c>
      <c r="N63" s="15">
        <v>0.27200000000000002</v>
      </c>
      <c r="O63" s="15">
        <v>0.36699999999999999</v>
      </c>
      <c r="P63" s="15">
        <v>0.314</v>
      </c>
      <c r="Q63" s="15">
        <v>0.29599999999999999</v>
      </c>
      <c r="R63" s="15">
        <v>0.26700000000000002</v>
      </c>
      <c r="S63" s="15">
        <v>0.21</v>
      </c>
      <c r="T63" s="15">
        <v>0.19600000000000001</v>
      </c>
      <c r="U63" s="804">
        <v>0.2</v>
      </c>
      <c r="W63" s="802"/>
    </row>
    <row r="64" spans="2:23" x14ac:dyDescent="0.25">
      <c r="B64" s="15" t="s">
        <v>364</v>
      </c>
      <c r="C64" s="15">
        <v>0.26500000000000001</v>
      </c>
      <c r="D64" s="15">
        <v>0.28499999999999998</v>
      </c>
      <c r="E64" s="15">
        <v>0.27800000000000002</v>
      </c>
      <c r="F64" s="15">
        <v>0.318</v>
      </c>
      <c r="G64" s="15">
        <v>0.32300000000000001</v>
      </c>
      <c r="H64" s="15">
        <v>0.312</v>
      </c>
      <c r="I64" s="15">
        <v>0.27600000000000002</v>
      </c>
      <c r="J64" s="15">
        <v>0.27200000000000002</v>
      </c>
      <c r="K64" s="15">
        <v>0.30099999999999999</v>
      </c>
      <c r="L64" s="15">
        <v>0.35199999999999998</v>
      </c>
      <c r="M64" s="15">
        <v>0.27600000000000002</v>
      </c>
      <c r="N64" s="15">
        <v>0.307</v>
      </c>
      <c r="O64" s="15">
        <v>0.3</v>
      </c>
      <c r="P64" s="15">
        <v>0.313</v>
      </c>
      <c r="Q64" s="15">
        <v>0.29899999999999999</v>
      </c>
      <c r="R64" s="15">
        <v>0.28199999999999997</v>
      </c>
      <c r="S64" s="15">
        <v>0.27300000000000002</v>
      </c>
      <c r="T64" s="15">
        <v>0.247</v>
      </c>
      <c r="U64" s="804">
        <v>0.245</v>
      </c>
    </row>
    <row r="65" spans="2:23" x14ac:dyDescent="0.25">
      <c r="B65" s="15" t="s">
        <v>388</v>
      </c>
      <c r="C65" s="15">
        <v>0.23899999999999999</v>
      </c>
      <c r="D65" s="15">
        <v>0.27100000000000002</v>
      </c>
      <c r="E65" s="15">
        <v>0.26300000000000001</v>
      </c>
      <c r="F65" s="15">
        <v>0.316</v>
      </c>
      <c r="G65" s="15">
        <v>0.35799999999999998</v>
      </c>
      <c r="H65" s="15">
        <v>0.29599999999999999</v>
      </c>
      <c r="I65" s="15">
        <v>0.26300000000000001</v>
      </c>
      <c r="J65" s="15">
        <v>0.221</v>
      </c>
      <c r="K65" s="15">
        <v>0.224</v>
      </c>
      <c r="L65" s="15">
        <v>0.33400000000000002</v>
      </c>
      <c r="M65" s="15">
        <v>0.28100000000000003</v>
      </c>
      <c r="N65" s="15">
        <v>0.28299999999999997</v>
      </c>
      <c r="O65" s="15">
        <v>0.29499999999999998</v>
      </c>
      <c r="P65" s="15">
        <v>0.29499999999999998</v>
      </c>
      <c r="Q65" s="15">
        <v>0.28699999999999998</v>
      </c>
      <c r="R65" s="15">
        <v>0.255</v>
      </c>
      <c r="S65" s="15">
        <v>0.246</v>
      </c>
      <c r="T65" s="15">
        <v>0.251</v>
      </c>
      <c r="U65" s="804">
        <v>0.25900000000000001</v>
      </c>
    </row>
    <row r="66" spans="2:23" x14ac:dyDescent="0.25">
      <c r="B66" s="15" t="s">
        <v>381</v>
      </c>
      <c r="C66" s="15">
        <v>0.20499999999999999</v>
      </c>
      <c r="D66" s="15">
        <v>0.17699999999999999</v>
      </c>
      <c r="E66" s="15">
        <v>0.185</v>
      </c>
      <c r="F66" s="15">
        <v>0.23</v>
      </c>
      <c r="G66" s="15">
        <v>0.23699999999999999</v>
      </c>
      <c r="H66" s="15">
        <v>0.26500000000000001</v>
      </c>
      <c r="I66" s="15">
        <v>0.27500000000000002</v>
      </c>
      <c r="J66" s="15">
        <v>0.27200000000000002</v>
      </c>
      <c r="K66" s="15">
        <v>0.249</v>
      </c>
      <c r="L66" s="15">
        <v>0.307</v>
      </c>
      <c r="M66" s="15">
        <v>0.27300000000000002</v>
      </c>
      <c r="N66" s="15">
        <v>0.34799999999999998</v>
      </c>
      <c r="O66" s="15">
        <v>0.29599999999999999</v>
      </c>
      <c r="P66" s="15">
        <v>0.33</v>
      </c>
      <c r="Q66" s="15">
        <v>0.26700000000000002</v>
      </c>
      <c r="R66" s="15">
        <v>0.30499999999999999</v>
      </c>
      <c r="S66" s="15">
        <v>0.30399999999999999</v>
      </c>
      <c r="T66" s="15">
        <v>0.33100000000000002</v>
      </c>
      <c r="U66" s="804">
        <v>0.30099999999999999</v>
      </c>
      <c r="W66" s="802"/>
    </row>
    <row r="67" spans="2:23" x14ac:dyDescent="0.25">
      <c r="B67" s="15" t="s">
        <v>383</v>
      </c>
      <c r="C67" s="15">
        <v>0.377</v>
      </c>
      <c r="D67" s="15">
        <v>0.45</v>
      </c>
      <c r="E67" s="15">
        <v>0.35499999999999998</v>
      </c>
      <c r="F67" s="15">
        <v>0.35399999999999998</v>
      </c>
      <c r="G67" s="15">
        <v>0.40899999999999997</v>
      </c>
      <c r="H67" s="15">
        <v>0.30599999999999999</v>
      </c>
      <c r="I67" s="15">
        <v>0.33400000000000002</v>
      </c>
      <c r="J67" s="15">
        <v>0.32200000000000001</v>
      </c>
      <c r="K67" s="15">
        <v>0.33400000000000002</v>
      </c>
      <c r="L67" s="15">
        <v>0.45400000000000001</v>
      </c>
      <c r="M67" s="15">
        <v>0.40699999999999997</v>
      </c>
      <c r="N67" s="15">
        <v>0.36599999999999999</v>
      </c>
      <c r="O67" s="15">
        <v>0.379</v>
      </c>
      <c r="P67" s="15">
        <v>0.38100000000000001</v>
      </c>
      <c r="Q67" s="15">
        <v>0.40600000000000003</v>
      </c>
      <c r="R67" s="15">
        <v>0.34799999999999998</v>
      </c>
      <c r="S67" s="15">
        <v>0.373</v>
      </c>
      <c r="T67" s="15">
        <v>0.34300000000000003</v>
      </c>
      <c r="U67" s="804">
        <v>0.33800000000000002</v>
      </c>
      <c r="W67" s="802"/>
    </row>
    <row r="68" spans="2:23" x14ac:dyDescent="0.25">
      <c r="W68" s="802"/>
    </row>
    <row r="69" spans="2:23" x14ac:dyDescent="0.25">
      <c r="W69" s="802"/>
    </row>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Y76"/>
  <sheetViews>
    <sheetView showGridLines="0" topLeftCell="F1" zoomScale="90" zoomScaleNormal="90" workbookViewId="0">
      <selection activeCell="R41" sqref="R41"/>
    </sheetView>
  </sheetViews>
  <sheetFormatPr defaultColWidth="9.140625" defaultRowHeight="15" x14ac:dyDescent="0.25"/>
  <cols>
    <col min="1" max="1" width="12.7109375" style="394" bestFit="1" customWidth="1"/>
    <col min="2" max="2" width="28.7109375" style="394" bestFit="1" customWidth="1"/>
    <col min="3" max="3" width="10.7109375" style="394" customWidth="1"/>
    <col min="4" max="4" width="10.85546875" style="394" customWidth="1"/>
    <col min="5" max="16" width="9.140625" style="394"/>
    <col min="17" max="17" width="12.7109375" style="394" bestFit="1" customWidth="1"/>
    <col min="18" max="19" width="11.85546875" style="394" bestFit="1" customWidth="1"/>
    <col min="20" max="16384" width="9.140625" style="394"/>
  </cols>
  <sheetData>
    <row r="4" spans="1:19" ht="15" customHeight="1" x14ac:dyDescent="0.25">
      <c r="B4" s="395" t="s">
        <v>762</v>
      </c>
      <c r="C4" s="1067" t="s">
        <v>763</v>
      </c>
      <c r="D4" s="1067"/>
    </row>
    <row r="5" spans="1:19" ht="15" customHeight="1" x14ac:dyDescent="0.25"/>
    <row r="6" spans="1:19" ht="15" customHeight="1" x14ac:dyDescent="0.25">
      <c r="B6" s="395" t="s">
        <v>764</v>
      </c>
      <c r="C6" s="395" t="s">
        <v>765</v>
      </c>
      <c r="D6" s="395" t="s">
        <v>766</v>
      </c>
      <c r="E6" s="395">
        <v>2009</v>
      </c>
      <c r="F6" s="395">
        <v>2010</v>
      </c>
      <c r="G6" s="395">
        <v>2011</v>
      </c>
      <c r="H6" s="395">
        <v>2012</v>
      </c>
      <c r="I6" s="395">
        <v>2013</v>
      </c>
      <c r="J6" s="395">
        <v>2014</v>
      </c>
      <c r="K6" s="395">
        <v>2015</v>
      </c>
      <c r="L6" s="395">
        <v>2016</v>
      </c>
      <c r="M6" s="395">
        <v>2017</v>
      </c>
      <c r="N6" s="395">
        <v>2018</v>
      </c>
      <c r="O6" s="395">
        <v>2019</v>
      </c>
      <c r="P6" s="395">
        <v>2020</v>
      </c>
      <c r="R6" s="394" t="s">
        <v>806</v>
      </c>
      <c r="S6" s="394" t="s">
        <v>807</v>
      </c>
    </row>
    <row r="7" spans="1:19" ht="15" customHeight="1" x14ac:dyDescent="0.25">
      <c r="A7" s="396" t="e">
        <f>INDEX([78]Krajiny!$D$3:$D$32,MATCH($B7,[78]Krajiny!$C$3:$C$32,0))</f>
        <v>#N/A</v>
      </c>
      <c r="B7" s="397" t="s">
        <v>6</v>
      </c>
      <c r="C7" s="397" t="s">
        <v>767</v>
      </c>
      <c r="D7" s="397">
        <v>50</v>
      </c>
      <c r="E7" s="397">
        <v>42.694816639999999</v>
      </c>
      <c r="F7" s="397">
        <v>40.983162139999997</v>
      </c>
      <c r="G7" s="397">
        <v>43.069065119999998</v>
      </c>
      <c r="H7" s="397">
        <v>45.417070260000003</v>
      </c>
      <c r="I7" s="397">
        <v>48.188458709999999</v>
      </c>
      <c r="J7" s="397">
        <v>49.02723735</v>
      </c>
      <c r="K7" s="397">
        <v>49.02723735</v>
      </c>
      <c r="L7" s="397">
        <v>48.249027239999997</v>
      </c>
      <c r="M7" s="397">
        <v>46.15384615</v>
      </c>
      <c r="N7" s="397">
        <v>45.041322309999998</v>
      </c>
      <c r="O7" s="397">
        <v>44.583333420000002</v>
      </c>
      <c r="P7" s="397">
        <v>43.644067659999997</v>
      </c>
      <c r="Q7" s="396" t="s">
        <v>360</v>
      </c>
      <c r="R7" s="398">
        <f>P7-E7</f>
        <v>0.94925101999999839</v>
      </c>
      <c r="S7" s="410">
        <f>P7-F7</f>
        <v>2.66090552</v>
      </c>
    </row>
    <row r="8" spans="1:19" ht="15" customHeight="1" x14ac:dyDescent="0.25">
      <c r="A8" s="396" t="e">
        <f>INDEX([78]Krajiny!$D$3:$D$32,MATCH($B8,[78]Krajiny!$C$3:$C$32,0))</f>
        <v>#N/A</v>
      </c>
      <c r="B8" s="397" t="s">
        <v>4</v>
      </c>
      <c r="C8" s="397" t="s">
        <v>767</v>
      </c>
      <c r="D8" s="397">
        <v>50</v>
      </c>
      <c r="E8" s="397">
        <v>42.245942120000002</v>
      </c>
      <c r="F8" s="397">
        <v>41.654183770000003</v>
      </c>
      <c r="G8" s="397">
        <v>42.425790280000001</v>
      </c>
      <c r="H8" s="397">
        <v>42.434221800000003</v>
      </c>
      <c r="I8" s="397">
        <v>42.007391349999999</v>
      </c>
      <c r="J8" s="397">
        <v>42.01604502</v>
      </c>
      <c r="K8" s="397">
        <v>42.158155000000001</v>
      </c>
      <c r="L8" s="397">
        <v>42.286408119999997</v>
      </c>
      <c r="M8" s="397">
        <v>42.344171869999997</v>
      </c>
      <c r="N8" s="397">
        <v>42.300231709999998</v>
      </c>
      <c r="O8" s="397">
        <v>42.130157760000003</v>
      </c>
      <c r="P8" s="397">
        <v>41.874380000000002</v>
      </c>
      <c r="Q8" s="396" t="s">
        <v>385</v>
      </c>
      <c r="R8" s="398">
        <f t="shared" ref="R8:R34" si="0">P8-E8</f>
        <v>-0.37156212000000011</v>
      </c>
      <c r="S8" s="410">
        <f t="shared" ref="S8:S34" si="1">P8-F8</f>
        <v>0.2201962299999991</v>
      </c>
    </row>
    <row r="9" spans="1:19" ht="15" customHeight="1" x14ac:dyDescent="0.25">
      <c r="A9" s="396" t="e">
        <f>INDEX([78]Krajiny!$D$3:$D$32,MATCH($B9,[78]Krajiny!$C$3:$C$32,0))</f>
        <v>#N/A</v>
      </c>
      <c r="B9" s="399" t="s">
        <v>768</v>
      </c>
      <c r="C9" s="397" t="s">
        <v>767</v>
      </c>
      <c r="D9" s="397">
        <v>50</v>
      </c>
      <c r="E9" s="397">
        <v>35.429789290000002</v>
      </c>
      <c r="F9" s="397">
        <v>35.678488389999998</v>
      </c>
      <c r="G9" s="397">
        <v>36.632615880000003</v>
      </c>
      <c r="H9" s="397">
        <v>36.326014559999997</v>
      </c>
      <c r="I9" s="397">
        <v>36.300352889999999</v>
      </c>
      <c r="J9" s="397">
        <v>36.64640387</v>
      </c>
      <c r="K9" s="397">
        <v>37.018816110000003</v>
      </c>
      <c r="L9" s="397">
        <v>37.505410689999998</v>
      </c>
      <c r="M9" s="397">
        <v>38.208109100000001</v>
      </c>
      <c r="N9" s="397">
        <v>38.900714319999999</v>
      </c>
      <c r="O9" s="397">
        <v>39.309554310000003</v>
      </c>
      <c r="P9" s="397">
        <v>39.252478349999997</v>
      </c>
      <c r="Q9" s="396" t="s">
        <v>361</v>
      </c>
      <c r="R9" s="398">
        <f t="shared" si="0"/>
        <v>3.8226890599999948</v>
      </c>
      <c r="S9" s="410">
        <f t="shared" si="1"/>
        <v>3.5739899599999987</v>
      </c>
    </row>
    <row r="10" spans="1:19" ht="15" customHeight="1" x14ac:dyDescent="0.25">
      <c r="A10" s="396" t="e">
        <f>INDEX([78]Krajiny!$D$3:$D$32,MATCH($B10,[78]Krajiny!$C$3:$C$32,0))</f>
        <v>#N/A</v>
      </c>
      <c r="B10" s="397" t="s">
        <v>613</v>
      </c>
      <c r="C10" s="397" t="s">
        <v>767</v>
      </c>
      <c r="D10" s="397">
        <v>50</v>
      </c>
      <c r="E10" s="397">
        <v>39.605898500000002</v>
      </c>
      <c r="F10" s="397">
        <v>38.98962178</v>
      </c>
      <c r="G10" s="397">
        <v>39.060955020000002</v>
      </c>
      <c r="H10" s="397">
        <v>39.100844160000001</v>
      </c>
      <c r="I10" s="397">
        <v>39.267780029999997</v>
      </c>
      <c r="J10" s="397">
        <v>38.817388710000003</v>
      </c>
      <c r="K10" s="397">
        <v>38.962909879999998</v>
      </c>
      <c r="L10" s="397">
        <v>39.209289419999998</v>
      </c>
      <c r="M10" s="397">
        <v>39.315239499999997</v>
      </c>
      <c r="N10" s="397">
        <v>39.378097400000001</v>
      </c>
      <c r="O10" s="397">
        <v>38.814555210000002</v>
      </c>
      <c r="P10" s="397">
        <v>38.891778719999998</v>
      </c>
      <c r="Q10" s="396" t="s">
        <v>367</v>
      </c>
      <c r="R10" s="398">
        <f t="shared" si="0"/>
        <v>-0.71411978000000431</v>
      </c>
      <c r="S10" s="410">
        <f t="shared" si="1"/>
        <v>-9.7843060000002424E-2</v>
      </c>
    </row>
    <row r="11" spans="1:19" ht="15" customHeight="1" x14ac:dyDescent="0.25">
      <c r="A11" s="396" t="e">
        <f>INDEX([78]Krajiny!$D$3:$D$32,MATCH($B11,[78]Krajiny!$C$3:$C$32,0))</f>
        <v>#N/A</v>
      </c>
      <c r="B11" s="397" t="s">
        <v>619</v>
      </c>
      <c r="C11" s="397" t="s">
        <v>767</v>
      </c>
      <c r="D11" s="397">
        <v>50</v>
      </c>
      <c r="E11" s="397">
        <v>42.003906950000001</v>
      </c>
      <c r="F11" s="397">
        <v>42.26403414</v>
      </c>
      <c r="G11" s="397">
        <v>42.121240139999998</v>
      </c>
      <c r="H11" s="397">
        <v>42.218404270000001</v>
      </c>
      <c r="I11" s="397">
        <v>39.673849910000001</v>
      </c>
      <c r="J11" s="397">
        <v>39.973958330000002</v>
      </c>
      <c r="K11" s="397">
        <v>37.305797409999997</v>
      </c>
      <c r="L11" s="397">
        <v>36.669950059999998</v>
      </c>
      <c r="M11" s="397">
        <v>36.970898949999999</v>
      </c>
      <c r="N11" s="397">
        <v>36.008348740000002</v>
      </c>
      <c r="O11" s="397">
        <v>36.550337329999998</v>
      </c>
      <c r="P11" s="397">
        <v>37.325546760000002</v>
      </c>
      <c r="Q11" s="396" t="s">
        <v>366</v>
      </c>
      <c r="R11" s="398">
        <f t="shared" si="0"/>
        <v>-4.6783601899999994</v>
      </c>
      <c r="S11" s="410">
        <f t="shared" si="1"/>
        <v>-4.938487379999998</v>
      </c>
    </row>
    <row r="12" spans="1:19" ht="15" customHeight="1" x14ac:dyDescent="0.25">
      <c r="A12" s="406" t="e">
        <f>INDEX([78]Krajiny!$D$3:$D$32,MATCH($B12,[78]Krajiny!$C$3:$C$32,0))</f>
        <v>#N/A</v>
      </c>
      <c r="B12" s="407" t="s">
        <v>625</v>
      </c>
      <c r="C12" s="407" t="s">
        <v>767</v>
      </c>
      <c r="D12" s="407">
        <v>50</v>
      </c>
      <c r="E12" s="407">
        <v>34.87295744</v>
      </c>
      <c r="F12" s="407">
        <v>33.665784360000004</v>
      </c>
      <c r="G12" s="407">
        <v>33.792670569999999</v>
      </c>
      <c r="H12" s="407">
        <v>33.622177409999999</v>
      </c>
      <c r="I12" s="407">
        <v>33.470121390000003</v>
      </c>
      <c r="J12" s="407">
        <v>34.891944770000002</v>
      </c>
      <c r="K12" s="407">
        <v>35.042487049999998</v>
      </c>
      <c r="L12" s="407">
        <v>35.035466229999997</v>
      </c>
      <c r="M12" s="407">
        <v>35.161145500000003</v>
      </c>
      <c r="N12" s="407">
        <v>36.084660079999999</v>
      </c>
      <c r="O12" s="407">
        <v>37.15320947</v>
      </c>
      <c r="P12" s="407">
        <v>37.075376599999998</v>
      </c>
      <c r="Q12" s="406" t="s">
        <v>355</v>
      </c>
      <c r="R12" s="408">
        <f t="shared" si="0"/>
        <v>2.202419159999998</v>
      </c>
      <c r="S12" s="411">
        <f t="shared" si="1"/>
        <v>3.4095922399999949</v>
      </c>
    </row>
    <row r="13" spans="1:19" ht="15" customHeight="1" x14ac:dyDescent="0.25">
      <c r="A13" s="396" t="e">
        <f>INDEX([78]Krajiny!$D$3:$D$32,MATCH($B13,[78]Krajiny!$C$3:$C$32,0))</f>
        <v>#N/A</v>
      </c>
      <c r="B13" s="397" t="s">
        <v>614</v>
      </c>
      <c r="C13" s="397" t="s">
        <v>767</v>
      </c>
      <c r="D13" s="397">
        <v>50</v>
      </c>
      <c r="E13" s="397">
        <v>38.01630325</v>
      </c>
      <c r="F13" s="397">
        <v>38.375715210000003</v>
      </c>
      <c r="G13" s="397">
        <v>38.952770569999998</v>
      </c>
      <c r="H13" s="397">
        <v>39.387796489999999</v>
      </c>
      <c r="I13" s="397">
        <v>40.412497299999998</v>
      </c>
      <c r="J13" s="397">
        <v>40.223526739999997</v>
      </c>
      <c r="K13" s="397">
        <v>40.535229039999997</v>
      </c>
      <c r="L13" s="397">
        <v>39.397182360000002</v>
      </c>
      <c r="M13" s="397">
        <v>38.829403390000003</v>
      </c>
      <c r="N13" s="397">
        <v>38.984631710000002</v>
      </c>
      <c r="O13" s="397">
        <v>38.62324666</v>
      </c>
      <c r="P13" s="397">
        <v>36.697455310000002</v>
      </c>
      <c r="Q13" s="396" t="s">
        <v>372</v>
      </c>
      <c r="R13" s="398">
        <f t="shared" si="0"/>
        <v>-1.3188479399999977</v>
      </c>
      <c r="S13" s="410">
        <f t="shared" si="1"/>
        <v>-1.6782599000000005</v>
      </c>
    </row>
    <row r="14" spans="1:19" ht="15" customHeight="1" x14ac:dyDescent="0.25">
      <c r="A14" s="396" t="e">
        <f>INDEX([78]Krajiny!$D$3:$D$32,MATCH($B14,[78]Krajiny!$C$3:$C$32,0))</f>
        <v>#N/A</v>
      </c>
      <c r="B14" s="397" t="s">
        <v>624</v>
      </c>
      <c r="C14" s="397" t="s">
        <v>767</v>
      </c>
      <c r="D14" s="397">
        <v>50</v>
      </c>
      <c r="E14" s="397">
        <v>31.334565919999999</v>
      </c>
      <c r="F14" s="397">
        <v>31.780198649999999</v>
      </c>
      <c r="G14" s="397">
        <v>33.625299400000003</v>
      </c>
      <c r="H14" s="397">
        <v>34.448891850000003</v>
      </c>
      <c r="I14" s="397">
        <v>36.032049010000001</v>
      </c>
      <c r="J14" s="397">
        <v>36.270142499999999</v>
      </c>
      <c r="K14" s="397">
        <v>32.775881630000001</v>
      </c>
      <c r="L14" s="397">
        <v>33.633873270000002</v>
      </c>
      <c r="M14" s="397">
        <v>34.573728000000003</v>
      </c>
      <c r="N14" s="397">
        <v>36.902654320000003</v>
      </c>
      <c r="O14" s="397">
        <v>37.30957781</v>
      </c>
      <c r="P14" s="397">
        <v>36.183815490000001</v>
      </c>
      <c r="Q14" s="396" t="s">
        <v>390</v>
      </c>
      <c r="R14" s="398">
        <f t="shared" si="0"/>
        <v>4.8492495700000013</v>
      </c>
      <c r="S14" s="410">
        <f t="shared" si="1"/>
        <v>4.4036168400000015</v>
      </c>
    </row>
    <row r="15" spans="1:19" ht="15" customHeight="1" x14ac:dyDescent="0.25">
      <c r="A15" s="396" t="e">
        <f>INDEX([78]Krajiny!$D$3:$D$32,MATCH($B15,[78]Krajiny!$C$3:$C$32,0))</f>
        <v>#N/A</v>
      </c>
      <c r="B15" s="397" t="s">
        <v>628</v>
      </c>
      <c r="C15" s="397" t="s">
        <v>767</v>
      </c>
      <c r="D15" s="397">
        <v>50</v>
      </c>
      <c r="E15" s="397">
        <v>40.120922200000003</v>
      </c>
      <c r="F15" s="397">
        <v>40.715420809999998</v>
      </c>
      <c r="G15" s="397">
        <v>41.292028610000003</v>
      </c>
      <c r="H15" s="397">
        <v>41.536237190000001</v>
      </c>
      <c r="I15" s="397">
        <v>41.761052730000003</v>
      </c>
      <c r="J15" s="397">
        <v>37.752904520000001</v>
      </c>
      <c r="K15" s="397">
        <v>36.262305939999997</v>
      </c>
      <c r="L15" s="397">
        <v>36.201428720000003</v>
      </c>
      <c r="M15" s="397">
        <v>36.09584598</v>
      </c>
      <c r="N15" s="397">
        <v>36.23198936</v>
      </c>
      <c r="O15" s="397">
        <v>36.486660749999999</v>
      </c>
      <c r="P15" s="397">
        <v>35.249732909999999</v>
      </c>
      <c r="Q15" s="396" t="s">
        <v>383</v>
      </c>
      <c r="R15" s="398">
        <f t="shared" si="0"/>
        <v>-4.8711892900000038</v>
      </c>
      <c r="S15" s="410">
        <f t="shared" si="1"/>
        <v>-5.4656878999999989</v>
      </c>
    </row>
    <row r="16" spans="1:19" ht="15" customHeight="1" x14ac:dyDescent="0.25">
      <c r="A16" s="396" t="e">
        <f>INDEX([78]Krajiny!$D$3:$D$32,MATCH($B16,[78]Krajiny!$C$3:$C$32,0))</f>
        <v>#N/A</v>
      </c>
      <c r="B16" s="397" t="s">
        <v>509</v>
      </c>
      <c r="C16" s="397" t="s">
        <v>767</v>
      </c>
      <c r="D16" s="397">
        <v>50</v>
      </c>
      <c r="E16" s="397">
        <v>33.812325999999999</v>
      </c>
      <c r="F16" s="397">
        <v>32.49995689</v>
      </c>
      <c r="G16" s="397">
        <v>33.623973300000003</v>
      </c>
      <c r="H16" s="397">
        <v>33.624005240000002</v>
      </c>
      <c r="I16" s="397">
        <v>33.624038970000001</v>
      </c>
      <c r="J16" s="397">
        <v>33.624105849999999</v>
      </c>
      <c r="K16" s="397">
        <v>33.624027220000002</v>
      </c>
      <c r="L16" s="397">
        <v>33.624096369999997</v>
      </c>
      <c r="M16" s="397">
        <v>34.271040130000003</v>
      </c>
      <c r="N16" s="397">
        <v>34.912009740000002</v>
      </c>
      <c r="O16" s="397">
        <v>34.911970429999997</v>
      </c>
      <c r="P16" s="397">
        <v>34.91193766</v>
      </c>
      <c r="Q16" s="396" t="s">
        <v>364</v>
      </c>
      <c r="R16" s="398">
        <f t="shared" si="0"/>
        <v>1.0996116600000008</v>
      </c>
      <c r="S16" s="410">
        <f t="shared" si="1"/>
        <v>2.4119807699999996</v>
      </c>
    </row>
    <row r="17" spans="1:25" ht="15" customHeight="1" x14ac:dyDescent="0.25">
      <c r="A17" s="396" t="e">
        <f>INDEX([78]Krajiny!$D$3:$D$32,MATCH($B17,[78]Krajiny!$C$3:$C$32,0))</f>
        <v>#N/A</v>
      </c>
      <c r="B17" s="397" t="s">
        <v>622</v>
      </c>
      <c r="C17" s="397" t="s">
        <v>767</v>
      </c>
      <c r="D17" s="397">
        <v>50</v>
      </c>
      <c r="E17" s="397">
        <v>38.239548300000003</v>
      </c>
      <c r="F17" s="397">
        <v>42.352689320000003</v>
      </c>
      <c r="G17" s="397">
        <v>42.203884770000002</v>
      </c>
      <c r="H17" s="397">
        <v>42.337671870000001</v>
      </c>
      <c r="I17" s="397">
        <v>41.944820470000003</v>
      </c>
      <c r="J17" s="397">
        <v>41.07849787</v>
      </c>
      <c r="K17" s="397">
        <v>40.788333039999998</v>
      </c>
      <c r="L17" s="397">
        <v>39.951166839999999</v>
      </c>
      <c r="M17" s="397">
        <v>39.783280140000002</v>
      </c>
      <c r="N17" s="397">
        <v>36.798546880000004</v>
      </c>
      <c r="O17" s="397">
        <v>36.692683959999997</v>
      </c>
      <c r="P17" s="397">
        <v>34.159142109999998</v>
      </c>
      <c r="Q17" s="396" t="s">
        <v>380</v>
      </c>
      <c r="R17" s="398">
        <f t="shared" si="0"/>
        <v>-4.080406190000005</v>
      </c>
      <c r="S17" s="410">
        <f t="shared" si="1"/>
        <v>-8.1935472100000055</v>
      </c>
    </row>
    <row r="18" spans="1:25" ht="15" customHeight="1" x14ac:dyDescent="0.25">
      <c r="A18" s="396" t="e">
        <f>INDEX([78]Krajiny!$D$3:$D$32,MATCH($B18,[78]Krajiny!$C$3:$C$32,0))</f>
        <v>#N/A</v>
      </c>
      <c r="B18" s="397" t="s">
        <v>5</v>
      </c>
      <c r="C18" s="397" t="s">
        <v>767</v>
      </c>
      <c r="D18" s="397">
        <v>50</v>
      </c>
      <c r="E18" s="397">
        <v>32.134585370000003</v>
      </c>
      <c r="F18" s="397">
        <v>32.309578549999998</v>
      </c>
      <c r="G18" s="397">
        <v>32.53040017</v>
      </c>
      <c r="H18" s="397">
        <v>33.814952939999998</v>
      </c>
      <c r="I18" s="397">
        <v>33.932785240000001</v>
      </c>
      <c r="J18" s="397">
        <v>34.143277560000001</v>
      </c>
      <c r="K18" s="397">
        <v>34.251056839999997</v>
      </c>
      <c r="L18" s="397">
        <v>34.145403459999997</v>
      </c>
      <c r="M18" s="397">
        <v>34.302162899999999</v>
      </c>
      <c r="N18" s="397">
        <v>34.511259870000004</v>
      </c>
      <c r="O18" s="397">
        <v>34.322247750000002</v>
      </c>
      <c r="P18" s="397">
        <v>33.358186629999999</v>
      </c>
      <c r="Q18" s="396" t="s">
        <v>359</v>
      </c>
      <c r="R18" s="398">
        <f t="shared" si="0"/>
        <v>1.2236012599999952</v>
      </c>
      <c r="S18" s="410">
        <f t="shared" si="1"/>
        <v>1.0486080800000011</v>
      </c>
    </row>
    <row r="19" spans="1:25" ht="15" customHeight="1" x14ac:dyDescent="0.25">
      <c r="A19" s="396" t="e">
        <f>INDEX([78]Krajiny!$D$3:$D$32,MATCH($B19,[78]Krajiny!$C$3:$C$32,0))</f>
        <v>#N/A</v>
      </c>
      <c r="B19" s="397" t="s">
        <v>627</v>
      </c>
      <c r="C19" s="397" t="s">
        <v>767</v>
      </c>
      <c r="D19" s="397">
        <v>50</v>
      </c>
      <c r="E19" s="397">
        <v>34.405744390000002</v>
      </c>
      <c r="F19" s="397">
        <v>34.405744869999999</v>
      </c>
      <c r="G19" s="397">
        <v>38.040958289999999</v>
      </c>
      <c r="H19" s="397">
        <v>38.160344019999997</v>
      </c>
      <c r="I19" s="397">
        <v>34.489240940000002</v>
      </c>
      <c r="J19" s="397">
        <v>33.338618580000002</v>
      </c>
      <c r="K19" s="397">
        <v>32.161227719999999</v>
      </c>
      <c r="L19" s="397">
        <v>32.553261290000002</v>
      </c>
      <c r="M19" s="397">
        <v>32.86357486</v>
      </c>
      <c r="N19" s="397">
        <v>33.329625669999999</v>
      </c>
      <c r="O19" s="397">
        <v>33.38684894</v>
      </c>
      <c r="P19" s="397">
        <v>32.352250699999999</v>
      </c>
      <c r="Q19" s="396" t="s">
        <v>381</v>
      </c>
      <c r="R19" s="398">
        <f t="shared" si="0"/>
        <v>-2.0534936900000034</v>
      </c>
      <c r="S19" s="410">
        <f t="shared" si="1"/>
        <v>-2.0534941700000005</v>
      </c>
    </row>
    <row r="20" spans="1:25" ht="15" customHeight="1" x14ac:dyDescent="0.25">
      <c r="A20" s="396" t="e">
        <f>INDEX([78]Krajiny!$D$3:$D$32,MATCH($B20,[78]Krajiny!$C$3:$C$32,0))</f>
        <v>#N/A</v>
      </c>
      <c r="B20" s="397" t="s">
        <v>621</v>
      </c>
      <c r="C20" s="397" t="s">
        <v>767</v>
      </c>
      <c r="D20" s="397">
        <v>50</v>
      </c>
      <c r="E20" s="397" t="s">
        <v>769</v>
      </c>
      <c r="F20" s="397" t="s">
        <v>769</v>
      </c>
      <c r="G20" s="397" t="s">
        <v>769</v>
      </c>
      <c r="H20" s="397" t="s">
        <v>769</v>
      </c>
      <c r="I20" s="397">
        <v>32.75753521</v>
      </c>
      <c r="J20" s="397">
        <v>33.943987909999997</v>
      </c>
      <c r="K20" s="397">
        <v>32.773838439999999</v>
      </c>
      <c r="L20" s="397">
        <v>32.964063770000003</v>
      </c>
      <c r="M20" s="397">
        <v>31.74061433</v>
      </c>
      <c r="N20" s="397">
        <v>31.740609580000001</v>
      </c>
      <c r="O20" s="397">
        <v>31.33047792</v>
      </c>
      <c r="P20" s="397">
        <v>31.33046719</v>
      </c>
      <c r="Q20" s="396" t="s">
        <v>368</v>
      </c>
      <c r="R20" s="398">
        <f>P20-I20</f>
        <v>-1.4270680200000001</v>
      </c>
      <c r="S20" s="410">
        <f>P20-I20</f>
        <v>-1.4270680200000001</v>
      </c>
    </row>
    <row r="21" spans="1:25" ht="15" customHeight="1" x14ac:dyDescent="0.25">
      <c r="A21" s="396" t="e">
        <f>INDEX([78]Krajiny!$D$3:$D$32,MATCH($B21,[78]Krajiny!$C$3:$C$32,0))</f>
        <v>#N/A</v>
      </c>
      <c r="B21" s="397" t="s">
        <v>770</v>
      </c>
      <c r="C21" s="397" t="s">
        <v>767</v>
      </c>
      <c r="D21" s="397">
        <v>50</v>
      </c>
      <c r="E21" s="397">
        <v>33.763124124799901</v>
      </c>
      <c r="F21" s="397">
        <v>33.911228849599901</v>
      </c>
      <c r="G21" s="397">
        <v>34.720572851199996</v>
      </c>
      <c r="H21" s="397">
        <v>34.983703404400003</v>
      </c>
      <c r="I21" s="397">
        <v>34.811064870769201</v>
      </c>
      <c r="J21" s="397">
        <v>33.988466696666599</v>
      </c>
      <c r="K21" s="397">
        <v>34.2814879238461</v>
      </c>
      <c r="L21" s="397">
        <v>33.663680624999998</v>
      </c>
      <c r="M21" s="397">
        <v>32.924215235555501</v>
      </c>
      <c r="N21" s="397">
        <v>32.563203449629597</v>
      </c>
      <c r="O21" s="397">
        <v>32.153868544074001</v>
      </c>
      <c r="P21" s="397">
        <v>31.276903294814801</v>
      </c>
      <c r="Q21" s="396" t="s">
        <v>370</v>
      </c>
      <c r="R21" s="398">
        <f t="shared" si="0"/>
        <v>-2.4862208299851005</v>
      </c>
      <c r="S21" s="410">
        <f t="shared" si="1"/>
        <v>-2.6343255547851001</v>
      </c>
    </row>
    <row r="22" spans="1:25" ht="15" customHeight="1" x14ac:dyDescent="0.25">
      <c r="A22" s="396" t="e">
        <f>INDEX([78]Krajiny!$D$3:$D$32,MATCH($B22,[78]Krajiny!$C$3:$C$32,0))</f>
        <v>#N/A</v>
      </c>
      <c r="B22" s="399" t="s">
        <v>771</v>
      </c>
      <c r="C22" s="397" t="s">
        <v>767</v>
      </c>
      <c r="D22" s="397">
        <v>50</v>
      </c>
      <c r="E22" s="397">
        <v>36.318721189999998</v>
      </c>
      <c r="F22" s="397">
        <v>37.313704970000003</v>
      </c>
      <c r="G22" s="397">
        <v>37.657772739999999</v>
      </c>
      <c r="H22" s="397">
        <v>37.958808339999997</v>
      </c>
      <c r="I22" s="397">
        <v>37.607310609999999</v>
      </c>
      <c r="J22" s="397">
        <v>37.834136780000001</v>
      </c>
      <c r="K22" s="397">
        <v>36.93074197</v>
      </c>
      <c r="L22" s="397">
        <v>33.834823530000001</v>
      </c>
      <c r="M22" s="397">
        <v>36.858525360000002</v>
      </c>
      <c r="N22" s="397">
        <v>29.765678810000001</v>
      </c>
      <c r="O22" s="397">
        <v>30.49965379</v>
      </c>
      <c r="P22" s="397">
        <v>30.384151630000002</v>
      </c>
      <c r="Q22" s="396" t="s">
        <v>771</v>
      </c>
      <c r="R22" s="398">
        <f t="shared" si="0"/>
        <v>-5.9345695599999964</v>
      </c>
      <c r="S22" s="410">
        <f t="shared" si="1"/>
        <v>-6.9295533400000018</v>
      </c>
    </row>
    <row r="23" spans="1:25" ht="15" customHeight="1" x14ac:dyDescent="0.25">
      <c r="A23" s="396" t="e">
        <f>INDEX([78]Krajiny!$D$3:$D$32,MATCH($B23,[78]Krajiny!$C$3:$C$32,0))</f>
        <v>#N/A</v>
      </c>
      <c r="B23" s="397" t="s">
        <v>617</v>
      </c>
      <c r="C23" s="397" t="s">
        <v>767</v>
      </c>
      <c r="D23" s="397">
        <v>50</v>
      </c>
      <c r="E23" s="397">
        <v>32.585101250000001</v>
      </c>
      <c r="F23" s="397">
        <v>31.213397400000002</v>
      </c>
      <c r="G23" s="397">
        <v>31.447029239999999</v>
      </c>
      <c r="H23" s="397">
        <v>31.566180469999999</v>
      </c>
      <c r="I23" s="397">
        <v>31.003927690000001</v>
      </c>
      <c r="J23" s="397">
        <v>30.803073439999999</v>
      </c>
      <c r="K23" s="397">
        <v>31.132571850000001</v>
      </c>
      <c r="L23" s="397">
        <v>31.103546479999999</v>
      </c>
      <c r="M23" s="397">
        <v>31.006390079999999</v>
      </c>
      <c r="N23" s="397">
        <v>30.249152219999999</v>
      </c>
      <c r="O23" s="397">
        <v>30.444984980000001</v>
      </c>
      <c r="P23" s="397">
        <v>30.18866336</v>
      </c>
      <c r="Q23" s="396" t="s">
        <v>387</v>
      </c>
      <c r="R23" s="398">
        <f t="shared" si="0"/>
        <v>-2.3964378900000014</v>
      </c>
      <c r="S23" s="410">
        <f t="shared" si="1"/>
        <v>-1.024734040000002</v>
      </c>
    </row>
    <row r="24" spans="1:25" ht="15" customHeight="1" x14ac:dyDescent="0.25">
      <c r="A24" s="396" t="e">
        <f>INDEX([78]Krajiny!$D$3:$D$32,MATCH($B24,[78]Krajiny!$C$3:$C$32,0))</f>
        <v>#N/A</v>
      </c>
      <c r="B24" s="397" t="s">
        <v>626</v>
      </c>
      <c r="C24" s="397" t="s">
        <v>767</v>
      </c>
      <c r="D24" s="397">
        <v>50</v>
      </c>
      <c r="E24" s="397">
        <v>33.723130589999997</v>
      </c>
      <c r="F24" s="397">
        <v>33.455610700000001</v>
      </c>
      <c r="G24" s="397">
        <v>33.444454180000001</v>
      </c>
      <c r="H24" s="397">
        <v>33.05599668</v>
      </c>
      <c r="I24" s="397">
        <v>33.925500509999999</v>
      </c>
      <c r="J24" s="397">
        <v>34.253344429999999</v>
      </c>
      <c r="K24" s="397">
        <v>34.050746580000002</v>
      </c>
      <c r="L24" s="397">
        <v>34.339978780000003</v>
      </c>
      <c r="M24" s="397">
        <v>33.003049709999999</v>
      </c>
      <c r="N24" s="397">
        <v>32.560007689999999</v>
      </c>
      <c r="O24" s="397">
        <v>31.741838059999999</v>
      </c>
      <c r="P24" s="397">
        <v>30.15913793</v>
      </c>
      <c r="Q24" s="396" t="s">
        <v>388</v>
      </c>
      <c r="R24" s="398">
        <f t="shared" si="0"/>
        <v>-3.5639926599999967</v>
      </c>
      <c r="S24" s="410">
        <f t="shared" si="1"/>
        <v>-3.2964727700000012</v>
      </c>
    </row>
    <row r="25" spans="1:25" ht="15" customHeight="1" x14ac:dyDescent="0.25">
      <c r="A25" s="396" t="e">
        <f>INDEX([78]Krajiny!$D$3:$D$32,MATCH($B25,[78]Krajiny!$C$3:$C$32,0))</f>
        <v>#N/A</v>
      </c>
      <c r="B25" s="397" t="s">
        <v>616</v>
      </c>
      <c r="C25" s="397" t="s">
        <v>767</v>
      </c>
      <c r="D25" s="397">
        <v>50</v>
      </c>
      <c r="E25" s="397">
        <v>41.115009270000002</v>
      </c>
      <c r="F25" s="397">
        <v>41.843450570000002</v>
      </c>
      <c r="G25" s="397">
        <v>42.228313149999998</v>
      </c>
      <c r="H25" s="397">
        <v>42.621525890000001</v>
      </c>
      <c r="I25" s="397">
        <v>41.432313399999998</v>
      </c>
      <c r="J25" s="397">
        <v>41.141669229999998</v>
      </c>
      <c r="K25" s="397">
        <v>40.314640699999998</v>
      </c>
      <c r="L25" s="397">
        <v>36.121874429999998</v>
      </c>
      <c r="M25" s="397">
        <v>35.70523772</v>
      </c>
      <c r="N25" s="397">
        <v>34.11163363</v>
      </c>
      <c r="O25" s="397">
        <v>33.074779509999999</v>
      </c>
      <c r="P25" s="397">
        <v>29.869390159999998</v>
      </c>
      <c r="Q25" s="396" t="s">
        <v>373</v>
      </c>
      <c r="R25" s="398">
        <f t="shared" si="0"/>
        <v>-11.245619110000003</v>
      </c>
      <c r="S25" s="410">
        <f t="shared" si="1"/>
        <v>-11.974060410000003</v>
      </c>
    </row>
    <row r="26" spans="1:25" ht="15" customHeight="1" x14ac:dyDescent="0.25">
      <c r="A26" s="396" t="e">
        <f>INDEX([78]Krajiny!$D$3:$D$32,MATCH($B26,[78]Krajiny!$C$3:$C$32,0))</f>
        <v>#N/A</v>
      </c>
      <c r="B26" s="397" t="s">
        <v>618</v>
      </c>
      <c r="C26" s="397" t="s">
        <v>767</v>
      </c>
      <c r="D26" s="397">
        <v>50</v>
      </c>
      <c r="E26" s="397">
        <v>37.050272159999999</v>
      </c>
      <c r="F26" s="397">
        <v>36.878203689999999</v>
      </c>
      <c r="G26" s="397">
        <v>37.107148819999999</v>
      </c>
      <c r="H26" s="397">
        <v>37.4732141</v>
      </c>
      <c r="I26" s="397">
        <v>37.864089190000001</v>
      </c>
      <c r="J26" s="397">
        <v>36.918953539999997</v>
      </c>
      <c r="K26" s="397">
        <v>37.36427887</v>
      </c>
      <c r="L26" s="397">
        <v>36.618313630000003</v>
      </c>
      <c r="M26" s="397">
        <v>34.359681440000003</v>
      </c>
      <c r="N26" s="397">
        <v>33.533697830000001</v>
      </c>
      <c r="O26" s="397">
        <v>31.802773689999999</v>
      </c>
      <c r="P26" s="397">
        <v>29.502486309999998</v>
      </c>
      <c r="Q26" s="396" t="s">
        <v>389</v>
      </c>
      <c r="R26" s="398">
        <f t="shared" si="0"/>
        <v>-7.5477858500000004</v>
      </c>
      <c r="S26" s="410">
        <f t="shared" si="1"/>
        <v>-7.3757173800000011</v>
      </c>
    </row>
    <row r="27" spans="1:25" ht="15" customHeight="1" x14ac:dyDescent="0.25">
      <c r="A27" s="396" t="e">
        <f>INDEX([78]Krajiny!$D$3:$D$32,MATCH($B27,[78]Krajiny!$C$3:$C$32,0))</f>
        <v>#N/A</v>
      </c>
      <c r="B27" s="397" t="s">
        <v>620</v>
      </c>
      <c r="C27" s="397" t="s">
        <v>767</v>
      </c>
      <c r="D27" s="397">
        <v>50</v>
      </c>
      <c r="E27" s="397">
        <v>28.080877300000001</v>
      </c>
      <c r="F27" s="397">
        <v>28.08079051</v>
      </c>
      <c r="G27" s="397">
        <v>28.080808080000001</v>
      </c>
      <c r="H27" s="397">
        <v>28.080808080000001</v>
      </c>
      <c r="I27" s="397">
        <v>28.08081512</v>
      </c>
      <c r="J27" s="397">
        <v>28.080781300000002</v>
      </c>
      <c r="K27" s="397">
        <v>28.08077312</v>
      </c>
      <c r="L27" s="397">
        <v>28.080754030000001</v>
      </c>
      <c r="M27" s="397">
        <v>28.080844760000002</v>
      </c>
      <c r="N27" s="397">
        <v>28.080757739999999</v>
      </c>
      <c r="O27" s="397">
        <v>28.080797440000001</v>
      </c>
      <c r="P27" s="397">
        <v>28.080810759999999</v>
      </c>
      <c r="Q27" s="396" t="s">
        <v>365</v>
      </c>
      <c r="R27" s="398">
        <f t="shared" si="0"/>
        <v>-6.6540000002390798E-5</v>
      </c>
      <c r="S27" s="410">
        <f t="shared" si="1"/>
        <v>2.0249999998611656E-5</v>
      </c>
    </row>
    <row r="28" spans="1:25" ht="15" customHeight="1" x14ac:dyDescent="0.25">
      <c r="A28" s="396" t="e">
        <f>INDEX([78]Krajiny!$D$3:$D$32,MATCH($B28,[78]Krajiny!$C$3:$C$32,0))</f>
        <v>#N/A</v>
      </c>
      <c r="B28" s="397" t="s">
        <v>79</v>
      </c>
      <c r="C28" s="397" t="s">
        <v>767</v>
      </c>
      <c r="D28" s="397">
        <v>50</v>
      </c>
      <c r="E28" s="397">
        <v>29.686669699999999</v>
      </c>
      <c r="F28" s="397">
        <v>30.460920720000001</v>
      </c>
      <c r="G28" s="397">
        <v>31.333901749999999</v>
      </c>
      <c r="H28" s="397">
        <v>31.942983569999999</v>
      </c>
      <c r="I28" s="397">
        <v>32.094558020000001</v>
      </c>
      <c r="J28" s="397">
        <v>32.280224869999998</v>
      </c>
      <c r="K28" s="397">
        <v>30.63897914</v>
      </c>
      <c r="L28" s="397">
        <v>30.61208452</v>
      </c>
      <c r="M28" s="397">
        <v>30.71417512</v>
      </c>
      <c r="N28" s="397">
        <v>29.218308919999998</v>
      </c>
      <c r="O28" s="397">
        <v>27.906079389999999</v>
      </c>
      <c r="P28" s="397">
        <v>27.906074100000001</v>
      </c>
      <c r="Q28" s="396" t="s">
        <v>371</v>
      </c>
      <c r="R28" s="398">
        <f t="shared" si="0"/>
        <v>-1.7805955999999981</v>
      </c>
      <c r="S28" s="410">
        <f t="shared" si="1"/>
        <v>-2.5548466199999993</v>
      </c>
    </row>
    <row r="29" spans="1:25" ht="15" customHeight="1" x14ac:dyDescent="0.25">
      <c r="A29" s="396" t="e">
        <f>INDEX([78]Krajiny!$D$3:$D$32,MATCH($B29,[78]Krajiny!$C$3:$C$32,0))</f>
        <v>#N/A</v>
      </c>
      <c r="B29" s="397" t="s">
        <v>612</v>
      </c>
      <c r="C29" s="397" t="s">
        <v>767</v>
      </c>
      <c r="D29" s="397">
        <v>50</v>
      </c>
      <c r="E29" s="397">
        <v>18.27740017</v>
      </c>
      <c r="F29" s="397">
        <v>18.901310420000001</v>
      </c>
      <c r="G29" s="397">
        <v>20.053793450000001</v>
      </c>
      <c r="H29" s="397">
        <v>20.482928149999999</v>
      </c>
      <c r="I29" s="397">
        <v>20.804395150000001</v>
      </c>
      <c r="J29" s="397">
        <v>20.50997783</v>
      </c>
      <c r="K29" s="397">
        <v>22.853170850000001</v>
      </c>
      <c r="L29" s="397">
        <v>22.570422189999999</v>
      </c>
      <c r="M29" s="397">
        <v>22.85789583</v>
      </c>
      <c r="N29" s="397">
        <v>23.27336781</v>
      </c>
      <c r="O29" s="397">
        <v>23.991191749999999</v>
      </c>
      <c r="P29" s="397">
        <v>24.301126849999999</v>
      </c>
      <c r="Q29" s="396" t="s">
        <v>369</v>
      </c>
      <c r="R29" s="398">
        <f t="shared" si="0"/>
        <v>6.0237266799999993</v>
      </c>
      <c r="S29" s="410">
        <f t="shared" si="1"/>
        <v>5.3998164299999978</v>
      </c>
      <c r="Y29" s="400" t="s">
        <v>772</v>
      </c>
    </row>
    <row r="30" spans="1:25" ht="15" customHeight="1" x14ac:dyDescent="0.25">
      <c r="A30" s="396" t="e">
        <f>INDEX([78]Krajiny!$D$3:$D$32,MATCH($B30,[78]Krajiny!$C$3:$C$32,0))</f>
        <v>#N/A</v>
      </c>
      <c r="B30" s="397" t="s">
        <v>615</v>
      </c>
      <c r="C30" s="397" t="s">
        <v>767</v>
      </c>
      <c r="D30" s="397">
        <v>50</v>
      </c>
      <c r="E30" s="397">
        <v>25.097313110000002</v>
      </c>
      <c r="F30" s="397">
        <v>25.250053690000001</v>
      </c>
      <c r="G30" s="397">
        <v>26.98649726</v>
      </c>
      <c r="H30" s="397">
        <v>26.634727210000001</v>
      </c>
      <c r="I30" s="397">
        <v>27.27764307</v>
      </c>
      <c r="J30" s="397">
        <v>27.586658249999999</v>
      </c>
      <c r="K30" s="397">
        <v>28.358727510000001</v>
      </c>
      <c r="L30" s="397">
        <v>28.395848359999999</v>
      </c>
      <c r="M30" s="397">
        <v>26.30489811</v>
      </c>
      <c r="N30" s="397">
        <v>26.532063860000001</v>
      </c>
      <c r="O30" s="397">
        <v>24.39096675</v>
      </c>
      <c r="P30" s="397">
        <v>23.467525479999999</v>
      </c>
      <c r="Q30" s="396" t="s">
        <v>362</v>
      </c>
      <c r="R30" s="398">
        <f t="shared" si="0"/>
        <v>-1.6297876300000027</v>
      </c>
      <c r="S30" s="410">
        <f t="shared" si="1"/>
        <v>-1.7825282100000024</v>
      </c>
    </row>
    <row r="31" spans="1:25" ht="15" customHeight="1" x14ac:dyDescent="0.25">
      <c r="A31" s="396" t="e">
        <f>INDEX([78]Krajiny!$D$3:$D$32,MATCH($B31,[78]Krajiny!$C$3:$C$32,0))</f>
        <v>#N/A</v>
      </c>
      <c r="B31" s="397" t="s">
        <v>528</v>
      </c>
      <c r="C31" s="397" t="s">
        <v>767</v>
      </c>
      <c r="D31" s="397">
        <v>50</v>
      </c>
      <c r="E31" s="397">
        <v>27.816565099999998</v>
      </c>
      <c r="F31" s="397">
        <v>28.281847679999998</v>
      </c>
      <c r="G31" s="397">
        <v>28.081157990000001</v>
      </c>
      <c r="H31" s="397">
        <v>27.887619189999999</v>
      </c>
      <c r="I31" s="397">
        <v>28.55196943</v>
      </c>
      <c r="J31" s="397">
        <v>26.93197563</v>
      </c>
      <c r="K31" s="397">
        <v>26.928075719999999</v>
      </c>
      <c r="L31" s="397">
        <v>24.31334601</v>
      </c>
      <c r="M31" s="397">
        <v>24.272217380000001</v>
      </c>
      <c r="N31" s="397">
        <v>24.726696499999999</v>
      </c>
      <c r="O31" s="397">
        <v>23.911596159999998</v>
      </c>
      <c r="P31" s="397">
        <v>23.45022999</v>
      </c>
      <c r="Q31" s="396" t="s">
        <v>382</v>
      </c>
      <c r="R31" s="398">
        <f t="shared" si="0"/>
        <v>-4.3663351099999979</v>
      </c>
      <c r="S31" s="410">
        <f t="shared" si="1"/>
        <v>-4.8316176899999981</v>
      </c>
    </row>
    <row r="32" spans="1:25" ht="15" customHeight="1" x14ac:dyDescent="0.25">
      <c r="A32" s="396" t="e">
        <f>INDEX([78]Krajiny!$D$3:$D$32,MATCH($B32,[78]Krajiny!$C$3:$C$32,0))</f>
        <v>#N/A</v>
      </c>
      <c r="B32" s="397" t="s">
        <v>623</v>
      </c>
      <c r="C32" s="397" t="s">
        <v>767</v>
      </c>
      <c r="D32" s="397">
        <v>50</v>
      </c>
      <c r="E32" s="397">
        <v>15.89707733</v>
      </c>
      <c r="F32" s="397">
        <v>16.302379810000001</v>
      </c>
      <c r="G32" s="397">
        <v>19.32154427</v>
      </c>
      <c r="H32" s="397">
        <v>19.665962029999999</v>
      </c>
      <c r="I32" s="397">
        <v>20.99554805</v>
      </c>
      <c r="J32" s="397">
        <v>21.120789980000001</v>
      </c>
      <c r="K32" s="397">
        <v>20.538562039999999</v>
      </c>
      <c r="L32" s="397">
        <v>20.15984808</v>
      </c>
      <c r="M32" s="397">
        <v>19.97941093</v>
      </c>
      <c r="N32" s="397">
        <v>20.39306492</v>
      </c>
      <c r="O32" s="397">
        <v>20.84223604</v>
      </c>
      <c r="P32" s="397">
        <v>20.213387300000001</v>
      </c>
      <c r="Q32" s="396" t="s">
        <v>384</v>
      </c>
      <c r="R32" s="398">
        <f t="shared" si="0"/>
        <v>4.3163099700000007</v>
      </c>
      <c r="S32" s="410">
        <f t="shared" si="1"/>
        <v>3.9110074899999994</v>
      </c>
    </row>
    <row r="33" spans="1:19" ht="15" customHeight="1" x14ac:dyDescent="0.25">
      <c r="A33" s="396" t="e">
        <f>INDEX([78]Krajiny!$D$3:$D$32,MATCH($B33,[78]Krajiny!$C$3:$C$32,0))</f>
        <v>#N/A</v>
      </c>
      <c r="B33" s="397" t="s">
        <v>529</v>
      </c>
      <c r="C33" s="397" t="s">
        <v>767</v>
      </c>
      <c r="D33" s="397">
        <v>50</v>
      </c>
      <c r="E33" s="397" t="s">
        <v>769</v>
      </c>
      <c r="F33" s="397" t="s">
        <v>769</v>
      </c>
      <c r="G33" s="397" t="s">
        <v>769</v>
      </c>
      <c r="H33" s="397" t="s">
        <v>769</v>
      </c>
      <c r="I33" s="397" t="s">
        <v>769</v>
      </c>
      <c r="J33" s="397">
        <v>17.309448639999999</v>
      </c>
      <c r="K33" s="397" t="s">
        <v>769</v>
      </c>
      <c r="L33" s="397" t="s">
        <v>769</v>
      </c>
      <c r="M33" s="397">
        <v>17.309377009999999</v>
      </c>
      <c r="N33" s="397">
        <v>17.309401619999999</v>
      </c>
      <c r="O33" s="397">
        <v>18.124984959999999</v>
      </c>
      <c r="P33" s="397">
        <v>18.125013970000001</v>
      </c>
      <c r="Q33" s="396" t="s">
        <v>386</v>
      </c>
      <c r="R33" s="398">
        <f>P33-J33</f>
        <v>0.81556533000000186</v>
      </c>
      <c r="S33" s="410">
        <f>P33-J33</f>
        <v>0.81556533000000186</v>
      </c>
    </row>
    <row r="34" spans="1:19" ht="15" customHeight="1" x14ac:dyDescent="0.25">
      <c r="A34" s="396" t="e">
        <f>INDEX([78]Krajiny!$D$3:$D$32,MATCH($B34,[78]Krajiny!$C$3:$C$32,0))</f>
        <v>#N/A</v>
      </c>
      <c r="B34" s="397" t="s">
        <v>513</v>
      </c>
      <c r="C34" s="397" t="s">
        <v>767</v>
      </c>
      <c r="D34" s="397">
        <v>50</v>
      </c>
      <c r="E34" s="397">
        <v>33.512659579999998</v>
      </c>
      <c r="F34" s="397">
        <v>34.1244722</v>
      </c>
      <c r="G34" s="397">
        <v>34.900248230000003</v>
      </c>
      <c r="H34" s="397">
        <v>34.793199340000001</v>
      </c>
      <c r="I34" s="397">
        <v>31.587642249999998</v>
      </c>
      <c r="J34" s="397">
        <v>31.169527309999999</v>
      </c>
      <c r="K34" s="397">
        <v>31.440114999999999</v>
      </c>
      <c r="L34" s="397">
        <v>27.678828370000002</v>
      </c>
      <c r="M34" s="397">
        <v>27.88904711</v>
      </c>
      <c r="N34" s="397">
        <v>28.3279599</v>
      </c>
      <c r="O34" s="397">
        <v>21.737706450000001</v>
      </c>
      <c r="P34" s="397">
        <v>16.521775030000001</v>
      </c>
      <c r="Q34" s="396" t="s">
        <v>363</v>
      </c>
      <c r="R34" s="398">
        <f t="shared" si="0"/>
        <v>-16.990884549999997</v>
      </c>
      <c r="S34" s="409">
        <f t="shared" si="1"/>
        <v>-17.602697169999999</v>
      </c>
    </row>
    <row r="35" spans="1:19" ht="15" customHeight="1" x14ac:dyDescent="0.25"/>
    <row r="36" spans="1:19" ht="15" customHeight="1" x14ac:dyDescent="0.25">
      <c r="B36" s="397" t="s">
        <v>773</v>
      </c>
      <c r="C36" s="401">
        <v>44302</v>
      </c>
    </row>
    <row r="37" spans="1:19" ht="15" customHeight="1" x14ac:dyDescent="0.25"/>
    <row r="38" spans="1:19" ht="15" customHeight="1" x14ac:dyDescent="0.25">
      <c r="B38" s="395"/>
      <c r="C38" s="395"/>
      <c r="D38" s="395"/>
    </row>
    <row r="39" spans="1:19" ht="15" customHeight="1" x14ac:dyDescent="0.25"/>
    <row r="40" spans="1:19" ht="15" customHeight="1" x14ac:dyDescent="0.25">
      <c r="B40" s="395"/>
      <c r="C40" s="395"/>
      <c r="D40" s="395"/>
      <c r="E40" s="395"/>
      <c r="F40" s="395"/>
      <c r="G40" s="395"/>
      <c r="H40" s="395"/>
      <c r="I40" s="395"/>
      <c r="J40" s="395"/>
      <c r="K40" s="395"/>
      <c r="L40" s="395"/>
      <c r="M40" s="395"/>
      <c r="N40" s="395"/>
      <c r="O40" s="395"/>
      <c r="P40" s="395"/>
    </row>
    <row r="41" spans="1:19" ht="15" customHeight="1" x14ac:dyDescent="0.25">
      <c r="B41" s="397"/>
      <c r="C41" s="397"/>
      <c r="D41" s="397"/>
      <c r="E41" s="397"/>
      <c r="F41" s="397"/>
      <c r="G41" s="397"/>
      <c r="H41" s="397"/>
      <c r="I41" s="397"/>
      <c r="J41" s="397"/>
      <c r="K41" s="397"/>
      <c r="L41" s="397"/>
      <c r="M41" s="397"/>
      <c r="N41" s="397"/>
      <c r="O41" s="397"/>
      <c r="P41" s="397"/>
    </row>
    <row r="42" spans="1:19" ht="15" customHeight="1" x14ac:dyDescent="0.25">
      <c r="B42" s="397"/>
      <c r="C42" s="397"/>
      <c r="D42" s="397"/>
      <c r="E42" s="397"/>
      <c r="F42" s="397"/>
      <c r="G42" s="397"/>
      <c r="H42" s="397"/>
      <c r="I42" s="397"/>
      <c r="J42" s="397"/>
      <c r="K42" s="397"/>
      <c r="L42" s="397"/>
      <c r="M42" s="397"/>
      <c r="N42" s="397"/>
      <c r="O42" s="397"/>
      <c r="P42" s="397"/>
    </row>
    <row r="43" spans="1:19" ht="15" customHeight="1" x14ac:dyDescent="0.25">
      <c r="B43" s="397"/>
      <c r="C43" s="397"/>
      <c r="D43" s="397"/>
      <c r="E43" s="397"/>
      <c r="F43" s="397"/>
      <c r="G43" s="397"/>
      <c r="H43" s="397"/>
      <c r="I43" s="397"/>
      <c r="J43" s="397"/>
      <c r="K43" s="397"/>
      <c r="L43" s="397"/>
      <c r="M43" s="397"/>
      <c r="N43" s="397"/>
      <c r="O43" s="397"/>
      <c r="P43" s="397"/>
    </row>
    <row r="44" spans="1:19" ht="15" customHeight="1" x14ac:dyDescent="0.25">
      <c r="B44" s="397"/>
      <c r="C44" s="397"/>
      <c r="D44" s="397"/>
      <c r="E44" s="397"/>
      <c r="F44" s="397"/>
      <c r="G44" s="397"/>
      <c r="H44" s="397"/>
      <c r="I44" s="397"/>
      <c r="J44" s="397"/>
      <c r="K44" s="397"/>
      <c r="L44" s="397"/>
      <c r="M44" s="397"/>
      <c r="N44" s="397"/>
      <c r="O44" s="397"/>
      <c r="P44" s="397"/>
    </row>
    <row r="45" spans="1:19" ht="15" customHeight="1" x14ac:dyDescent="0.25">
      <c r="B45" s="397"/>
      <c r="C45" s="397"/>
      <c r="D45" s="397"/>
      <c r="E45" s="397"/>
      <c r="F45" s="397"/>
      <c r="G45" s="397"/>
      <c r="H45" s="397"/>
      <c r="I45" s="397"/>
      <c r="J45" s="397"/>
      <c r="K45" s="397"/>
      <c r="L45" s="397"/>
      <c r="M45" s="397"/>
      <c r="N45" s="397"/>
      <c r="O45" s="397"/>
      <c r="P45" s="397"/>
    </row>
    <row r="46" spans="1:19" ht="15" customHeight="1" x14ac:dyDescent="0.25">
      <c r="B46" s="397"/>
      <c r="C46" s="397"/>
      <c r="D46" s="397"/>
      <c r="E46" s="397"/>
      <c r="F46" s="397"/>
      <c r="G46" s="397"/>
      <c r="H46" s="397"/>
      <c r="I46" s="397"/>
      <c r="J46" s="397"/>
      <c r="K46" s="397"/>
      <c r="L46" s="397"/>
      <c r="M46" s="397"/>
      <c r="N46" s="397"/>
      <c r="O46" s="397"/>
      <c r="P46" s="397"/>
    </row>
    <row r="47" spans="1:19" ht="15" customHeight="1" x14ac:dyDescent="0.25">
      <c r="B47" s="397"/>
      <c r="C47" s="397"/>
      <c r="D47" s="397"/>
      <c r="E47" s="397"/>
      <c r="F47" s="397"/>
      <c r="G47" s="397"/>
      <c r="H47" s="397"/>
      <c r="I47" s="397"/>
      <c r="J47" s="397"/>
      <c r="K47" s="397"/>
      <c r="L47" s="397"/>
      <c r="M47" s="397"/>
      <c r="N47" s="397"/>
      <c r="O47" s="397"/>
      <c r="P47" s="397"/>
    </row>
    <row r="48" spans="1:19" ht="15" customHeight="1" x14ac:dyDescent="0.25">
      <c r="B48" s="397"/>
      <c r="C48" s="397"/>
      <c r="D48" s="397"/>
      <c r="E48" s="397"/>
      <c r="F48" s="397"/>
      <c r="G48" s="397"/>
      <c r="H48" s="397"/>
      <c r="I48" s="397"/>
      <c r="J48" s="397"/>
      <c r="K48" s="397"/>
      <c r="L48" s="397"/>
      <c r="M48" s="397"/>
      <c r="N48" s="397"/>
      <c r="O48" s="397"/>
      <c r="P48" s="397"/>
    </row>
    <row r="49" spans="2:16" ht="15" customHeight="1" x14ac:dyDescent="0.25">
      <c r="B49" s="397"/>
      <c r="C49" s="397"/>
      <c r="D49" s="397"/>
      <c r="E49" s="397"/>
      <c r="F49" s="397"/>
      <c r="G49" s="397"/>
      <c r="H49" s="397"/>
      <c r="I49" s="397"/>
      <c r="J49" s="397"/>
      <c r="K49" s="397"/>
      <c r="L49" s="397"/>
      <c r="M49" s="397"/>
      <c r="N49" s="397"/>
      <c r="O49" s="397"/>
      <c r="P49" s="397"/>
    </row>
    <row r="50" spans="2:16" ht="15" customHeight="1" x14ac:dyDescent="0.25">
      <c r="B50" s="397"/>
      <c r="C50" s="397"/>
      <c r="D50" s="397"/>
      <c r="E50" s="397"/>
      <c r="F50" s="397"/>
      <c r="G50" s="397"/>
      <c r="H50" s="397"/>
      <c r="I50" s="397"/>
      <c r="J50" s="397"/>
      <c r="K50" s="397"/>
      <c r="L50" s="397"/>
      <c r="M50" s="397"/>
      <c r="N50" s="397"/>
      <c r="O50" s="397"/>
      <c r="P50" s="397"/>
    </row>
    <row r="51" spans="2:16" ht="15" customHeight="1" x14ac:dyDescent="0.25">
      <c r="B51" s="397"/>
      <c r="C51" s="397"/>
      <c r="D51" s="397"/>
      <c r="E51" s="397"/>
      <c r="F51" s="397"/>
      <c r="G51" s="397"/>
      <c r="H51" s="397"/>
      <c r="I51" s="397"/>
      <c r="J51" s="397"/>
      <c r="K51" s="397"/>
      <c r="L51" s="397"/>
      <c r="M51" s="397"/>
      <c r="N51" s="397"/>
      <c r="O51" s="397"/>
      <c r="P51" s="397"/>
    </row>
    <row r="52" spans="2:16" ht="15" customHeight="1" x14ac:dyDescent="0.25">
      <c r="B52" s="397"/>
      <c r="C52" s="397"/>
      <c r="D52" s="397"/>
      <c r="E52" s="397"/>
      <c r="F52" s="397"/>
      <c r="G52" s="397"/>
      <c r="H52" s="397"/>
      <c r="I52" s="397"/>
      <c r="J52" s="397"/>
      <c r="K52" s="397"/>
      <c r="L52" s="397"/>
      <c r="M52" s="397"/>
      <c r="N52" s="397"/>
      <c r="O52" s="397"/>
      <c r="P52" s="397"/>
    </row>
    <row r="53" spans="2:16" ht="15" customHeight="1" x14ac:dyDescent="0.25">
      <c r="B53" s="397"/>
      <c r="C53" s="397"/>
      <c r="D53" s="397"/>
      <c r="E53" s="397"/>
      <c r="F53" s="397"/>
      <c r="G53" s="397"/>
      <c r="H53" s="397"/>
      <c r="I53" s="397"/>
      <c r="J53" s="397"/>
      <c r="K53" s="397"/>
      <c r="L53" s="397"/>
      <c r="M53" s="397"/>
      <c r="N53" s="397"/>
      <c r="O53" s="397"/>
      <c r="P53" s="397"/>
    </row>
    <row r="54" spans="2:16" ht="15" customHeight="1" x14ac:dyDescent="0.25">
      <c r="B54" s="397"/>
      <c r="C54" s="397"/>
      <c r="D54" s="397"/>
      <c r="E54" s="397"/>
      <c r="F54" s="397"/>
      <c r="G54" s="397"/>
      <c r="H54" s="397"/>
      <c r="I54" s="397"/>
      <c r="J54" s="397"/>
      <c r="K54" s="397"/>
      <c r="L54" s="397"/>
      <c r="M54" s="397"/>
      <c r="N54" s="397"/>
      <c r="O54" s="397"/>
      <c r="P54" s="397"/>
    </row>
    <row r="55" spans="2:16" ht="15" customHeight="1" x14ac:dyDescent="0.25">
      <c r="B55" s="397"/>
      <c r="C55" s="397"/>
      <c r="D55" s="397"/>
      <c r="E55" s="397"/>
      <c r="F55" s="397"/>
      <c r="G55" s="397"/>
      <c r="H55" s="397"/>
      <c r="I55" s="397"/>
      <c r="J55" s="397"/>
      <c r="K55" s="397"/>
      <c r="L55" s="397"/>
      <c r="M55" s="397"/>
      <c r="N55" s="397"/>
      <c r="O55" s="397"/>
      <c r="P55" s="397"/>
    </row>
    <row r="56" spans="2:16" ht="15" customHeight="1" x14ac:dyDescent="0.25">
      <c r="B56" s="397"/>
      <c r="C56" s="397"/>
      <c r="D56" s="397"/>
      <c r="E56" s="397"/>
      <c r="F56" s="397"/>
      <c r="G56" s="397"/>
      <c r="H56" s="397"/>
      <c r="I56" s="397"/>
      <c r="J56" s="397"/>
      <c r="K56" s="397"/>
      <c r="L56" s="397"/>
      <c r="M56" s="397"/>
      <c r="N56" s="397"/>
      <c r="O56" s="397"/>
      <c r="P56" s="397"/>
    </row>
    <row r="57" spans="2:16" ht="15" customHeight="1" x14ac:dyDescent="0.25">
      <c r="B57" s="397"/>
      <c r="C57" s="397"/>
      <c r="D57" s="397"/>
      <c r="E57" s="397"/>
      <c r="F57" s="397"/>
      <c r="G57" s="397"/>
      <c r="H57" s="397"/>
      <c r="I57" s="397"/>
      <c r="J57" s="397"/>
      <c r="K57" s="397"/>
      <c r="L57" s="397"/>
      <c r="M57" s="397"/>
      <c r="N57" s="397"/>
      <c r="O57" s="397"/>
      <c r="P57" s="397"/>
    </row>
    <row r="58" spans="2:16" ht="15" customHeight="1" x14ac:dyDescent="0.25">
      <c r="B58" s="397"/>
      <c r="C58" s="397"/>
      <c r="D58" s="397"/>
      <c r="E58" s="397"/>
      <c r="F58" s="397"/>
      <c r="G58" s="397"/>
      <c r="H58" s="397"/>
      <c r="I58" s="397"/>
      <c r="J58" s="397"/>
      <c r="K58" s="397"/>
      <c r="L58" s="397"/>
      <c r="M58" s="397"/>
      <c r="N58" s="397"/>
      <c r="O58" s="397"/>
      <c r="P58" s="397"/>
    </row>
    <row r="59" spans="2:16" ht="15" customHeight="1" x14ac:dyDescent="0.25">
      <c r="B59" s="397"/>
      <c r="C59" s="397"/>
      <c r="D59" s="397"/>
      <c r="E59" s="397"/>
      <c r="F59" s="397"/>
      <c r="G59" s="397"/>
      <c r="H59" s="397"/>
      <c r="I59" s="397"/>
      <c r="J59" s="397"/>
      <c r="K59" s="397"/>
      <c r="L59" s="397"/>
      <c r="M59" s="397"/>
      <c r="N59" s="397"/>
      <c r="O59" s="397"/>
      <c r="P59" s="397"/>
    </row>
    <row r="60" spans="2:16" ht="15" customHeight="1" x14ac:dyDescent="0.25">
      <c r="B60" s="397"/>
      <c r="C60" s="397"/>
      <c r="D60" s="397"/>
      <c r="E60" s="397"/>
      <c r="F60" s="397"/>
      <c r="G60" s="397"/>
      <c r="H60" s="397"/>
      <c r="I60" s="397"/>
      <c r="J60" s="397"/>
      <c r="K60" s="397"/>
      <c r="L60" s="397"/>
      <c r="M60" s="397"/>
      <c r="N60" s="397"/>
      <c r="O60" s="397"/>
      <c r="P60" s="397"/>
    </row>
    <row r="61" spans="2:16" ht="15" customHeight="1" x14ac:dyDescent="0.25">
      <c r="B61" s="397"/>
      <c r="C61" s="397"/>
      <c r="D61" s="397"/>
      <c r="E61" s="397"/>
      <c r="F61" s="397"/>
      <c r="G61" s="397"/>
      <c r="H61" s="397"/>
      <c r="I61" s="397"/>
      <c r="J61" s="397"/>
      <c r="K61" s="397"/>
      <c r="L61" s="397"/>
      <c r="M61" s="397"/>
      <c r="N61" s="397"/>
      <c r="O61" s="397"/>
      <c r="P61" s="397"/>
    </row>
    <row r="62" spans="2:16" ht="15" customHeight="1" x14ac:dyDescent="0.25">
      <c r="B62" s="397"/>
      <c r="C62" s="397"/>
      <c r="D62" s="397"/>
      <c r="E62" s="397"/>
      <c r="F62" s="397"/>
      <c r="G62" s="397"/>
      <c r="H62" s="397"/>
      <c r="I62" s="397"/>
      <c r="J62" s="397"/>
      <c r="K62" s="397"/>
      <c r="L62" s="397"/>
      <c r="M62" s="397"/>
      <c r="N62" s="397"/>
      <c r="O62" s="397"/>
      <c r="P62" s="397"/>
    </row>
    <row r="63" spans="2:16" ht="15" customHeight="1" x14ac:dyDescent="0.25">
      <c r="B63" s="397"/>
      <c r="C63" s="397"/>
      <c r="D63" s="397"/>
      <c r="E63" s="397"/>
      <c r="F63" s="397"/>
      <c r="G63" s="397"/>
      <c r="H63" s="397"/>
      <c r="I63" s="397"/>
      <c r="J63" s="397"/>
      <c r="K63" s="397"/>
      <c r="L63" s="397"/>
      <c r="M63" s="397"/>
      <c r="N63" s="397"/>
      <c r="O63" s="397"/>
      <c r="P63" s="397"/>
    </row>
    <row r="64" spans="2:16" ht="15" customHeight="1" x14ac:dyDescent="0.25">
      <c r="B64" s="397"/>
      <c r="C64" s="397"/>
      <c r="D64" s="397"/>
      <c r="E64" s="397"/>
      <c r="F64" s="397"/>
      <c r="G64" s="397"/>
      <c r="H64" s="397"/>
      <c r="I64" s="397"/>
      <c r="J64" s="397"/>
      <c r="K64" s="397"/>
      <c r="L64" s="397"/>
      <c r="M64" s="397"/>
      <c r="N64" s="397"/>
      <c r="O64" s="397"/>
      <c r="P64" s="397"/>
    </row>
    <row r="65" spans="2:16" ht="15" customHeight="1" x14ac:dyDescent="0.25">
      <c r="B65" s="397"/>
      <c r="C65" s="397"/>
      <c r="D65" s="397"/>
      <c r="E65" s="397"/>
      <c r="F65" s="397"/>
      <c r="G65" s="397"/>
      <c r="H65" s="397"/>
      <c r="I65" s="397"/>
      <c r="J65" s="397"/>
      <c r="K65" s="397"/>
      <c r="L65" s="397"/>
      <c r="M65" s="397"/>
      <c r="N65" s="397"/>
      <c r="O65" s="397"/>
      <c r="P65" s="397"/>
    </row>
    <row r="66" spans="2:16" ht="15" customHeight="1" x14ac:dyDescent="0.25">
      <c r="B66" s="397"/>
      <c r="C66" s="397"/>
      <c r="D66" s="397"/>
      <c r="E66" s="397"/>
      <c r="F66" s="397"/>
      <c r="G66" s="397"/>
      <c r="H66" s="397"/>
      <c r="I66" s="397"/>
      <c r="J66" s="397"/>
      <c r="K66" s="397"/>
      <c r="L66" s="397"/>
      <c r="M66" s="397"/>
      <c r="N66" s="397"/>
      <c r="O66" s="397"/>
      <c r="P66" s="397"/>
    </row>
    <row r="67" spans="2:16" ht="15" customHeight="1" x14ac:dyDescent="0.25">
      <c r="B67" s="397"/>
      <c r="C67" s="397"/>
      <c r="D67" s="397"/>
      <c r="E67" s="397"/>
      <c r="F67" s="397"/>
      <c r="G67" s="397"/>
      <c r="H67" s="397"/>
      <c r="I67" s="397"/>
      <c r="J67" s="397"/>
      <c r="K67" s="397"/>
      <c r="L67" s="397"/>
      <c r="M67" s="397"/>
      <c r="N67" s="397"/>
      <c r="O67" s="397"/>
      <c r="P67" s="397"/>
    </row>
    <row r="68" spans="2:16" ht="15" customHeight="1" x14ac:dyDescent="0.25">
      <c r="B68" s="397"/>
      <c r="C68" s="397"/>
      <c r="D68" s="397"/>
      <c r="E68" s="397"/>
      <c r="F68" s="397"/>
      <c r="G68" s="397"/>
      <c r="H68" s="397"/>
      <c r="I68" s="397"/>
      <c r="J68" s="397"/>
      <c r="K68" s="397"/>
      <c r="L68" s="397"/>
      <c r="M68" s="397"/>
      <c r="N68" s="397"/>
      <c r="O68" s="397"/>
      <c r="P68" s="397"/>
    </row>
    <row r="69" spans="2:16" ht="15" customHeight="1" x14ac:dyDescent="0.25">
      <c r="B69" s="397"/>
      <c r="C69" s="397"/>
      <c r="D69" s="397"/>
      <c r="E69" s="397"/>
      <c r="F69" s="397"/>
      <c r="G69" s="397"/>
      <c r="H69" s="397"/>
      <c r="I69" s="397"/>
      <c r="J69" s="397"/>
      <c r="K69" s="397"/>
      <c r="L69" s="397"/>
      <c r="M69" s="397"/>
      <c r="N69" s="397"/>
      <c r="O69" s="397"/>
      <c r="P69" s="397"/>
    </row>
    <row r="70" spans="2:16" ht="15" customHeight="1" x14ac:dyDescent="0.25"/>
    <row r="71" spans="2:16" ht="15" customHeight="1" x14ac:dyDescent="0.25">
      <c r="B71" s="397"/>
      <c r="C71" s="397"/>
      <c r="D71" s="397"/>
      <c r="E71" s="397"/>
      <c r="F71" s="397"/>
      <c r="G71" s="397"/>
      <c r="H71" s="397"/>
      <c r="I71" s="397"/>
      <c r="J71" s="397"/>
      <c r="K71" s="397"/>
      <c r="L71" s="397"/>
      <c r="M71" s="397"/>
      <c r="N71" s="397"/>
      <c r="O71" s="397"/>
      <c r="P71" s="397"/>
    </row>
    <row r="72" spans="2:16" ht="15" customHeight="1" x14ac:dyDescent="0.25">
      <c r="B72" s="397"/>
      <c r="C72" s="397"/>
      <c r="D72" s="397"/>
      <c r="E72" s="397"/>
      <c r="F72" s="397"/>
      <c r="G72" s="397"/>
      <c r="H72" s="397"/>
      <c r="I72" s="397"/>
      <c r="J72" s="397"/>
      <c r="K72" s="397"/>
      <c r="L72" s="397"/>
      <c r="M72" s="397"/>
      <c r="N72" s="397"/>
      <c r="O72" s="397"/>
      <c r="P72" s="397"/>
    </row>
    <row r="73" spans="2:16" ht="15" customHeight="1" x14ac:dyDescent="0.25">
      <c r="B73" s="397"/>
      <c r="C73" s="401"/>
    </row>
    <row r="74" spans="2:16" ht="15" customHeight="1" x14ac:dyDescent="0.25"/>
    <row r="75" spans="2:16" ht="15" customHeight="1" x14ac:dyDescent="0.25"/>
    <row r="76" spans="2:16" ht="15" customHeight="1" x14ac:dyDescent="0.25"/>
  </sheetData>
  <mergeCells count="1">
    <mergeCell ref="C4:D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8"/>
  <sheetViews>
    <sheetView showGridLines="0" zoomScale="85" zoomScaleNormal="85" workbookViewId="0"/>
  </sheetViews>
  <sheetFormatPr defaultColWidth="9.140625" defaultRowHeight="13.5" x14ac:dyDescent="0.25"/>
  <cols>
    <col min="1" max="1" width="16.140625" style="15" customWidth="1"/>
    <col min="2" max="5" width="9.140625" style="15"/>
    <col min="6" max="6" width="22.85546875" style="15" customWidth="1"/>
    <col min="7" max="16384" width="9.140625" style="15"/>
  </cols>
  <sheetData>
    <row r="2" spans="1:17" ht="26.25" customHeight="1" thickBot="1" x14ac:dyDescent="0.3">
      <c r="A2" s="999" t="s">
        <v>1847</v>
      </c>
      <c r="B2" s="999"/>
      <c r="C2" s="999"/>
      <c r="D2" s="999"/>
      <c r="E2" s="999"/>
      <c r="F2" s="999"/>
      <c r="J2" s="999" t="s">
        <v>1537</v>
      </c>
      <c r="K2" s="999"/>
      <c r="L2" s="999"/>
      <c r="M2" s="999"/>
      <c r="N2" s="999"/>
      <c r="O2" s="999"/>
      <c r="P2" s="999"/>
      <c r="Q2" s="999"/>
    </row>
    <row r="3" spans="1:17" x14ac:dyDescent="0.25">
      <c r="A3" s="733"/>
      <c r="B3" s="734">
        <v>2021</v>
      </c>
      <c r="C3" s="734">
        <v>2022</v>
      </c>
      <c r="D3" s="734">
        <v>2023</v>
      </c>
      <c r="E3" s="734">
        <v>2024</v>
      </c>
      <c r="F3" s="734">
        <v>2025</v>
      </c>
      <c r="G3" s="735">
        <v>2026</v>
      </c>
      <c r="H3" s="736" t="s">
        <v>1534</v>
      </c>
    </row>
    <row r="4" spans="1:17" ht="14.25" thickBot="1" x14ac:dyDescent="0.3">
      <c r="A4" s="737" t="s">
        <v>1535</v>
      </c>
      <c r="B4" s="738">
        <v>177</v>
      </c>
      <c r="C4" s="739">
        <v>1156</v>
      </c>
      <c r="D4" s="739">
        <v>1374</v>
      </c>
      <c r="E4" s="739">
        <v>1490</v>
      </c>
      <c r="F4" s="739">
        <v>1186</v>
      </c>
      <c r="G4" s="740">
        <v>765</v>
      </c>
      <c r="H4" s="741">
        <v>6148</v>
      </c>
    </row>
    <row r="5" spans="1:17" ht="14.25" thickBot="1" x14ac:dyDescent="0.3">
      <c r="A5" s="737" t="s">
        <v>73</v>
      </c>
      <c r="B5" s="738">
        <v>114</v>
      </c>
      <c r="C5" s="738">
        <v>978</v>
      </c>
      <c r="D5" s="739">
        <v>1161</v>
      </c>
      <c r="E5" s="739">
        <v>1280</v>
      </c>
      <c r="F5" s="739">
        <v>1035</v>
      </c>
      <c r="G5" s="740">
        <v>688</v>
      </c>
      <c r="H5" s="741">
        <v>5256</v>
      </c>
    </row>
    <row r="6" spans="1:17" ht="14.25" thickBot="1" x14ac:dyDescent="0.3">
      <c r="A6" s="737" t="s">
        <v>1536</v>
      </c>
      <c r="B6" s="738">
        <v>34</v>
      </c>
      <c r="C6" s="738">
        <v>112</v>
      </c>
      <c r="D6" s="738">
        <v>125</v>
      </c>
      <c r="E6" s="738">
        <v>125</v>
      </c>
      <c r="F6" s="738">
        <v>95</v>
      </c>
      <c r="G6" s="740">
        <v>58</v>
      </c>
      <c r="H6" s="742">
        <v>549</v>
      </c>
    </row>
    <row r="7" spans="1:17" x14ac:dyDescent="0.25">
      <c r="A7" s="743" t="s">
        <v>310</v>
      </c>
      <c r="B7" s="744">
        <v>29</v>
      </c>
      <c r="C7" s="744">
        <v>66</v>
      </c>
      <c r="D7" s="744">
        <v>88</v>
      </c>
      <c r="E7" s="744">
        <v>85</v>
      </c>
      <c r="F7" s="744">
        <v>56</v>
      </c>
      <c r="G7" s="745">
        <v>19</v>
      </c>
      <c r="H7" s="746">
        <v>343</v>
      </c>
    </row>
    <row r="8" spans="1:17" x14ac:dyDescent="0.25">
      <c r="H8" s="15" t="s">
        <v>1543</v>
      </c>
    </row>
    <row r="10" spans="1:17" ht="14.25" thickBot="1" x14ac:dyDescent="0.3">
      <c r="A10" s="999" t="s">
        <v>1940</v>
      </c>
      <c r="B10" s="999"/>
      <c r="C10" s="999"/>
      <c r="D10" s="999"/>
      <c r="E10" s="999"/>
      <c r="F10" s="999"/>
      <c r="Q10" s="15" t="s">
        <v>1543</v>
      </c>
    </row>
    <row r="11" spans="1:17" x14ac:dyDescent="0.25">
      <c r="A11" s="733"/>
      <c r="B11" s="734">
        <v>2021</v>
      </c>
      <c r="C11" s="734">
        <v>2022</v>
      </c>
      <c r="D11" s="734">
        <v>2023</v>
      </c>
      <c r="E11" s="734">
        <v>2024</v>
      </c>
      <c r="F11" s="734">
        <v>2025</v>
      </c>
      <c r="G11" s="735">
        <v>2026</v>
      </c>
      <c r="H11" s="736" t="s">
        <v>1542</v>
      </c>
    </row>
    <row r="12" spans="1:17" ht="14.25" thickBot="1" x14ac:dyDescent="0.3">
      <c r="A12" s="737" t="s">
        <v>1538</v>
      </c>
      <c r="B12" s="738">
        <v>177</v>
      </c>
      <c r="C12" s="739">
        <v>1156</v>
      </c>
      <c r="D12" s="739">
        <v>1374</v>
      </c>
      <c r="E12" s="739">
        <v>1490</v>
      </c>
      <c r="F12" s="739">
        <v>1186</v>
      </c>
      <c r="G12" s="740">
        <v>765</v>
      </c>
      <c r="H12" s="741">
        <v>6148</v>
      </c>
      <c r="K12" s="15">
        <v>2021</v>
      </c>
      <c r="L12" s="15">
        <v>2022</v>
      </c>
      <c r="M12" s="15">
        <v>2023</v>
      </c>
      <c r="N12" s="15">
        <v>2024</v>
      </c>
      <c r="O12" s="15">
        <v>2025</v>
      </c>
      <c r="P12" s="15">
        <v>2026</v>
      </c>
    </row>
    <row r="13" spans="1:17" ht="14.25" thickBot="1" x14ac:dyDescent="0.3">
      <c r="A13" s="737" t="s">
        <v>1539</v>
      </c>
      <c r="B13" s="738">
        <v>114</v>
      </c>
      <c r="C13" s="738">
        <v>978</v>
      </c>
      <c r="D13" s="739">
        <v>1161</v>
      </c>
      <c r="E13" s="739">
        <v>1280</v>
      </c>
      <c r="F13" s="739">
        <v>1035</v>
      </c>
      <c r="G13" s="740">
        <v>688</v>
      </c>
      <c r="H13" s="741">
        <v>5256</v>
      </c>
      <c r="J13" s="15" t="s">
        <v>1545</v>
      </c>
      <c r="K13" s="15">
        <v>0.1</v>
      </c>
      <c r="L13" s="15">
        <v>1.2</v>
      </c>
      <c r="M13" s="15">
        <v>1.4</v>
      </c>
      <c r="N13" s="15">
        <v>1.6</v>
      </c>
      <c r="O13" s="15">
        <v>1.3</v>
      </c>
      <c r="P13" s="15">
        <v>0.9</v>
      </c>
      <c r="Q13" s="15" t="s">
        <v>1545</v>
      </c>
    </row>
    <row r="14" spans="1:17" ht="14.25" thickBot="1" x14ac:dyDescent="0.3">
      <c r="A14" s="737" t="s">
        <v>1540</v>
      </c>
      <c r="B14" s="738">
        <v>34</v>
      </c>
      <c r="C14" s="738">
        <v>112</v>
      </c>
      <c r="D14" s="738">
        <v>125</v>
      </c>
      <c r="E14" s="738">
        <v>125</v>
      </c>
      <c r="F14" s="738">
        <v>95</v>
      </c>
      <c r="G14" s="740">
        <v>58</v>
      </c>
      <c r="H14" s="742">
        <v>549</v>
      </c>
      <c r="J14" s="15" t="s">
        <v>1546</v>
      </c>
      <c r="K14" s="15">
        <v>1.3</v>
      </c>
      <c r="L14" s="15">
        <v>1.5</v>
      </c>
      <c r="M14" s="15">
        <v>3.2</v>
      </c>
      <c r="N14" s="15">
        <v>1.6</v>
      </c>
      <c r="O14" s="15">
        <v>1.3</v>
      </c>
      <c r="P14" s="15">
        <v>0.8</v>
      </c>
      <c r="Q14" s="15" t="s">
        <v>1547</v>
      </c>
    </row>
    <row r="15" spans="1:17" ht="27" x14ac:dyDescent="0.25">
      <c r="A15" s="743" t="s">
        <v>1541</v>
      </c>
      <c r="B15" s="744">
        <v>29</v>
      </c>
      <c r="C15" s="744">
        <v>66</v>
      </c>
      <c r="D15" s="744">
        <v>88</v>
      </c>
      <c r="E15" s="744">
        <v>85</v>
      </c>
      <c r="F15" s="744">
        <v>56</v>
      </c>
      <c r="G15" s="745">
        <v>19</v>
      </c>
      <c r="H15" s="746">
        <v>343</v>
      </c>
      <c r="J15" s="15" t="s">
        <v>358</v>
      </c>
      <c r="K15" s="15">
        <v>17</v>
      </c>
      <c r="L15" s="15">
        <v>19.5</v>
      </c>
      <c r="M15" s="15">
        <v>20.2</v>
      </c>
      <c r="N15" s="15">
        <v>20.5</v>
      </c>
      <c r="O15" s="15">
        <v>20.5</v>
      </c>
      <c r="P15" s="15">
        <v>20.399999999999999</v>
      </c>
      <c r="Q15" s="15" t="s">
        <v>543</v>
      </c>
    </row>
    <row r="16" spans="1:17" x14ac:dyDescent="0.25">
      <c r="H16" s="15" t="s">
        <v>1544</v>
      </c>
    </row>
    <row r="18" spans="10:18" x14ac:dyDescent="0.25">
      <c r="J18" s="999" t="s">
        <v>1548</v>
      </c>
      <c r="K18" s="999"/>
      <c r="L18" s="999"/>
      <c r="M18" s="999"/>
      <c r="N18" s="999"/>
      <c r="O18" s="999"/>
      <c r="P18" s="999"/>
      <c r="Q18" s="999"/>
    </row>
    <row r="28" spans="10:18" x14ac:dyDescent="0.25">
      <c r="R28" s="15" t="s">
        <v>1544</v>
      </c>
    </row>
  </sheetData>
  <mergeCells count="4">
    <mergeCell ref="A2:F2"/>
    <mergeCell ref="J2:Q2"/>
    <mergeCell ref="A10:F10"/>
    <mergeCell ref="J18:Q18"/>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7"/>
  <dimension ref="A1:X62"/>
  <sheetViews>
    <sheetView showGridLines="0" zoomScale="85" zoomScaleNormal="85" workbookViewId="0"/>
  </sheetViews>
  <sheetFormatPr defaultColWidth="9.140625" defaultRowHeight="13.5" x14ac:dyDescent="0.25"/>
  <cols>
    <col min="1" max="1" width="12.5703125" style="15" customWidth="1"/>
    <col min="2" max="2" width="42.28515625" style="15" customWidth="1"/>
    <col min="3" max="7" width="9.140625" style="15"/>
    <col min="8" max="20" width="5.28515625" style="15" customWidth="1"/>
    <col min="21" max="21" width="7" style="15" customWidth="1"/>
    <col min="22" max="22" width="5.7109375" style="15" customWidth="1"/>
    <col min="23" max="23" width="6.5703125" style="15" customWidth="1"/>
    <col min="24" max="16384" width="9.140625" style="15"/>
  </cols>
  <sheetData>
    <row r="1" spans="2:24" x14ac:dyDescent="0.25">
      <c r="V1" s="68"/>
      <c r="W1" s="68"/>
      <c r="X1" s="68"/>
    </row>
    <row r="2" spans="2:24" ht="15.75" customHeight="1" thickBot="1" x14ac:dyDescent="0.3">
      <c r="B2" s="639" t="s">
        <v>1610</v>
      </c>
      <c r="C2" s="639"/>
      <c r="D2" s="639"/>
      <c r="E2" s="639"/>
      <c r="F2" s="344"/>
      <c r="G2" s="639" t="s">
        <v>1611</v>
      </c>
      <c r="H2" s="639"/>
      <c r="I2" s="639"/>
      <c r="J2" s="639"/>
      <c r="K2" s="639"/>
      <c r="L2" s="639"/>
      <c r="M2" s="639"/>
      <c r="N2" s="639"/>
      <c r="O2" s="639"/>
      <c r="P2" s="639"/>
      <c r="Q2" s="639"/>
      <c r="R2" s="344"/>
      <c r="S2" s="344"/>
      <c r="T2" s="344"/>
      <c r="V2" s="1068"/>
      <c r="W2" s="1068"/>
      <c r="X2" s="344"/>
    </row>
    <row r="3" spans="2:24" s="68" customFormat="1" ht="15.75" customHeight="1" x14ac:dyDescent="0.25">
      <c r="C3" s="344"/>
      <c r="D3" s="344"/>
      <c r="E3" s="344"/>
      <c r="F3" s="344"/>
      <c r="G3" s="344"/>
      <c r="H3" s="344"/>
      <c r="I3" s="344"/>
      <c r="J3" s="344"/>
      <c r="K3" s="344"/>
      <c r="L3" s="344"/>
      <c r="M3" s="344"/>
      <c r="N3" s="344"/>
      <c r="O3" s="344"/>
      <c r="P3" s="344"/>
      <c r="Q3" s="344"/>
      <c r="R3" s="344"/>
      <c r="S3" s="344"/>
      <c r="T3" s="344"/>
      <c r="V3" s="719"/>
      <c r="W3" s="719"/>
      <c r="X3" s="344"/>
    </row>
    <row r="4" spans="2:24" x14ac:dyDescent="0.25">
      <c r="V4" s="68"/>
      <c r="W4" s="68"/>
      <c r="X4" s="68"/>
    </row>
    <row r="5" spans="2:24" x14ac:dyDescent="0.25">
      <c r="V5" s="68"/>
      <c r="W5" s="68"/>
      <c r="X5" s="68"/>
    </row>
    <row r="6" spans="2:24" x14ac:dyDescent="0.25">
      <c r="V6" s="68"/>
      <c r="W6" s="68"/>
      <c r="X6" s="68"/>
    </row>
    <row r="7" spans="2:24" x14ac:dyDescent="0.25">
      <c r="V7" s="68"/>
      <c r="W7" s="68"/>
      <c r="X7" s="68"/>
    </row>
    <row r="8" spans="2:24" x14ac:dyDescent="0.25">
      <c r="V8" s="68"/>
      <c r="W8" s="68"/>
      <c r="X8" s="68"/>
    </row>
    <row r="9" spans="2:24" x14ac:dyDescent="0.25">
      <c r="V9" s="68"/>
      <c r="W9" s="68"/>
      <c r="X9" s="68"/>
    </row>
    <row r="10" spans="2:24" x14ac:dyDescent="0.25">
      <c r="V10" s="68"/>
      <c r="W10" s="68"/>
      <c r="X10" s="68"/>
    </row>
    <row r="11" spans="2:24" x14ac:dyDescent="0.25">
      <c r="V11" s="68"/>
      <c r="W11" s="68"/>
      <c r="X11" s="68"/>
    </row>
    <row r="12" spans="2:24" x14ac:dyDescent="0.25">
      <c r="V12" s="68"/>
      <c r="W12" s="68"/>
      <c r="X12" s="68"/>
    </row>
    <row r="21" spans="1:24" ht="15.75" customHeight="1" thickBot="1" x14ac:dyDescent="0.3">
      <c r="B21" s="1069" t="s">
        <v>374</v>
      </c>
      <c r="C21" s="1069"/>
      <c r="D21" s="1069"/>
      <c r="E21" s="1069"/>
      <c r="F21" s="1069"/>
      <c r="G21" s="1069"/>
      <c r="H21" s="1069"/>
      <c r="I21" s="1069"/>
      <c r="J21" s="1069"/>
      <c r="K21" s="1069"/>
      <c r="L21" s="1069"/>
      <c r="M21" s="1069"/>
      <c r="N21" s="1069"/>
      <c r="O21" s="1069"/>
      <c r="P21" s="1069"/>
      <c r="Q21" s="1069"/>
      <c r="R21" s="1069"/>
      <c r="S21" s="1069"/>
      <c r="T21" s="719"/>
      <c r="X21" s="344"/>
    </row>
    <row r="22" spans="1:24" x14ac:dyDescent="0.25">
      <c r="B22" s="345"/>
      <c r="C22" s="346">
        <v>2000</v>
      </c>
      <c r="D22" s="346">
        <v>2001</v>
      </c>
      <c r="E22" s="346">
        <v>2002</v>
      </c>
      <c r="F22" s="346">
        <v>2003</v>
      </c>
      <c r="G22" s="346">
        <v>2004</v>
      </c>
      <c r="H22" s="346">
        <v>2005</v>
      </c>
      <c r="I22" s="346">
        <v>2006</v>
      </c>
      <c r="J22" s="346">
        <v>2007</v>
      </c>
      <c r="K22" s="346">
        <v>2008</v>
      </c>
      <c r="L22" s="346">
        <v>2009</v>
      </c>
      <c r="M22" s="346">
        <v>2010</v>
      </c>
      <c r="N22" s="346">
        <v>2011</v>
      </c>
      <c r="O22" s="346">
        <v>2012</v>
      </c>
      <c r="P22" s="346">
        <v>2013</v>
      </c>
      <c r="Q22" s="346">
        <v>2014</v>
      </c>
      <c r="R22" s="346">
        <v>2015</v>
      </c>
      <c r="S22" s="346">
        <v>2016</v>
      </c>
      <c r="T22" s="346">
        <v>2017</v>
      </c>
      <c r="U22" s="346">
        <v>2018</v>
      </c>
      <c r="V22" s="346">
        <v>2019</v>
      </c>
      <c r="W22" s="346">
        <v>2020</v>
      </c>
      <c r="X22" s="347"/>
    </row>
    <row r="23" spans="1:24" x14ac:dyDescent="0.25">
      <c r="B23" s="348" t="s">
        <v>761</v>
      </c>
      <c r="C23" s="349">
        <v>14.201650990176262</v>
      </c>
      <c r="D23" s="349">
        <v>12.085520434564669</v>
      </c>
      <c r="E23" s="349">
        <v>14.117555192084996</v>
      </c>
      <c r="F23" s="349">
        <v>7.1763258197170554</v>
      </c>
      <c r="G23" s="349">
        <v>17.076638613269019</v>
      </c>
      <c r="H23" s="349">
        <v>13.929338744767838</v>
      </c>
      <c r="I23" s="349">
        <v>19.552952038486826</v>
      </c>
      <c r="J23" s="349">
        <v>25.054960881193605</v>
      </c>
      <c r="K23" s="349">
        <v>25.486754657056409</v>
      </c>
      <c r="L23" s="349">
        <v>28.680593125243036</v>
      </c>
      <c r="M23" s="349">
        <v>29.416538341070304</v>
      </c>
      <c r="N23" s="349">
        <v>29.940692342018068</v>
      </c>
      <c r="O23" s="349">
        <v>35.168830205623557</v>
      </c>
      <c r="P23" s="349">
        <v>30.800197828792236</v>
      </c>
      <c r="Q23" s="349">
        <v>26.716157581540838</v>
      </c>
      <c r="R23" s="349">
        <v>25.994105892252122</v>
      </c>
      <c r="S23" s="349">
        <v>22.481820402936535</v>
      </c>
      <c r="T23" s="349">
        <v>21.323971633291087</v>
      </c>
      <c r="U23" s="349">
        <v>20.071957131815868</v>
      </c>
      <c r="V23" s="349">
        <v>16.872834522091281</v>
      </c>
      <c r="W23" s="349">
        <v>16.631187751258683</v>
      </c>
      <c r="X23" s="68"/>
    </row>
    <row r="24" spans="1:24" x14ac:dyDescent="0.25">
      <c r="B24" s="15" t="s">
        <v>611</v>
      </c>
      <c r="C24" s="351"/>
      <c r="D24" s="351"/>
      <c r="E24" s="351"/>
      <c r="F24" s="351"/>
      <c r="G24" s="351"/>
      <c r="H24" s="351"/>
      <c r="I24" s="351"/>
      <c r="J24" s="351"/>
      <c r="K24" s="351"/>
      <c r="L24" s="351"/>
      <c r="M24" s="351"/>
      <c r="N24" s="351"/>
      <c r="O24" s="352">
        <v>36.688121708601521</v>
      </c>
      <c r="P24" s="352">
        <v>31.370543541788425</v>
      </c>
      <c r="Q24" s="352">
        <v>29.598990465507573</v>
      </c>
      <c r="R24" s="352">
        <v>26.7</v>
      </c>
      <c r="S24" s="352">
        <v>21</v>
      </c>
      <c r="T24" s="352">
        <v>19.600000000000001</v>
      </c>
      <c r="U24" s="169">
        <v>20</v>
      </c>
      <c r="V24" s="51">
        <v>16.600000000000001</v>
      </c>
      <c r="W24" s="350"/>
      <c r="X24" s="68"/>
    </row>
    <row r="25" spans="1:24" x14ac:dyDescent="0.25">
      <c r="V25" s="68"/>
      <c r="W25" s="350"/>
      <c r="X25" s="68"/>
    </row>
    <row r="26" spans="1:24" x14ac:dyDescent="0.25">
      <c r="B26" s="15" t="s">
        <v>1608</v>
      </c>
      <c r="C26" s="169">
        <f>C23</f>
        <v>14.201650990176262</v>
      </c>
      <c r="D26" s="169">
        <f t="shared" ref="D26:W26" si="0">D23</f>
        <v>12.085520434564669</v>
      </c>
      <c r="E26" s="169">
        <f t="shared" si="0"/>
        <v>14.117555192084996</v>
      </c>
      <c r="F26" s="169">
        <f t="shared" si="0"/>
        <v>7.1763258197170554</v>
      </c>
      <c r="G26" s="169">
        <f t="shared" si="0"/>
        <v>17.076638613269019</v>
      </c>
      <c r="H26" s="169">
        <f t="shared" si="0"/>
        <v>13.929338744767838</v>
      </c>
      <c r="I26" s="169">
        <f t="shared" si="0"/>
        <v>19.552952038486826</v>
      </c>
      <c r="J26" s="169">
        <f t="shared" si="0"/>
        <v>25.054960881193605</v>
      </c>
      <c r="K26" s="169">
        <f t="shared" si="0"/>
        <v>25.486754657056409</v>
      </c>
      <c r="L26" s="169">
        <f t="shared" si="0"/>
        <v>28.680593125243036</v>
      </c>
      <c r="M26" s="169">
        <f t="shared" si="0"/>
        <v>29.416538341070304</v>
      </c>
      <c r="N26" s="169">
        <f t="shared" si="0"/>
        <v>29.940692342018068</v>
      </c>
      <c r="O26" s="169">
        <f t="shared" si="0"/>
        <v>35.168830205623557</v>
      </c>
      <c r="P26" s="169">
        <f t="shared" si="0"/>
        <v>30.800197828792236</v>
      </c>
      <c r="Q26" s="169">
        <f t="shared" si="0"/>
        <v>26.716157581540838</v>
      </c>
      <c r="R26" s="169">
        <f t="shared" si="0"/>
        <v>25.994105892252122</v>
      </c>
      <c r="S26" s="169">
        <f t="shared" si="0"/>
        <v>22.481820402936535</v>
      </c>
      <c r="T26" s="169">
        <f t="shared" si="0"/>
        <v>21.323971633291087</v>
      </c>
      <c r="U26" s="169">
        <f t="shared" si="0"/>
        <v>20.071957131815868</v>
      </c>
      <c r="V26" s="169">
        <f t="shared" si="0"/>
        <v>16.872834522091281</v>
      </c>
      <c r="W26" s="169">
        <f t="shared" si="0"/>
        <v>16.631187751258683</v>
      </c>
    </row>
    <row r="27" spans="1:24" x14ac:dyDescent="0.25">
      <c r="B27" s="15" t="s">
        <v>1609</v>
      </c>
      <c r="C27" s="169"/>
      <c r="D27" s="169"/>
      <c r="E27" s="169"/>
      <c r="F27" s="169"/>
      <c r="G27" s="169"/>
      <c r="H27" s="169"/>
      <c r="I27" s="169"/>
      <c r="J27" s="169"/>
      <c r="K27" s="169"/>
      <c r="L27" s="169"/>
      <c r="M27" s="169"/>
      <c r="N27" s="169"/>
      <c r="O27" s="169">
        <f t="shared" ref="O27:V27" si="1">O24</f>
        <v>36.688121708601521</v>
      </c>
      <c r="P27" s="169">
        <f t="shared" si="1"/>
        <v>31.370543541788425</v>
      </c>
      <c r="Q27" s="169">
        <f t="shared" si="1"/>
        <v>29.598990465507573</v>
      </c>
      <c r="R27" s="169">
        <f t="shared" si="1"/>
        <v>26.7</v>
      </c>
      <c r="S27" s="169">
        <f t="shared" si="1"/>
        <v>21</v>
      </c>
      <c r="T27" s="169">
        <f t="shared" si="1"/>
        <v>19.600000000000001</v>
      </c>
      <c r="U27" s="169">
        <f t="shared" si="1"/>
        <v>20</v>
      </c>
      <c r="V27" s="169">
        <f t="shared" si="1"/>
        <v>16.600000000000001</v>
      </c>
      <c r="W27" s="169"/>
    </row>
    <row r="28" spans="1:24" x14ac:dyDescent="0.25">
      <c r="V28" s="344"/>
      <c r="W28" s="344"/>
    </row>
    <row r="32" spans="1:24" x14ac:dyDescent="0.25">
      <c r="A32" s="805"/>
      <c r="B32" s="805"/>
      <c r="C32" s="805"/>
      <c r="D32" s="805"/>
      <c r="E32" s="805"/>
      <c r="F32" s="805"/>
      <c r="G32" s="805"/>
      <c r="H32" s="805"/>
      <c r="I32" s="805"/>
      <c r="J32" s="805"/>
      <c r="K32" s="805"/>
      <c r="L32" s="805"/>
      <c r="M32" s="805"/>
      <c r="N32" s="805"/>
      <c r="O32" s="805"/>
    </row>
    <row r="33" spans="1:15" x14ac:dyDescent="0.25">
      <c r="A33" s="805"/>
      <c r="B33" s="805"/>
      <c r="C33" s="805"/>
      <c r="D33" s="805"/>
      <c r="E33" s="805"/>
      <c r="F33" s="805"/>
      <c r="G33" s="805"/>
      <c r="H33" s="805"/>
      <c r="I33" s="805"/>
      <c r="J33" s="805"/>
      <c r="K33" s="805"/>
      <c r="L33" s="805"/>
      <c r="M33" s="805"/>
      <c r="N33" s="805"/>
      <c r="O33" s="805"/>
    </row>
    <row r="34" spans="1:15" x14ac:dyDescent="0.25">
      <c r="A34" s="805"/>
      <c r="B34" s="805"/>
      <c r="C34" s="805"/>
      <c r="D34" s="805"/>
      <c r="E34" s="805"/>
      <c r="F34" s="805"/>
      <c r="G34" s="805"/>
      <c r="H34" s="805"/>
      <c r="I34" s="805"/>
      <c r="J34" s="805"/>
      <c r="K34" s="805"/>
      <c r="L34" s="805"/>
      <c r="M34" s="805"/>
      <c r="N34" s="805"/>
      <c r="O34" s="805"/>
    </row>
    <row r="35" spans="1:15" x14ac:dyDescent="0.25">
      <c r="A35" s="805"/>
      <c r="B35" s="805"/>
      <c r="C35" s="805"/>
      <c r="D35" s="805"/>
      <c r="E35" s="805"/>
      <c r="F35" s="805"/>
      <c r="G35" s="805"/>
      <c r="H35" s="805"/>
      <c r="I35" s="805"/>
      <c r="J35" s="805"/>
      <c r="K35" s="805"/>
      <c r="L35" s="805"/>
      <c r="M35" s="805"/>
      <c r="N35" s="805"/>
      <c r="O35" s="805"/>
    </row>
    <row r="36" spans="1:15" x14ac:dyDescent="0.25">
      <c r="A36" s="805"/>
      <c r="B36" s="805"/>
      <c r="C36" s="805"/>
      <c r="D36" s="805"/>
      <c r="E36" s="805"/>
      <c r="F36" s="805"/>
      <c r="G36" s="805"/>
      <c r="H36" s="805"/>
      <c r="I36" s="805"/>
      <c r="J36" s="805"/>
      <c r="K36" s="805"/>
      <c r="L36" s="805"/>
      <c r="M36" s="805"/>
      <c r="N36" s="805"/>
      <c r="O36" s="805"/>
    </row>
    <row r="37" spans="1:15" x14ac:dyDescent="0.25">
      <c r="A37" s="805"/>
      <c r="B37" s="805"/>
      <c r="C37" s="805"/>
      <c r="D37" s="805"/>
      <c r="E37" s="805"/>
      <c r="F37" s="805"/>
      <c r="G37" s="805"/>
      <c r="H37" s="805"/>
      <c r="I37" s="805"/>
      <c r="J37" s="805"/>
      <c r="K37" s="805"/>
      <c r="L37" s="805"/>
      <c r="M37" s="805"/>
      <c r="N37" s="805"/>
      <c r="O37" s="805"/>
    </row>
    <row r="38" spans="1:15" x14ac:dyDescent="0.25">
      <c r="A38" s="805"/>
      <c r="B38" s="805"/>
      <c r="C38" s="805"/>
      <c r="D38" s="805"/>
      <c r="E38" s="805"/>
      <c r="F38" s="805"/>
      <c r="G38" s="805"/>
      <c r="H38" s="805"/>
      <c r="I38" s="805"/>
      <c r="J38" s="805"/>
      <c r="K38" s="805"/>
      <c r="L38" s="805"/>
      <c r="M38" s="805"/>
      <c r="N38" s="805"/>
      <c r="O38" s="805"/>
    </row>
    <row r="39" spans="1:15" x14ac:dyDescent="0.25">
      <c r="A39" s="805"/>
      <c r="B39" s="805"/>
      <c r="C39" s="805"/>
      <c r="D39" s="805"/>
      <c r="E39" s="805"/>
      <c r="F39" s="805"/>
      <c r="G39" s="805"/>
      <c r="H39" s="805"/>
      <c r="I39" s="805"/>
      <c r="J39" s="805"/>
      <c r="K39" s="805"/>
      <c r="L39" s="805"/>
      <c r="M39" s="805"/>
      <c r="N39" s="805"/>
      <c r="O39" s="805"/>
    </row>
    <row r="40" spans="1:15" x14ac:dyDescent="0.25">
      <c r="A40" s="805"/>
      <c r="B40" s="805"/>
      <c r="C40" s="805"/>
      <c r="D40" s="805"/>
      <c r="E40" s="805"/>
      <c r="F40" s="805"/>
      <c r="G40" s="805"/>
      <c r="H40" s="805"/>
      <c r="I40" s="805"/>
      <c r="J40" s="805"/>
      <c r="K40" s="805"/>
      <c r="L40" s="805"/>
      <c r="M40" s="805"/>
      <c r="N40" s="805"/>
      <c r="O40" s="805"/>
    </row>
    <row r="41" spans="1:15" x14ac:dyDescent="0.25">
      <c r="A41" s="805"/>
      <c r="B41" s="805"/>
      <c r="C41" s="805"/>
      <c r="D41" s="805"/>
      <c r="E41" s="805"/>
      <c r="F41" s="805"/>
      <c r="G41" s="805"/>
      <c r="H41" s="805"/>
      <c r="I41" s="805"/>
      <c r="J41" s="805"/>
      <c r="K41" s="805"/>
      <c r="L41" s="805"/>
      <c r="M41" s="805"/>
      <c r="N41" s="805"/>
      <c r="O41" s="805"/>
    </row>
    <row r="42" spans="1:15" x14ac:dyDescent="0.25">
      <c r="A42" s="805"/>
      <c r="B42" s="805"/>
      <c r="C42" s="805"/>
      <c r="D42" s="805"/>
      <c r="E42" s="805"/>
      <c r="F42" s="805"/>
      <c r="G42" s="805"/>
      <c r="H42" s="805"/>
      <c r="I42" s="805"/>
      <c r="J42" s="805"/>
      <c r="K42" s="805"/>
      <c r="L42" s="805"/>
      <c r="M42" s="805"/>
      <c r="N42" s="805"/>
      <c r="O42" s="805"/>
    </row>
    <row r="43" spans="1:15" x14ac:dyDescent="0.25">
      <c r="A43" s="805"/>
      <c r="B43" s="805"/>
      <c r="C43" s="805"/>
      <c r="D43" s="805"/>
      <c r="E43" s="805"/>
      <c r="F43" s="805"/>
      <c r="G43" s="805"/>
      <c r="H43" s="805"/>
      <c r="I43" s="805"/>
      <c r="J43" s="805"/>
      <c r="K43" s="805"/>
      <c r="L43" s="805"/>
      <c r="M43" s="805"/>
      <c r="N43" s="805"/>
      <c r="O43" s="805"/>
    </row>
    <row r="44" spans="1:15" x14ac:dyDescent="0.25">
      <c r="A44" s="805"/>
      <c r="B44" s="805"/>
      <c r="C44" s="805"/>
      <c r="D44" s="805"/>
      <c r="E44" s="805"/>
      <c r="F44" s="805"/>
      <c r="G44" s="805"/>
      <c r="H44" s="805"/>
      <c r="I44" s="805"/>
      <c r="J44" s="805"/>
      <c r="K44" s="805"/>
      <c r="L44" s="805"/>
      <c r="M44" s="805"/>
      <c r="N44" s="805"/>
      <c r="O44" s="805"/>
    </row>
    <row r="45" spans="1:15" x14ac:dyDescent="0.25">
      <c r="A45" s="805"/>
      <c r="B45" s="805"/>
      <c r="C45" s="805"/>
      <c r="D45" s="805"/>
      <c r="E45" s="805"/>
      <c r="F45" s="805"/>
      <c r="G45" s="805"/>
      <c r="H45" s="805"/>
      <c r="I45" s="805"/>
      <c r="J45" s="805"/>
      <c r="K45" s="805"/>
      <c r="L45" s="805"/>
      <c r="M45" s="805"/>
      <c r="N45" s="805"/>
      <c r="O45" s="805"/>
    </row>
    <row r="46" spans="1:15" x14ac:dyDescent="0.25">
      <c r="A46" s="805"/>
      <c r="B46" s="805"/>
      <c r="C46" s="805"/>
      <c r="D46" s="805"/>
      <c r="E46" s="805"/>
      <c r="F46" s="805"/>
      <c r="G46" s="805"/>
      <c r="H46" s="805"/>
      <c r="I46" s="805"/>
      <c r="J46" s="805"/>
      <c r="K46" s="805"/>
      <c r="L46" s="805"/>
      <c r="M46" s="805"/>
      <c r="N46" s="805"/>
      <c r="O46" s="805"/>
    </row>
    <row r="47" spans="1:15" x14ac:dyDescent="0.25">
      <c r="A47" s="805"/>
      <c r="B47" s="805"/>
      <c r="C47" s="805"/>
      <c r="D47" s="805"/>
      <c r="E47" s="805"/>
      <c r="F47" s="805"/>
      <c r="G47" s="805"/>
      <c r="H47" s="805"/>
      <c r="I47" s="805"/>
      <c r="J47" s="805"/>
      <c r="K47" s="805"/>
      <c r="L47" s="805"/>
      <c r="M47" s="805"/>
      <c r="N47" s="805"/>
      <c r="O47" s="805"/>
    </row>
    <row r="48" spans="1:15" x14ac:dyDescent="0.25">
      <c r="A48" s="805"/>
      <c r="B48" s="805"/>
      <c r="C48" s="805"/>
      <c r="D48" s="805"/>
      <c r="E48" s="805"/>
      <c r="F48" s="805"/>
      <c r="G48" s="805"/>
      <c r="H48" s="805"/>
      <c r="I48" s="805"/>
      <c r="J48" s="805"/>
      <c r="K48" s="805"/>
      <c r="L48" s="805"/>
      <c r="M48" s="805"/>
      <c r="N48" s="805"/>
      <c r="O48" s="805"/>
    </row>
    <row r="49" spans="1:15" x14ac:dyDescent="0.25">
      <c r="A49" s="805"/>
      <c r="B49" s="805"/>
      <c r="C49" s="805"/>
      <c r="D49" s="805"/>
      <c r="E49" s="805"/>
      <c r="F49" s="805"/>
      <c r="G49" s="805"/>
      <c r="H49" s="805"/>
      <c r="I49" s="805"/>
      <c r="J49" s="805"/>
      <c r="K49" s="805"/>
      <c r="L49" s="805"/>
      <c r="M49" s="805"/>
      <c r="N49" s="805"/>
      <c r="O49" s="805"/>
    </row>
    <row r="50" spans="1:15" x14ac:dyDescent="0.25">
      <c r="A50" s="805"/>
      <c r="B50" s="805"/>
      <c r="C50" s="805"/>
      <c r="D50" s="805"/>
      <c r="E50" s="805"/>
      <c r="F50" s="805"/>
      <c r="G50" s="805"/>
      <c r="H50" s="805"/>
      <c r="I50" s="805"/>
      <c r="J50" s="805"/>
      <c r="K50" s="805"/>
      <c r="L50" s="805"/>
      <c r="M50" s="805"/>
      <c r="N50" s="805"/>
      <c r="O50" s="805"/>
    </row>
    <row r="51" spans="1:15" x14ac:dyDescent="0.25">
      <c r="A51" s="805"/>
      <c r="B51" s="805"/>
      <c r="C51" s="805"/>
      <c r="D51" s="805"/>
      <c r="E51" s="805"/>
      <c r="F51" s="805"/>
      <c r="G51" s="805"/>
      <c r="H51" s="805"/>
      <c r="I51" s="805"/>
      <c r="J51" s="805"/>
      <c r="K51" s="805"/>
      <c r="L51" s="805"/>
      <c r="M51" s="805"/>
      <c r="N51" s="805"/>
      <c r="O51" s="805"/>
    </row>
    <row r="52" spans="1:15" x14ac:dyDescent="0.25">
      <c r="A52" s="805"/>
      <c r="B52" s="805"/>
      <c r="C52" s="805"/>
      <c r="D52" s="805"/>
      <c r="E52" s="805"/>
      <c r="F52" s="805"/>
      <c r="G52" s="805"/>
      <c r="H52" s="805"/>
      <c r="I52" s="805"/>
      <c r="J52" s="805"/>
      <c r="K52" s="805"/>
      <c r="L52" s="805"/>
      <c r="M52" s="805"/>
      <c r="N52" s="805"/>
      <c r="O52" s="805"/>
    </row>
    <row r="53" spans="1:15" x14ac:dyDescent="0.25">
      <c r="A53" s="805"/>
      <c r="B53" s="805"/>
      <c r="C53" s="805"/>
      <c r="D53" s="805"/>
      <c r="E53" s="805"/>
      <c r="F53" s="805"/>
      <c r="G53" s="805"/>
      <c r="H53" s="805"/>
      <c r="I53" s="805"/>
      <c r="J53" s="805"/>
      <c r="K53" s="805"/>
      <c r="L53" s="805"/>
      <c r="M53" s="805"/>
      <c r="N53" s="805"/>
      <c r="O53" s="805"/>
    </row>
    <row r="54" spans="1:15" x14ac:dyDescent="0.25">
      <c r="A54" s="805"/>
      <c r="B54" s="805"/>
      <c r="C54" s="805"/>
      <c r="D54" s="805"/>
      <c r="E54" s="805"/>
      <c r="F54" s="805"/>
      <c r="G54" s="805"/>
      <c r="H54" s="805"/>
      <c r="I54" s="805"/>
      <c r="J54" s="805"/>
      <c r="K54" s="805"/>
      <c r="L54" s="805"/>
      <c r="M54" s="805"/>
      <c r="N54" s="805"/>
      <c r="O54" s="805"/>
    </row>
    <row r="55" spans="1:15" x14ac:dyDescent="0.25">
      <c r="A55" s="805"/>
      <c r="B55" s="805"/>
      <c r="C55" s="805"/>
      <c r="D55" s="805"/>
      <c r="E55" s="805"/>
      <c r="F55" s="805"/>
      <c r="G55" s="805"/>
      <c r="H55" s="805"/>
      <c r="I55" s="805"/>
      <c r="J55" s="805"/>
      <c r="K55" s="805"/>
      <c r="L55" s="805"/>
      <c r="M55" s="805"/>
      <c r="N55" s="805"/>
      <c r="O55" s="805"/>
    </row>
    <row r="56" spans="1:15" x14ac:dyDescent="0.25">
      <c r="A56" s="805"/>
      <c r="B56" s="806"/>
      <c r="C56" s="805"/>
      <c r="D56" s="805"/>
      <c r="E56" s="805"/>
      <c r="F56" s="805"/>
      <c r="G56" s="805"/>
      <c r="H56" s="805"/>
      <c r="I56" s="805"/>
      <c r="J56" s="805"/>
      <c r="K56" s="805"/>
      <c r="L56" s="805"/>
      <c r="M56" s="805"/>
      <c r="N56" s="805"/>
      <c r="O56" s="805"/>
    </row>
    <row r="57" spans="1:15" x14ac:dyDescent="0.25">
      <c r="A57" s="805"/>
      <c r="B57" s="805"/>
      <c r="C57" s="805"/>
      <c r="D57" s="805"/>
      <c r="E57" s="805"/>
      <c r="F57" s="805"/>
      <c r="G57" s="805"/>
      <c r="H57" s="805"/>
      <c r="I57" s="805"/>
      <c r="J57" s="805"/>
      <c r="K57" s="805"/>
      <c r="L57" s="805"/>
      <c r="M57" s="805"/>
      <c r="N57" s="805"/>
      <c r="O57" s="805"/>
    </row>
    <row r="58" spans="1:15" x14ac:dyDescent="0.25">
      <c r="A58" s="805"/>
      <c r="B58" s="805"/>
      <c r="C58" s="805"/>
      <c r="D58" s="805"/>
      <c r="E58" s="805"/>
      <c r="F58" s="805"/>
      <c r="G58" s="805"/>
      <c r="H58" s="805"/>
      <c r="I58" s="805"/>
      <c r="J58" s="805"/>
      <c r="K58" s="805"/>
      <c r="L58" s="805"/>
      <c r="M58" s="805"/>
      <c r="N58" s="805"/>
      <c r="O58" s="805"/>
    </row>
    <row r="59" spans="1:15" x14ac:dyDescent="0.25">
      <c r="A59" s="805"/>
      <c r="B59" s="805"/>
      <c r="C59" s="805"/>
      <c r="D59" s="805"/>
      <c r="E59" s="805"/>
      <c r="F59" s="805"/>
      <c r="G59" s="805"/>
      <c r="H59" s="805"/>
      <c r="I59" s="805"/>
      <c r="J59" s="805"/>
      <c r="K59" s="805"/>
      <c r="L59" s="805"/>
      <c r="M59" s="805"/>
      <c r="N59" s="805"/>
      <c r="O59" s="805"/>
    </row>
    <row r="60" spans="1:15" x14ac:dyDescent="0.25">
      <c r="A60" s="805"/>
      <c r="B60" s="805"/>
      <c r="C60" s="805"/>
      <c r="D60" s="805"/>
      <c r="E60" s="805"/>
      <c r="F60" s="805"/>
      <c r="G60" s="805"/>
      <c r="H60" s="805"/>
      <c r="I60" s="805"/>
      <c r="J60" s="805"/>
      <c r="K60" s="805"/>
      <c r="L60" s="805"/>
      <c r="M60" s="805"/>
      <c r="N60" s="805"/>
      <c r="O60" s="805"/>
    </row>
    <row r="61" spans="1:15" x14ac:dyDescent="0.25">
      <c r="A61" s="805"/>
      <c r="B61" s="805"/>
      <c r="C61" s="805"/>
      <c r="D61" s="805"/>
      <c r="E61" s="805"/>
      <c r="F61" s="805"/>
      <c r="G61" s="805"/>
      <c r="H61" s="805"/>
      <c r="I61" s="805"/>
      <c r="J61" s="805"/>
      <c r="K61" s="805"/>
      <c r="L61" s="805"/>
      <c r="M61" s="805"/>
      <c r="N61" s="805"/>
      <c r="O61" s="805"/>
    </row>
    <row r="62" spans="1:15" x14ac:dyDescent="0.25">
      <c r="A62" s="805"/>
      <c r="B62" s="805"/>
      <c r="C62" s="805"/>
      <c r="D62" s="805"/>
      <c r="E62" s="805"/>
      <c r="F62" s="805"/>
      <c r="G62" s="805"/>
      <c r="H62" s="805"/>
      <c r="I62" s="805"/>
      <c r="J62" s="805"/>
      <c r="K62" s="805"/>
      <c r="L62" s="805"/>
      <c r="M62" s="805"/>
      <c r="N62" s="805"/>
      <c r="O62" s="805"/>
    </row>
  </sheetData>
  <mergeCells count="2">
    <mergeCell ref="V2:W2"/>
    <mergeCell ref="B21:S21"/>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2"/>
  <sheetViews>
    <sheetView showGridLines="0" zoomScale="85" zoomScaleNormal="85" workbookViewId="0">
      <selection activeCell="B13" sqref="B13"/>
    </sheetView>
  </sheetViews>
  <sheetFormatPr defaultColWidth="9.140625" defaultRowHeight="13.5" x14ac:dyDescent="0.25"/>
  <cols>
    <col min="1" max="16384" width="9.140625" style="15"/>
  </cols>
  <sheetData>
    <row r="3" spans="1:16" x14ac:dyDescent="0.25">
      <c r="A3" s="688"/>
      <c r="B3" s="688" t="s">
        <v>1709</v>
      </c>
      <c r="C3" s="688" t="s">
        <v>1710</v>
      </c>
      <c r="D3" s="688" t="s">
        <v>1711</v>
      </c>
      <c r="E3" s="688" t="s">
        <v>1712</v>
      </c>
      <c r="F3" s="688" t="s">
        <v>1713</v>
      </c>
      <c r="G3" s="688" t="s">
        <v>1714</v>
      </c>
      <c r="H3" s="688" t="s">
        <v>1715</v>
      </c>
      <c r="I3" s="688" t="s">
        <v>1716</v>
      </c>
      <c r="J3" s="688" t="s">
        <v>1717</v>
      </c>
      <c r="K3" s="688" t="s">
        <v>1718</v>
      </c>
      <c r="L3" s="688" t="s">
        <v>809</v>
      </c>
      <c r="M3" s="688" t="s">
        <v>488</v>
      </c>
      <c r="N3" s="688" t="s">
        <v>512</v>
      </c>
      <c r="O3" s="688" t="s">
        <v>557</v>
      </c>
      <c r="P3" s="688" t="s">
        <v>734</v>
      </c>
    </row>
    <row r="4" spans="1:16" x14ac:dyDescent="0.25">
      <c r="A4" s="688" t="s">
        <v>1991</v>
      </c>
      <c r="B4" s="686">
        <v>50.9</v>
      </c>
      <c r="C4" s="686">
        <v>49.4</v>
      </c>
      <c r="D4" s="686">
        <v>50</v>
      </c>
      <c r="E4" s="686">
        <v>49.9</v>
      </c>
      <c r="F4" s="686">
        <v>49.3</v>
      </c>
      <c r="G4" s="686">
        <v>48.4</v>
      </c>
      <c r="H4" s="686">
        <v>47.7</v>
      </c>
      <c r="I4" s="686">
        <v>47.2</v>
      </c>
      <c r="J4" s="686">
        <v>46.9</v>
      </c>
      <c r="K4" s="686">
        <v>47</v>
      </c>
      <c r="L4" s="686">
        <v>54.1</v>
      </c>
      <c r="M4" s="68"/>
      <c r="N4" s="68"/>
      <c r="O4" s="68"/>
      <c r="P4" s="68"/>
    </row>
    <row r="5" spans="1:16" x14ac:dyDescent="0.25">
      <c r="A5" s="688" t="s">
        <v>361</v>
      </c>
      <c r="B5" s="686">
        <v>43.6</v>
      </c>
      <c r="C5" s="686">
        <v>43.2</v>
      </c>
      <c r="D5" s="686">
        <v>44.7</v>
      </c>
      <c r="E5" s="686">
        <v>42.7</v>
      </c>
      <c r="F5" s="686">
        <v>42.6</v>
      </c>
      <c r="G5" s="686">
        <v>41.9</v>
      </c>
      <c r="H5" s="686">
        <v>39.799999999999997</v>
      </c>
      <c r="I5" s="686">
        <v>39</v>
      </c>
      <c r="J5" s="686">
        <v>40.6</v>
      </c>
      <c r="K5" s="686">
        <v>41.3</v>
      </c>
      <c r="L5" s="686">
        <v>47.5</v>
      </c>
      <c r="M5" s="68"/>
      <c r="N5" s="68"/>
      <c r="O5" s="68"/>
      <c r="P5" s="68"/>
    </row>
    <row r="6" spans="1:16" x14ac:dyDescent="0.25">
      <c r="A6" s="688" t="s">
        <v>360</v>
      </c>
      <c r="B6" s="686">
        <v>48.9</v>
      </c>
      <c r="C6" s="686">
        <v>49.1</v>
      </c>
      <c r="D6" s="686">
        <v>49.2</v>
      </c>
      <c r="E6" s="686">
        <v>50.2</v>
      </c>
      <c r="F6" s="686">
        <v>50.1</v>
      </c>
      <c r="G6" s="686">
        <v>50.4</v>
      </c>
      <c r="H6" s="686">
        <v>46.8</v>
      </c>
      <c r="I6" s="686">
        <v>46.5</v>
      </c>
      <c r="J6" s="686">
        <v>45.9</v>
      </c>
      <c r="K6" s="686">
        <v>45.6</v>
      </c>
      <c r="L6" s="686">
        <v>51.6</v>
      </c>
      <c r="M6" s="68"/>
      <c r="N6" s="68"/>
      <c r="O6" s="68"/>
      <c r="P6" s="68"/>
    </row>
    <row r="7" spans="1:16" x14ac:dyDescent="0.25">
      <c r="A7" s="688" t="s">
        <v>359</v>
      </c>
      <c r="B7" s="686">
        <v>45.8</v>
      </c>
      <c r="C7" s="686">
        <v>44.1</v>
      </c>
      <c r="D7" s="686">
        <v>43.1</v>
      </c>
      <c r="E7" s="686">
        <v>43</v>
      </c>
      <c r="F7" s="686">
        <v>42.6</v>
      </c>
      <c r="G7" s="686">
        <v>41.7</v>
      </c>
      <c r="H7" s="686">
        <v>41.1</v>
      </c>
      <c r="I7" s="686">
        <v>41.3</v>
      </c>
      <c r="J7" s="686">
        <v>41.5</v>
      </c>
      <c r="K7" s="686">
        <v>41.8</v>
      </c>
      <c r="L7" s="686">
        <v>48.7</v>
      </c>
      <c r="M7" s="68"/>
      <c r="N7" s="68"/>
      <c r="O7" s="68"/>
      <c r="P7" s="68"/>
    </row>
    <row r="8" spans="1:16" x14ac:dyDescent="0.25">
      <c r="A8" s="688" t="s">
        <v>801</v>
      </c>
      <c r="B8" s="686">
        <v>42.5</v>
      </c>
      <c r="C8" s="686">
        <v>41.6</v>
      </c>
      <c r="D8" s="686">
        <v>41.1</v>
      </c>
      <c r="E8" s="686">
        <v>42.5</v>
      </c>
      <c r="F8" s="686">
        <v>43.3</v>
      </c>
      <c r="G8" s="686">
        <v>45.8</v>
      </c>
      <c r="H8" s="686">
        <v>42.7</v>
      </c>
      <c r="I8" s="686">
        <v>41.4</v>
      </c>
      <c r="J8" s="686">
        <v>41.7</v>
      </c>
      <c r="K8" s="686">
        <v>42.7</v>
      </c>
      <c r="L8" s="51">
        <v>48</v>
      </c>
      <c r="M8" s="51">
        <v>51.574246723759686</v>
      </c>
      <c r="N8" s="51">
        <v>45.649444536805845</v>
      </c>
      <c r="O8" s="51">
        <v>45.852418667739244</v>
      </c>
      <c r="P8" s="51">
        <v>44.206271419562981</v>
      </c>
    </row>
    <row r="9" spans="1:16" x14ac:dyDescent="0.25">
      <c r="A9" s="688" t="s">
        <v>759</v>
      </c>
      <c r="B9" s="687">
        <f>AVERAGE(B5:B7)</f>
        <v>46.1</v>
      </c>
      <c r="C9" s="687">
        <f t="shared" ref="C9:L9" si="0">AVERAGE(C5:C7)</f>
        <v>45.466666666666669</v>
      </c>
      <c r="D9" s="687">
        <f t="shared" si="0"/>
        <v>45.666666666666664</v>
      </c>
      <c r="E9" s="687">
        <f t="shared" si="0"/>
        <v>45.300000000000004</v>
      </c>
      <c r="F9" s="687">
        <f t="shared" si="0"/>
        <v>45.1</v>
      </c>
      <c r="G9" s="687">
        <f t="shared" si="0"/>
        <v>44.666666666666664</v>
      </c>
      <c r="H9" s="687">
        <f t="shared" si="0"/>
        <v>42.566666666666663</v>
      </c>
      <c r="I9" s="687">
        <f t="shared" si="0"/>
        <v>42.266666666666666</v>
      </c>
      <c r="J9" s="687">
        <f t="shared" si="0"/>
        <v>42.666666666666664</v>
      </c>
      <c r="K9" s="687">
        <f t="shared" si="0"/>
        <v>42.9</v>
      </c>
      <c r="L9" s="687">
        <f t="shared" si="0"/>
        <v>49.266666666666673</v>
      </c>
    </row>
    <row r="11" spans="1:16" x14ac:dyDescent="0.25">
      <c r="B11" s="90" t="s">
        <v>1721</v>
      </c>
    </row>
    <row r="12" spans="1:16" x14ac:dyDescent="0.25">
      <c r="B12" s="90" t="s">
        <v>1992</v>
      </c>
    </row>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4"/>
  <sheetViews>
    <sheetView showGridLines="0" topLeftCell="A4" zoomScale="85" zoomScaleNormal="85" workbookViewId="0">
      <selection activeCell="A32" sqref="A32"/>
    </sheetView>
  </sheetViews>
  <sheetFormatPr defaultColWidth="9.140625" defaultRowHeight="13.5" x14ac:dyDescent="0.25"/>
  <cols>
    <col min="1" max="1" width="32.42578125" style="15" customWidth="1"/>
    <col min="2" max="2" width="11.42578125" style="15" customWidth="1"/>
    <col min="3" max="3" width="14.42578125" style="15" customWidth="1"/>
    <col min="4" max="4" width="11.140625" style="15" customWidth="1"/>
    <col min="5" max="5" width="9.140625" style="15"/>
    <col min="6" max="6" width="14.7109375" style="15" customWidth="1"/>
    <col min="7" max="7" width="13.140625" style="15" customWidth="1"/>
    <col min="8" max="16384" width="9.140625" style="15"/>
  </cols>
  <sheetData>
    <row r="3" spans="1:8" ht="14.25" thickBot="1" x14ac:dyDescent="0.3">
      <c r="A3" s="1072" t="s">
        <v>1612</v>
      </c>
      <c r="B3" s="1072"/>
      <c r="C3" s="1072"/>
      <c r="D3" s="1072"/>
      <c r="E3" s="1072"/>
      <c r="F3" s="1072"/>
      <c r="G3" s="1072"/>
      <c r="H3" s="1072"/>
    </row>
    <row r="4" spans="1:8" ht="27.75" thickBot="1" x14ac:dyDescent="0.3">
      <c r="A4" s="1073" t="s">
        <v>1613</v>
      </c>
      <c r="B4" s="358" t="s">
        <v>1614</v>
      </c>
      <c r="C4" s="641" t="s">
        <v>1632</v>
      </c>
      <c r="D4" s="703" t="s">
        <v>1616</v>
      </c>
      <c r="E4" s="703" t="s">
        <v>1617</v>
      </c>
      <c r="F4" s="642" t="s">
        <v>1618</v>
      </c>
      <c r="G4" s="643" t="s">
        <v>1631</v>
      </c>
      <c r="H4" s="644" t="s">
        <v>1619</v>
      </c>
    </row>
    <row r="5" spans="1:8" ht="14.25" thickBot="1" x14ac:dyDescent="0.3">
      <c r="A5" s="1062"/>
      <c r="B5" s="640" t="s">
        <v>1615</v>
      </c>
      <c r="C5" s="641" t="s">
        <v>38</v>
      </c>
      <c r="D5" s="644" t="s">
        <v>38</v>
      </c>
      <c r="E5" s="644" t="s">
        <v>38</v>
      </c>
      <c r="F5" s="643" t="s">
        <v>38</v>
      </c>
      <c r="G5" s="643" t="s">
        <v>38</v>
      </c>
      <c r="H5" s="644" t="s">
        <v>38</v>
      </c>
    </row>
    <row r="6" spans="1:8" x14ac:dyDescent="0.25">
      <c r="A6" s="3" t="s">
        <v>1620</v>
      </c>
      <c r="B6" s="359">
        <v>1</v>
      </c>
      <c r="C6" s="723">
        <v>5.4</v>
      </c>
      <c r="D6" s="360">
        <v>7</v>
      </c>
      <c r="E6" s="360">
        <v>7.3</v>
      </c>
      <c r="F6" s="645">
        <v>6.5</v>
      </c>
      <c r="G6" s="645">
        <v>5.6</v>
      </c>
      <c r="H6" s="360">
        <v>5.8</v>
      </c>
    </row>
    <row r="7" spans="1:8" x14ac:dyDescent="0.25">
      <c r="A7" s="3" t="s">
        <v>1621</v>
      </c>
      <c r="B7" s="359">
        <v>2</v>
      </c>
      <c r="C7" s="723">
        <v>1.1000000000000001</v>
      </c>
      <c r="D7" s="360">
        <v>1.3</v>
      </c>
      <c r="E7" s="360">
        <v>1.8</v>
      </c>
      <c r="F7" s="645">
        <v>1.9</v>
      </c>
      <c r="G7" s="645">
        <v>1.2</v>
      </c>
      <c r="H7" s="360">
        <v>1.2</v>
      </c>
    </row>
    <row r="8" spans="1:8" x14ac:dyDescent="0.25">
      <c r="A8" s="3" t="s">
        <v>1622</v>
      </c>
      <c r="B8" s="359">
        <v>3</v>
      </c>
      <c r="C8" s="723">
        <v>2.2999999999999998</v>
      </c>
      <c r="D8" s="360">
        <v>2.2000000000000002</v>
      </c>
      <c r="E8" s="360">
        <v>2.1</v>
      </c>
      <c r="F8" s="645">
        <v>2</v>
      </c>
      <c r="G8" s="645">
        <v>2</v>
      </c>
      <c r="H8" s="360">
        <v>1.7</v>
      </c>
    </row>
    <row r="9" spans="1:8" x14ac:dyDescent="0.25">
      <c r="A9" s="3" t="s">
        <v>1623</v>
      </c>
      <c r="B9" s="359">
        <v>4</v>
      </c>
      <c r="C9" s="723">
        <v>5.0999999999999996</v>
      </c>
      <c r="D9" s="360">
        <v>4.5</v>
      </c>
      <c r="E9" s="360">
        <v>4.8</v>
      </c>
      <c r="F9" s="645">
        <v>4.0999999999999996</v>
      </c>
      <c r="G9" s="645">
        <v>6.3</v>
      </c>
      <c r="H9" s="360">
        <v>4.3</v>
      </c>
    </row>
    <row r="10" spans="1:8" x14ac:dyDescent="0.25">
      <c r="A10" s="3" t="s">
        <v>1624</v>
      </c>
      <c r="B10" s="359">
        <v>5</v>
      </c>
      <c r="C10" s="723">
        <v>0.8</v>
      </c>
      <c r="D10" s="360">
        <v>0.7</v>
      </c>
      <c r="E10" s="360">
        <v>0.7</v>
      </c>
      <c r="F10" s="645">
        <v>0.7</v>
      </c>
      <c r="G10" s="645">
        <v>0.6</v>
      </c>
      <c r="H10" s="360">
        <v>0.8</v>
      </c>
    </row>
    <row r="11" spans="1:8" x14ac:dyDescent="0.25">
      <c r="A11" s="3" t="s">
        <v>1625</v>
      </c>
      <c r="B11" s="359">
        <v>6</v>
      </c>
      <c r="C11" s="723">
        <v>0.5</v>
      </c>
      <c r="D11" s="360">
        <v>0.5</v>
      </c>
      <c r="E11" s="360">
        <v>0.4</v>
      </c>
      <c r="F11" s="645">
        <v>0.4</v>
      </c>
      <c r="G11" s="645">
        <v>0.7</v>
      </c>
      <c r="H11" s="360">
        <v>0.6</v>
      </c>
    </row>
    <row r="12" spans="1:8" x14ac:dyDescent="0.25">
      <c r="A12" s="3" t="s">
        <v>1630</v>
      </c>
      <c r="B12" s="359">
        <v>7</v>
      </c>
      <c r="C12" s="723">
        <v>7.7</v>
      </c>
      <c r="D12" s="360">
        <v>8.1</v>
      </c>
      <c r="E12" s="360">
        <v>7.9</v>
      </c>
      <c r="F12" s="645">
        <v>7.9</v>
      </c>
      <c r="G12" s="645">
        <v>5.7</v>
      </c>
      <c r="H12" s="360">
        <v>7.2</v>
      </c>
    </row>
    <row r="13" spans="1:8" x14ac:dyDescent="0.25">
      <c r="A13" s="3" t="s">
        <v>1626</v>
      </c>
      <c r="B13" s="359">
        <v>8</v>
      </c>
      <c r="C13" s="723">
        <v>1.2</v>
      </c>
      <c r="D13" s="360">
        <v>1.2</v>
      </c>
      <c r="E13" s="360">
        <v>1.1000000000000001</v>
      </c>
      <c r="F13" s="645">
        <v>1.1000000000000001</v>
      </c>
      <c r="G13" s="645">
        <v>1.9</v>
      </c>
      <c r="H13" s="360">
        <v>1.1000000000000001</v>
      </c>
    </row>
    <row r="14" spans="1:8" x14ac:dyDescent="0.25">
      <c r="A14" s="3" t="s">
        <v>1627</v>
      </c>
      <c r="B14" s="359">
        <v>9</v>
      </c>
      <c r="C14" s="723">
        <v>4.2</v>
      </c>
      <c r="D14" s="360">
        <v>4.5</v>
      </c>
      <c r="E14" s="360">
        <v>4.4000000000000004</v>
      </c>
      <c r="F14" s="645">
        <v>4.3</v>
      </c>
      <c r="G14" s="645">
        <v>4.9000000000000004</v>
      </c>
      <c r="H14" s="360">
        <v>4.5999999999999996</v>
      </c>
    </row>
    <row r="15" spans="1:8" ht="14.25" thickBot="1" x14ac:dyDescent="0.3">
      <c r="A15" s="469" t="s">
        <v>1628</v>
      </c>
      <c r="B15" s="361">
        <v>10</v>
      </c>
      <c r="C15" s="726">
        <v>14.4</v>
      </c>
      <c r="D15" s="467">
        <v>15.6</v>
      </c>
      <c r="E15" s="467">
        <v>15.2</v>
      </c>
      <c r="F15" s="646">
        <v>15.3</v>
      </c>
      <c r="G15" s="646">
        <v>14</v>
      </c>
      <c r="H15" s="467">
        <v>19.8</v>
      </c>
    </row>
    <row r="16" spans="1:8" ht="14.25" thickBot="1" x14ac:dyDescent="0.3">
      <c r="A16" s="718" t="s">
        <v>1629</v>
      </c>
      <c r="B16" s="640" t="s">
        <v>304</v>
      </c>
      <c r="C16" s="641">
        <v>42.7</v>
      </c>
      <c r="D16" s="644">
        <v>45.6</v>
      </c>
      <c r="E16" s="644">
        <v>45.9</v>
      </c>
      <c r="F16" s="643">
        <v>44.2</v>
      </c>
      <c r="G16" s="643">
        <v>42.8</v>
      </c>
      <c r="H16" s="644">
        <v>47.1</v>
      </c>
    </row>
    <row r="17" spans="1:8" ht="25.5" customHeight="1" x14ac:dyDescent="0.25">
      <c r="A17" s="1070"/>
      <c r="B17" s="1070"/>
      <c r="C17" s="1070"/>
      <c r="D17" s="1070"/>
      <c r="E17" s="1070"/>
      <c r="F17" s="1070"/>
      <c r="G17" s="1070"/>
      <c r="H17" s="1070"/>
    </row>
    <row r="19" spans="1:8" ht="14.25" thickBot="1" x14ac:dyDescent="0.3">
      <c r="A19" s="1072" t="s">
        <v>1633</v>
      </c>
      <c r="B19" s="1072"/>
      <c r="C19" s="1072"/>
      <c r="D19" s="1072"/>
      <c r="E19" s="1072"/>
      <c r="F19" s="1072"/>
      <c r="G19" s="1072"/>
      <c r="H19" s="1072"/>
    </row>
    <row r="20" spans="1:8" ht="27.75" thickBot="1" x14ac:dyDescent="0.3">
      <c r="A20" s="1073" t="s">
        <v>1613</v>
      </c>
      <c r="B20" s="358" t="s">
        <v>1614</v>
      </c>
      <c r="C20" s="641" t="s">
        <v>1632</v>
      </c>
      <c r="D20" s="703" t="s">
        <v>1616</v>
      </c>
      <c r="E20" s="703" t="s">
        <v>1617</v>
      </c>
      <c r="F20" s="642" t="s">
        <v>1618</v>
      </c>
      <c r="G20" s="643" t="s">
        <v>1631</v>
      </c>
      <c r="H20" s="644" t="s">
        <v>1619</v>
      </c>
    </row>
    <row r="21" spans="1:8" ht="14.25" thickBot="1" x14ac:dyDescent="0.3">
      <c r="A21" s="1062"/>
      <c r="B21" s="361" t="s">
        <v>1644</v>
      </c>
      <c r="C21" s="641" t="s">
        <v>1645</v>
      </c>
      <c r="D21" s="644" t="s">
        <v>1645</v>
      </c>
      <c r="E21" s="644" t="s">
        <v>1645</v>
      </c>
      <c r="F21" s="643" t="s">
        <v>1645</v>
      </c>
      <c r="G21" s="643" t="s">
        <v>1645</v>
      </c>
      <c r="H21" s="644" t="s">
        <v>1645</v>
      </c>
    </row>
    <row r="22" spans="1:8" x14ac:dyDescent="0.25">
      <c r="A22" s="3" t="s">
        <v>1634</v>
      </c>
      <c r="B22" s="359">
        <v>1</v>
      </c>
      <c r="C22" s="723">
        <v>5.4</v>
      </c>
      <c r="D22" s="360">
        <v>7</v>
      </c>
      <c r="E22" s="360">
        <v>7.3</v>
      </c>
      <c r="F22" s="645">
        <v>6.5</v>
      </c>
      <c r="G22" s="645">
        <v>5.6</v>
      </c>
      <c r="H22" s="360">
        <v>5.8</v>
      </c>
    </row>
    <row r="23" spans="1:8" x14ac:dyDescent="0.25">
      <c r="A23" s="3" t="s">
        <v>1635</v>
      </c>
      <c r="B23" s="359">
        <v>2</v>
      </c>
      <c r="C23" s="723">
        <v>1.1000000000000001</v>
      </c>
      <c r="D23" s="360">
        <v>1.3</v>
      </c>
      <c r="E23" s="360">
        <v>1.8</v>
      </c>
      <c r="F23" s="645">
        <v>1.9</v>
      </c>
      <c r="G23" s="645">
        <v>1.2</v>
      </c>
      <c r="H23" s="360">
        <v>1.2</v>
      </c>
    </row>
    <row r="24" spans="1:8" x14ac:dyDescent="0.25">
      <c r="A24" s="3" t="s">
        <v>1636</v>
      </c>
      <c r="B24" s="359">
        <v>3</v>
      </c>
      <c r="C24" s="723">
        <v>2.2999999999999998</v>
      </c>
      <c r="D24" s="360">
        <v>2.2000000000000002</v>
      </c>
      <c r="E24" s="360">
        <v>2.1</v>
      </c>
      <c r="F24" s="645">
        <v>2</v>
      </c>
      <c r="G24" s="645">
        <v>2</v>
      </c>
      <c r="H24" s="360">
        <v>1.7</v>
      </c>
    </row>
    <row r="25" spans="1:8" x14ac:dyDescent="0.25">
      <c r="A25" s="3" t="s">
        <v>1637</v>
      </c>
      <c r="B25" s="359">
        <v>4</v>
      </c>
      <c r="C25" s="723">
        <v>5.0999999999999996</v>
      </c>
      <c r="D25" s="360">
        <v>4.5</v>
      </c>
      <c r="E25" s="360">
        <v>4.8</v>
      </c>
      <c r="F25" s="645">
        <v>4.0999999999999996</v>
      </c>
      <c r="G25" s="645">
        <v>6.3</v>
      </c>
      <c r="H25" s="360">
        <v>4.3</v>
      </c>
    </row>
    <row r="26" spans="1:8" x14ac:dyDescent="0.25">
      <c r="A26" s="3" t="s">
        <v>1638</v>
      </c>
      <c r="B26" s="359">
        <v>5</v>
      </c>
      <c r="C26" s="723">
        <v>0.8</v>
      </c>
      <c r="D26" s="360">
        <v>0.7</v>
      </c>
      <c r="E26" s="360">
        <v>0.7</v>
      </c>
      <c r="F26" s="645">
        <v>0.7</v>
      </c>
      <c r="G26" s="645">
        <v>0.6</v>
      </c>
      <c r="H26" s="360">
        <v>0.8</v>
      </c>
    </row>
    <row r="27" spans="1:8" x14ac:dyDescent="0.25">
      <c r="A27" s="3" t="s">
        <v>1639</v>
      </c>
      <c r="B27" s="359">
        <v>6</v>
      </c>
      <c r="C27" s="723">
        <v>0.5</v>
      </c>
      <c r="D27" s="360">
        <v>0.5</v>
      </c>
      <c r="E27" s="360">
        <v>0.4</v>
      </c>
      <c r="F27" s="645">
        <v>0.4</v>
      </c>
      <c r="G27" s="645">
        <v>0.7</v>
      </c>
      <c r="H27" s="360">
        <v>0.6</v>
      </c>
    </row>
    <row r="28" spans="1:8" x14ac:dyDescent="0.25">
      <c r="A28" s="3" t="s">
        <v>1640</v>
      </c>
      <c r="B28" s="359">
        <v>7</v>
      </c>
      <c r="C28" s="723">
        <v>7.7</v>
      </c>
      <c r="D28" s="360">
        <v>8.1</v>
      </c>
      <c r="E28" s="360">
        <v>7.9</v>
      </c>
      <c r="F28" s="645">
        <v>7.9</v>
      </c>
      <c r="G28" s="645">
        <v>5.7</v>
      </c>
      <c r="H28" s="360">
        <v>7.2</v>
      </c>
    </row>
    <row r="29" spans="1:8" x14ac:dyDescent="0.25">
      <c r="A29" s="3" t="s">
        <v>1641</v>
      </c>
      <c r="B29" s="359">
        <v>8</v>
      </c>
      <c r="C29" s="723">
        <v>1.2</v>
      </c>
      <c r="D29" s="360">
        <v>1.2</v>
      </c>
      <c r="E29" s="360">
        <v>1.1000000000000001</v>
      </c>
      <c r="F29" s="645">
        <v>1.1000000000000001</v>
      </c>
      <c r="G29" s="645">
        <v>1.9</v>
      </c>
      <c r="H29" s="360">
        <v>1.1000000000000001</v>
      </c>
    </row>
    <row r="30" spans="1:8" x14ac:dyDescent="0.25">
      <c r="A30" s="3" t="s">
        <v>1642</v>
      </c>
      <c r="B30" s="359">
        <v>9</v>
      </c>
      <c r="C30" s="723">
        <v>4.2</v>
      </c>
      <c r="D30" s="360">
        <v>4.5</v>
      </c>
      <c r="E30" s="360">
        <v>4.4000000000000004</v>
      </c>
      <c r="F30" s="645">
        <v>4.3</v>
      </c>
      <c r="G30" s="645">
        <v>4.9000000000000004</v>
      </c>
      <c r="H30" s="360">
        <v>4.5999999999999996</v>
      </c>
    </row>
    <row r="31" spans="1:8" ht="14.25" thickBot="1" x14ac:dyDescent="0.3">
      <c r="A31" s="469" t="s">
        <v>1993</v>
      </c>
      <c r="B31" s="361">
        <v>10</v>
      </c>
      <c r="C31" s="726">
        <v>14.4</v>
      </c>
      <c r="D31" s="467">
        <v>15.6</v>
      </c>
      <c r="E31" s="467">
        <v>15.2</v>
      </c>
      <c r="F31" s="646">
        <v>15.3</v>
      </c>
      <c r="G31" s="646">
        <v>14</v>
      </c>
      <c r="H31" s="467">
        <v>19.8</v>
      </c>
    </row>
    <row r="32" spans="1:8" ht="14.25" thickBot="1" x14ac:dyDescent="0.3">
      <c r="A32" s="718" t="s">
        <v>1643</v>
      </c>
      <c r="B32" s="640" t="s">
        <v>304</v>
      </c>
      <c r="C32" s="641">
        <v>42.7</v>
      </c>
      <c r="D32" s="644">
        <v>45.6</v>
      </c>
      <c r="E32" s="644">
        <v>45.9</v>
      </c>
      <c r="F32" s="643">
        <v>44.2</v>
      </c>
      <c r="G32" s="643">
        <v>42.8</v>
      </c>
      <c r="H32" s="644">
        <v>47.1</v>
      </c>
    </row>
    <row r="33" spans="1:8" x14ac:dyDescent="0.25">
      <c r="A33" s="1070"/>
      <c r="B33" s="1070"/>
      <c r="C33" s="1070"/>
      <c r="D33" s="1070"/>
      <c r="E33" s="1070"/>
      <c r="F33" s="1070"/>
      <c r="G33" s="1070"/>
      <c r="H33" s="1070"/>
    </row>
    <row r="34" spans="1:8" x14ac:dyDescent="0.25">
      <c r="A34" s="1071"/>
      <c r="B34" s="1071"/>
      <c r="C34" s="1071"/>
      <c r="D34" s="1071"/>
      <c r="E34" s="1071"/>
      <c r="F34" s="1071"/>
      <c r="G34" s="1071"/>
      <c r="H34" s="1071"/>
    </row>
  </sheetData>
  <mergeCells count="7">
    <mergeCell ref="A33:H33"/>
    <mergeCell ref="A34:H34"/>
    <mergeCell ref="A3:H3"/>
    <mergeCell ref="A4:A5"/>
    <mergeCell ref="A17:H17"/>
    <mergeCell ref="A19:H19"/>
    <mergeCell ref="A20:A21"/>
  </mergeCells>
  <hyperlinks>
    <hyperlink ref="A12" location="_ftn1" display="_ftn1"/>
    <hyperlink ref="A28" location="_ftn1" display="_ftn1"/>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40"/>
  <sheetViews>
    <sheetView showGridLines="0" topLeftCell="A25" zoomScale="85" zoomScaleNormal="85" workbookViewId="0"/>
  </sheetViews>
  <sheetFormatPr defaultColWidth="9.140625" defaultRowHeight="13.5" x14ac:dyDescent="0.25"/>
  <cols>
    <col min="1" max="2" width="33.85546875" style="808" customWidth="1"/>
    <col min="3" max="3" width="17.85546875" style="808" customWidth="1"/>
    <col min="4" max="4" width="16.85546875" style="808" customWidth="1"/>
    <col min="5" max="5" width="16.28515625" style="808" customWidth="1"/>
    <col min="6" max="6" width="16" style="808" customWidth="1"/>
    <col min="7" max="7" width="13.42578125" style="808" bestFit="1" customWidth="1"/>
    <col min="8" max="8" width="11.7109375" style="808" customWidth="1"/>
    <col min="9" max="10" width="9.140625" style="808" customWidth="1"/>
    <col min="11" max="11" width="13.5703125" style="808" customWidth="1"/>
    <col min="12" max="14" width="9.140625" style="808"/>
    <col min="15" max="16" width="11.5703125" style="808" customWidth="1"/>
    <col min="17" max="16384" width="9.140625" style="808"/>
  </cols>
  <sheetData>
    <row r="3" spans="1:18" x14ac:dyDescent="0.25">
      <c r="A3" s="807" t="s">
        <v>1722</v>
      </c>
      <c r="B3" s="807"/>
      <c r="C3" s="807"/>
      <c r="D3" s="807">
        <v>2021</v>
      </c>
    </row>
    <row r="4" spans="1:18" x14ac:dyDescent="0.25">
      <c r="A4" s="808" t="s">
        <v>1723</v>
      </c>
      <c r="C4" s="809" t="s">
        <v>1724</v>
      </c>
      <c r="D4" s="810">
        <v>95661700000</v>
      </c>
    </row>
    <row r="5" spans="1:18" x14ac:dyDescent="0.25">
      <c r="A5" s="811" t="s">
        <v>1725</v>
      </c>
      <c r="B5" s="811"/>
      <c r="C5" s="812" t="s">
        <v>1726</v>
      </c>
      <c r="D5" s="813">
        <v>46689000000</v>
      </c>
      <c r="E5" s="813">
        <v>40121400000</v>
      </c>
    </row>
    <row r="6" spans="1:18" x14ac:dyDescent="0.25">
      <c r="A6" s="808" t="s">
        <v>1727</v>
      </c>
      <c r="D6" s="814">
        <f>D5/D4</f>
        <v>0.48806366602307927</v>
      </c>
    </row>
    <row r="7" spans="1:18" x14ac:dyDescent="0.25">
      <c r="D7" s="814"/>
      <c r="E7" s="815">
        <f>E5*0.5</f>
        <v>20060700000</v>
      </c>
      <c r="F7" s="814"/>
      <c r="G7" s="814"/>
      <c r="H7" s="816" t="s">
        <v>38</v>
      </c>
      <c r="I7" s="816"/>
      <c r="J7" s="816"/>
      <c r="K7" s="816"/>
      <c r="L7" s="816"/>
      <c r="M7" s="811"/>
      <c r="N7" s="816" t="s">
        <v>1728</v>
      </c>
      <c r="O7" s="816"/>
      <c r="P7" s="816"/>
      <c r="Q7" s="816"/>
      <c r="R7" s="816"/>
    </row>
    <row r="8" spans="1:18" x14ac:dyDescent="0.25">
      <c r="C8" s="808" t="s">
        <v>1750</v>
      </c>
      <c r="D8" s="814" t="s">
        <v>364</v>
      </c>
      <c r="E8" s="814" t="s">
        <v>543</v>
      </c>
      <c r="F8" s="814" t="s">
        <v>173</v>
      </c>
      <c r="G8" s="814" t="s">
        <v>1751</v>
      </c>
      <c r="H8" s="817" t="s">
        <v>1729</v>
      </c>
      <c r="I8" s="817" t="s">
        <v>1730</v>
      </c>
      <c r="J8" s="817"/>
      <c r="K8" s="817" t="s">
        <v>1731</v>
      </c>
      <c r="L8" s="817"/>
      <c r="M8" s="818"/>
      <c r="N8" s="817" t="s">
        <v>1729</v>
      </c>
      <c r="O8" s="817" t="s">
        <v>1730</v>
      </c>
      <c r="P8" s="817"/>
      <c r="Q8" s="817" t="s">
        <v>1731</v>
      </c>
      <c r="R8" s="817"/>
    </row>
    <row r="9" spans="1:18" x14ac:dyDescent="0.25">
      <c r="A9" s="811"/>
      <c r="B9" s="811"/>
      <c r="C9" s="807" t="s">
        <v>1732</v>
      </c>
      <c r="D9" s="807" t="s">
        <v>364</v>
      </c>
      <c r="E9" s="807" t="s">
        <v>1733</v>
      </c>
      <c r="F9" s="807" t="s">
        <v>1534</v>
      </c>
      <c r="G9" s="808" t="s">
        <v>1734</v>
      </c>
      <c r="H9" s="816" t="s">
        <v>1735</v>
      </c>
      <c r="I9" s="816" t="s">
        <v>1736</v>
      </c>
      <c r="J9" s="816"/>
      <c r="K9" s="816" t="s">
        <v>1737</v>
      </c>
      <c r="L9" s="816" t="s">
        <v>1534</v>
      </c>
      <c r="M9" s="818"/>
      <c r="N9" s="816" t="s">
        <v>1735</v>
      </c>
      <c r="O9" s="816" t="s">
        <v>1738</v>
      </c>
      <c r="P9" s="816"/>
      <c r="Q9" s="816" t="s">
        <v>1737</v>
      </c>
      <c r="R9" s="816" t="s">
        <v>1534</v>
      </c>
    </row>
    <row r="10" spans="1:18" x14ac:dyDescent="0.25">
      <c r="A10" s="818" t="s">
        <v>40</v>
      </c>
      <c r="B10" s="818" t="s">
        <v>173</v>
      </c>
      <c r="C10" s="819">
        <f>C11</f>
        <v>10400007093</v>
      </c>
      <c r="D10" s="819">
        <f>D16</f>
        <v>521531051</v>
      </c>
      <c r="E10" s="819">
        <f>SUM(E11:E16)</f>
        <v>3455691964.8502083</v>
      </c>
      <c r="F10" s="819">
        <f>C10+D10+E10</f>
        <v>14377230108.850208</v>
      </c>
      <c r="G10" s="814">
        <f>F10/$D$4</f>
        <v>0.15029243792291178</v>
      </c>
      <c r="H10" s="820"/>
      <c r="I10" s="821">
        <f>SUM(I11:I16)</f>
        <v>0.15029243792291175</v>
      </c>
      <c r="J10" s="821"/>
      <c r="K10" s="820"/>
      <c r="L10" s="820"/>
      <c r="M10" s="820"/>
      <c r="N10" s="820"/>
      <c r="O10" s="821">
        <f>SUM(O11:O16)</f>
        <v>0.30793613289747496</v>
      </c>
      <c r="P10" s="821"/>
      <c r="Q10" s="820"/>
      <c r="R10" s="820"/>
    </row>
    <row r="11" spans="1:18" x14ac:dyDescent="0.25">
      <c r="A11" s="808" t="s">
        <v>1739</v>
      </c>
      <c r="B11" s="808" t="s">
        <v>1740</v>
      </c>
      <c r="C11" s="822">
        <v>10400007093</v>
      </c>
      <c r="F11" s="822">
        <v>10400007093</v>
      </c>
      <c r="G11" s="814">
        <v>0.10871651970433308</v>
      </c>
      <c r="H11" s="814"/>
      <c r="I11" s="814">
        <v>0.10871651970433308</v>
      </c>
      <c r="J11" s="814">
        <v>4.1575918218578672E-2</v>
      </c>
      <c r="K11" s="814"/>
      <c r="L11" s="814"/>
      <c r="M11" s="820"/>
      <c r="N11" s="814"/>
      <c r="O11" s="814">
        <f>C11/$D$5</f>
        <v>0.2227506927327636</v>
      </c>
      <c r="P11" s="814">
        <f>O10-O11</f>
        <v>8.5185440164711357E-2</v>
      </c>
      <c r="Q11" s="814"/>
      <c r="R11" s="814"/>
    </row>
    <row r="12" spans="1:18" x14ac:dyDescent="0.25">
      <c r="A12" s="808" t="s">
        <v>1741</v>
      </c>
      <c r="B12" s="808" t="s">
        <v>1742</v>
      </c>
      <c r="C12" s="822"/>
      <c r="D12" s="822"/>
      <c r="E12" s="822">
        <v>1802454524.850208</v>
      </c>
      <c r="F12" s="822">
        <v>1802454524.850208</v>
      </c>
      <c r="G12" s="814">
        <v>1.8841966271247616E-2</v>
      </c>
      <c r="H12" s="814"/>
      <c r="I12" s="820">
        <v>1.8841966271247616E-2</v>
      </c>
      <c r="J12" s="820">
        <v>2.2733951947331056E-2</v>
      </c>
      <c r="K12" s="814"/>
      <c r="L12" s="814"/>
      <c r="M12" s="820"/>
      <c r="N12" s="814"/>
      <c r="O12" s="820">
        <f>E12/$D$5</f>
        <v>3.8605550019280947E-2</v>
      </c>
      <c r="P12" s="820">
        <f>P11-O12</f>
        <v>4.657989014543041E-2</v>
      </c>
      <c r="Q12" s="814"/>
      <c r="R12" s="814"/>
    </row>
    <row r="13" spans="1:18" x14ac:dyDescent="0.25">
      <c r="A13" s="808" t="s">
        <v>1743</v>
      </c>
      <c r="B13" s="808" t="s">
        <v>1744</v>
      </c>
      <c r="C13" s="822">
        <v>1039099639</v>
      </c>
      <c r="D13" s="822">
        <v>63933802</v>
      </c>
      <c r="E13" s="822">
        <v>476776303</v>
      </c>
      <c r="F13" s="822">
        <v>1579809744</v>
      </c>
      <c r="G13" s="814">
        <v>1.6514548079325373E-2</v>
      </c>
      <c r="H13" s="814"/>
      <c r="I13" s="820">
        <v>4.983983171948648E-3</v>
      </c>
      <c r="J13" s="820">
        <v>1.7749968775382409E-2</v>
      </c>
      <c r="K13" s="814"/>
      <c r="L13" s="814"/>
      <c r="N13" s="814"/>
      <c r="O13" s="820">
        <f>E13/$D$5</f>
        <v>1.0211748013450705E-2</v>
      </c>
      <c r="P13" s="820">
        <f>P12-O13</f>
        <v>3.6368142131979704E-2</v>
      </c>
      <c r="Q13" s="814"/>
      <c r="R13" s="814"/>
    </row>
    <row r="14" spans="1:18" x14ac:dyDescent="0.25">
      <c r="A14" s="808" t="s">
        <v>1745</v>
      </c>
      <c r="B14" s="808" t="s">
        <v>1746</v>
      </c>
      <c r="C14" s="822">
        <v>632825275</v>
      </c>
      <c r="D14" s="822">
        <v>13561955</v>
      </c>
      <c r="E14" s="822">
        <v>648784534</v>
      </c>
      <c r="F14" s="822">
        <v>1295171764</v>
      </c>
      <c r="G14" s="814">
        <v>1.3539083708527027E-2</v>
      </c>
      <c r="H14" s="814"/>
      <c r="I14" s="820">
        <v>6.7820719681962582E-3</v>
      </c>
      <c r="J14" s="820">
        <v>1.0967896807186151E-2</v>
      </c>
      <c r="K14" s="814"/>
      <c r="L14" s="814"/>
      <c r="N14" s="814"/>
      <c r="O14" s="820">
        <f>E14/$D$5</f>
        <v>1.3895875559553642E-2</v>
      </c>
      <c r="P14" s="820">
        <f>P13-O14</f>
        <v>2.2472266572426063E-2</v>
      </c>
      <c r="Q14" s="814"/>
      <c r="R14" s="814"/>
    </row>
    <row r="15" spans="1:18" x14ac:dyDescent="0.25">
      <c r="A15" s="808" t="s">
        <v>1747</v>
      </c>
      <c r="B15" s="808" t="s">
        <v>1748</v>
      </c>
      <c r="C15" s="822">
        <v>250419706</v>
      </c>
      <c r="D15" s="822">
        <v>12061367</v>
      </c>
      <c r="E15" s="822">
        <v>527676603</v>
      </c>
      <c r="F15" s="822">
        <v>790157676</v>
      </c>
      <c r="G15" s="814">
        <v>8.2599167273841052E-3</v>
      </c>
      <c r="H15" s="814"/>
      <c r="I15" s="820">
        <v>5.5160696809694997E-3</v>
      </c>
      <c r="J15" s="820">
        <v>5.4518271262166511E-3</v>
      </c>
      <c r="K15" s="814"/>
      <c r="L15" s="814"/>
      <c r="M15" s="820"/>
      <c r="N15" s="814"/>
      <c r="O15" s="820">
        <f>E15/$D$5</f>
        <v>1.130194698965495E-2</v>
      </c>
      <c r="P15" s="820">
        <f>P14-O15</f>
        <v>1.1170319582771112E-2</v>
      </c>
      <c r="Q15" s="814"/>
      <c r="R15" s="814"/>
    </row>
    <row r="16" spans="1:18" x14ac:dyDescent="0.25">
      <c r="A16" s="808" t="s">
        <v>1749</v>
      </c>
      <c r="B16" s="808" t="s">
        <v>364</v>
      </c>
      <c r="C16" s="822"/>
      <c r="D16" s="822">
        <v>521531051</v>
      </c>
      <c r="F16" s="822">
        <v>521531051</v>
      </c>
      <c r="G16" s="814">
        <v>5.4518271262166572E-3</v>
      </c>
      <c r="H16" s="814"/>
      <c r="I16" s="814">
        <v>5.4518271262166572E-3</v>
      </c>
      <c r="J16" s="820">
        <v>0</v>
      </c>
      <c r="K16" s="814"/>
      <c r="L16" s="814"/>
      <c r="M16" s="820"/>
      <c r="N16" s="814"/>
      <c r="O16" s="814">
        <f>D16/$D$5</f>
        <v>1.1170319582771102E-2</v>
      </c>
      <c r="P16" s="820">
        <f>P15-O16</f>
        <v>0</v>
      </c>
      <c r="Q16" s="814"/>
      <c r="R16" s="814"/>
    </row>
    <row r="17" spans="1:18" x14ac:dyDescent="0.25">
      <c r="H17" s="814"/>
      <c r="I17" s="814"/>
      <c r="J17" s="814"/>
      <c r="K17" s="814"/>
      <c r="L17" s="814"/>
      <c r="M17" s="820"/>
      <c r="N17" s="814"/>
      <c r="O17" s="814"/>
      <c r="P17" s="814"/>
      <c r="Q17" s="814"/>
      <c r="R17" s="814"/>
    </row>
    <row r="18" spans="1:18" x14ac:dyDescent="0.25">
      <c r="A18" s="90" t="s">
        <v>1945</v>
      </c>
    </row>
    <row r="19" spans="1:18" x14ac:dyDescent="0.25">
      <c r="H19" s="820"/>
      <c r="I19" s="820"/>
      <c r="J19" s="820"/>
      <c r="K19" s="820"/>
      <c r="L19" s="820"/>
      <c r="M19" s="820"/>
      <c r="N19" s="820"/>
      <c r="O19" s="820"/>
      <c r="P19" s="820"/>
      <c r="Q19" s="820"/>
      <c r="R19" s="820"/>
    </row>
    <row r="20" spans="1:18" x14ac:dyDescent="0.25">
      <c r="H20" s="820"/>
      <c r="I20" s="820"/>
      <c r="J20" s="820"/>
      <c r="K20" s="820"/>
      <c r="L20" s="820"/>
      <c r="M20" s="820"/>
      <c r="N20" s="820"/>
      <c r="O20" s="820"/>
      <c r="P20" s="820"/>
      <c r="Q20" s="820"/>
      <c r="R20" s="820"/>
    </row>
    <row r="21" spans="1:18" x14ac:dyDescent="0.25">
      <c r="H21" s="820"/>
      <c r="I21" s="820"/>
      <c r="J21" s="820"/>
      <c r="K21" s="820"/>
      <c r="L21" s="820"/>
      <c r="M21" s="820"/>
      <c r="N21" s="820"/>
      <c r="O21" s="820"/>
      <c r="P21" s="820"/>
      <c r="Q21" s="820"/>
      <c r="R21" s="820"/>
    </row>
    <row r="22" spans="1:18" x14ac:dyDescent="0.25">
      <c r="I22" s="820"/>
      <c r="J22" s="820"/>
      <c r="K22" s="820"/>
      <c r="L22" s="820"/>
      <c r="M22" s="820"/>
      <c r="N22" s="820"/>
      <c r="O22" s="820"/>
      <c r="P22" s="820"/>
      <c r="Q22" s="820"/>
      <c r="R22" s="820"/>
    </row>
    <row r="23" spans="1:18" x14ac:dyDescent="0.25">
      <c r="H23" s="820"/>
      <c r="I23" s="820"/>
      <c r="J23" s="820"/>
      <c r="K23" s="820"/>
      <c r="L23" s="820"/>
      <c r="M23" s="820"/>
      <c r="N23" s="820"/>
      <c r="O23" s="820"/>
      <c r="P23" s="820"/>
      <c r="Q23" s="820"/>
      <c r="R23" s="820"/>
    </row>
    <row r="24" spans="1:18" x14ac:dyDescent="0.25">
      <c r="H24" s="820"/>
      <c r="I24" s="820"/>
      <c r="J24" s="820"/>
      <c r="K24" s="820"/>
      <c r="L24" s="820"/>
      <c r="M24" s="820"/>
      <c r="N24" s="820"/>
      <c r="O24" s="820"/>
      <c r="P24" s="820"/>
      <c r="Q24" s="820"/>
      <c r="R24" s="820"/>
    </row>
    <row r="25" spans="1:18" x14ac:dyDescent="0.25">
      <c r="H25" s="823"/>
      <c r="I25" s="823"/>
      <c r="J25" s="823"/>
      <c r="K25" s="823"/>
      <c r="L25" s="823"/>
      <c r="M25" s="823"/>
      <c r="N25" s="823"/>
      <c r="O25" s="823"/>
      <c r="P25" s="823"/>
      <c r="Q25" s="823"/>
      <c r="R25" s="823"/>
    </row>
    <row r="40" spans="1:1" x14ac:dyDescent="0.25">
      <c r="A40" s="90" t="s">
        <v>1944</v>
      </c>
    </row>
  </sheetData>
  <autoFilter ref="A9:R9">
    <sortState ref="A8:P13">
      <sortCondition descending="1" ref="F7"/>
    </sortState>
  </autoFilter>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4"/>
  <sheetViews>
    <sheetView showGridLines="0" zoomScale="85" zoomScaleNormal="85" workbookViewId="0"/>
  </sheetViews>
  <sheetFormatPr defaultColWidth="9.140625" defaultRowHeight="13.5" x14ac:dyDescent="0.25"/>
  <cols>
    <col min="1" max="6" width="9.140625" style="15"/>
    <col min="7" max="7" width="101.140625" style="15" customWidth="1"/>
    <col min="8" max="16384" width="9.140625" style="15"/>
  </cols>
  <sheetData>
    <row r="3" spans="3:7" x14ac:dyDescent="0.25">
      <c r="C3" s="95" t="s">
        <v>1318</v>
      </c>
    </row>
    <row r="4" spans="3:7" ht="14.25" thickBot="1" x14ac:dyDescent="0.3"/>
    <row r="5" spans="3:7" ht="17.25" customHeight="1" x14ac:dyDescent="0.25">
      <c r="F5" s="1074" t="s">
        <v>844</v>
      </c>
      <c r="G5" s="824" t="s">
        <v>845</v>
      </c>
    </row>
    <row r="6" spans="3:7" ht="17.25" customHeight="1" thickBot="1" x14ac:dyDescent="0.3">
      <c r="C6" s="721"/>
      <c r="D6" s="721"/>
      <c r="E6" s="721"/>
      <c r="F6" s="1075"/>
      <c r="G6" s="825" t="s">
        <v>846</v>
      </c>
    </row>
    <row r="7" spans="3:7" ht="17.25" customHeight="1" x14ac:dyDescent="0.25">
      <c r="C7" s="721"/>
      <c r="D7" s="721"/>
      <c r="E7" s="1077" t="s">
        <v>847</v>
      </c>
      <c r="F7" s="1075"/>
      <c r="G7" s="826" t="s">
        <v>848</v>
      </c>
    </row>
    <row r="8" spans="3:7" ht="17.25" customHeight="1" thickBot="1" x14ac:dyDescent="0.3">
      <c r="C8" s="827"/>
      <c r="D8" s="721"/>
      <c r="E8" s="1078"/>
      <c r="F8" s="1075"/>
      <c r="G8" s="828" t="s">
        <v>1852</v>
      </c>
    </row>
    <row r="9" spans="3:7" ht="17.25" customHeight="1" x14ac:dyDescent="0.25">
      <c r="C9" s="827"/>
      <c r="D9" s="1080" t="s">
        <v>849</v>
      </c>
      <c r="E9" s="1078"/>
      <c r="F9" s="1075"/>
      <c r="G9" s="829" t="s">
        <v>850</v>
      </c>
    </row>
    <row r="10" spans="3:7" ht="17.25" customHeight="1" thickBot="1" x14ac:dyDescent="0.3">
      <c r="C10" s="721"/>
      <c r="D10" s="1081"/>
      <c r="E10" s="1078"/>
      <c r="F10" s="1075"/>
      <c r="G10" s="830" t="s">
        <v>1853</v>
      </c>
    </row>
    <row r="11" spans="3:7" ht="17.25" customHeight="1" x14ac:dyDescent="0.25">
      <c r="C11" s="1083" t="s">
        <v>851</v>
      </c>
      <c r="D11" s="1081"/>
      <c r="E11" s="1078"/>
      <c r="F11" s="1075"/>
      <c r="G11" s="831" t="s">
        <v>1854</v>
      </c>
    </row>
    <row r="12" spans="3:7" ht="17.25" customHeight="1" thickBot="1" x14ac:dyDescent="0.3">
      <c r="C12" s="1084"/>
      <c r="D12" s="1082"/>
      <c r="E12" s="1079"/>
      <c r="F12" s="1076"/>
      <c r="G12" s="832" t="s">
        <v>852</v>
      </c>
    </row>
    <row r="13" spans="3:7" x14ac:dyDescent="0.25">
      <c r="G13" s="91" t="s">
        <v>8</v>
      </c>
    </row>
    <row r="14" spans="3:7" x14ac:dyDescent="0.25">
      <c r="C14" s="95" t="s">
        <v>1319</v>
      </c>
    </row>
    <row r="15" spans="3:7" ht="14.25" thickBot="1" x14ac:dyDescent="0.3"/>
    <row r="16" spans="3:7" x14ac:dyDescent="0.25">
      <c r="F16" s="1074" t="s">
        <v>856</v>
      </c>
      <c r="G16" s="824" t="s">
        <v>865</v>
      </c>
    </row>
    <row r="17" spans="3:7" ht="14.25" thickBot="1" x14ac:dyDescent="0.3">
      <c r="C17" s="721"/>
      <c r="D17" s="721"/>
      <c r="E17" s="721"/>
      <c r="F17" s="1075"/>
      <c r="G17" s="825" t="s">
        <v>864</v>
      </c>
    </row>
    <row r="18" spans="3:7" x14ac:dyDescent="0.25">
      <c r="C18" s="721"/>
      <c r="D18" s="721"/>
      <c r="E18" s="1077" t="s">
        <v>855</v>
      </c>
      <c r="F18" s="1075"/>
      <c r="G18" s="826" t="s">
        <v>863</v>
      </c>
    </row>
    <row r="19" spans="3:7" ht="14.25" thickBot="1" x14ac:dyDescent="0.3">
      <c r="C19" s="827"/>
      <c r="D19" s="721"/>
      <c r="E19" s="1078"/>
      <c r="F19" s="1075"/>
      <c r="G19" s="828" t="s">
        <v>1855</v>
      </c>
    </row>
    <row r="20" spans="3:7" x14ac:dyDescent="0.25">
      <c r="C20" s="827"/>
      <c r="D20" s="1080" t="s">
        <v>854</v>
      </c>
      <c r="E20" s="1078"/>
      <c r="F20" s="1075"/>
      <c r="G20" s="829" t="s">
        <v>858</v>
      </c>
    </row>
    <row r="21" spans="3:7" ht="14.25" thickBot="1" x14ac:dyDescent="0.3">
      <c r="C21" s="721"/>
      <c r="D21" s="1081"/>
      <c r="E21" s="1078"/>
      <c r="F21" s="1075"/>
      <c r="G21" s="830" t="s">
        <v>1856</v>
      </c>
    </row>
    <row r="22" spans="3:7" x14ac:dyDescent="0.25">
      <c r="C22" s="1083" t="s">
        <v>853</v>
      </c>
      <c r="D22" s="1081"/>
      <c r="E22" s="1078"/>
      <c r="F22" s="1075"/>
      <c r="G22" s="831" t="s">
        <v>1857</v>
      </c>
    </row>
    <row r="23" spans="3:7" ht="14.25" thickBot="1" x14ac:dyDescent="0.3">
      <c r="C23" s="1084"/>
      <c r="D23" s="1082"/>
      <c r="E23" s="1079"/>
      <c r="F23" s="1076"/>
      <c r="G23" s="832" t="s">
        <v>857</v>
      </c>
    </row>
    <row r="24" spans="3:7" x14ac:dyDescent="0.25">
      <c r="G24" s="91" t="s">
        <v>208</v>
      </c>
    </row>
  </sheetData>
  <mergeCells count="8">
    <mergeCell ref="F5:F12"/>
    <mergeCell ref="E7:E12"/>
    <mergeCell ref="D9:D12"/>
    <mergeCell ref="C11:C12"/>
    <mergeCell ref="F16:F23"/>
    <mergeCell ref="E18:E23"/>
    <mergeCell ref="D20:D23"/>
    <mergeCell ref="C22:C23"/>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showGridLines="0" zoomScale="85" zoomScaleNormal="85" workbookViewId="0"/>
  </sheetViews>
  <sheetFormatPr defaultColWidth="9.140625" defaultRowHeight="13.5" x14ac:dyDescent="0.25"/>
  <cols>
    <col min="1" max="1" width="21.42578125" style="459" bestFit="1" customWidth="1"/>
    <col min="2" max="2" width="21.42578125" style="459" customWidth="1"/>
    <col min="3" max="3" width="4.7109375" style="459" bestFit="1" customWidth="1"/>
    <col min="4" max="22" width="5.42578125" style="459" bestFit="1" customWidth="1"/>
    <col min="23" max="24" width="3.85546875" style="459" bestFit="1" customWidth="1"/>
    <col min="25" max="16384" width="9.140625" style="459"/>
  </cols>
  <sheetData>
    <row r="1" spans="1:22" x14ac:dyDescent="0.25">
      <c r="A1" s="15"/>
    </row>
    <row r="2" spans="1:22" s="457" customFormat="1" x14ac:dyDescent="0.25">
      <c r="A2" s="458" t="s">
        <v>838</v>
      </c>
      <c r="B2" s="458" t="s">
        <v>842</v>
      </c>
      <c r="C2" s="456">
        <v>2021</v>
      </c>
      <c r="D2" s="456">
        <v>2022</v>
      </c>
      <c r="E2" s="456">
        <v>2023</v>
      </c>
      <c r="F2" s="456">
        <v>2024</v>
      </c>
      <c r="G2" s="456">
        <v>2025</v>
      </c>
      <c r="H2" s="456">
        <v>2026</v>
      </c>
      <c r="I2" s="456">
        <v>2027</v>
      </c>
      <c r="J2" s="456">
        <v>2028</v>
      </c>
      <c r="K2" s="456">
        <v>2029</v>
      </c>
      <c r="L2" s="456">
        <v>2030</v>
      </c>
      <c r="M2" s="456">
        <v>2031</v>
      </c>
      <c r="N2" s="456">
        <v>2032</v>
      </c>
      <c r="O2" s="456">
        <v>2033</v>
      </c>
      <c r="P2" s="456">
        <v>2034</v>
      </c>
      <c r="Q2" s="456">
        <v>2035</v>
      </c>
      <c r="R2" s="456">
        <v>2036</v>
      </c>
      <c r="S2" s="456">
        <v>2037</v>
      </c>
      <c r="T2" s="456">
        <v>2038</v>
      </c>
      <c r="U2" s="456">
        <v>2039</v>
      </c>
      <c r="V2" s="456">
        <v>2040</v>
      </c>
    </row>
    <row r="3" spans="1:22" x14ac:dyDescent="0.25">
      <c r="A3" s="459" t="s">
        <v>843</v>
      </c>
      <c r="B3" s="459" t="s">
        <v>859</v>
      </c>
      <c r="C3" s="458">
        <v>47</v>
      </c>
      <c r="D3" s="458">
        <v>46</v>
      </c>
      <c r="E3" s="458">
        <v>45</v>
      </c>
      <c r="F3" s="458">
        <v>44</v>
      </c>
      <c r="G3" s="458">
        <v>43</v>
      </c>
      <c r="H3" s="458">
        <v>42</v>
      </c>
      <c r="I3" s="458">
        <v>41</v>
      </c>
      <c r="J3" s="458">
        <v>40</v>
      </c>
      <c r="K3" s="458">
        <v>40</v>
      </c>
      <c r="L3" s="458">
        <f>K3-1</f>
        <v>39</v>
      </c>
      <c r="M3" s="458">
        <f t="shared" ref="M3:P3" si="0">L3-1</f>
        <v>38</v>
      </c>
      <c r="N3" s="458">
        <f t="shared" si="0"/>
        <v>37</v>
      </c>
      <c r="O3" s="458">
        <f t="shared" si="0"/>
        <v>36</v>
      </c>
      <c r="P3" s="458">
        <f t="shared" si="0"/>
        <v>35</v>
      </c>
      <c r="Q3" s="458">
        <v>35</v>
      </c>
      <c r="R3" s="458">
        <v>35</v>
      </c>
      <c r="S3" s="458">
        <v>35</v>
      </c>
      <c r="T3" s="458">
        <v>35</v>
      </c>
      <c r="U3" s="458">
        <v>35</v>
      </c>
      <c r="V3" s="458">
        <v>35</v>
      </c>
    </row>
    <row r="4" spans="1:22" x14ac:dyDescent="0.25">
      <c r="A4" s="458" t="s">
        <v>839</v>
      </c>
      <c r="B4" s="459" t="s">
        <v>860</v>
      </c>
      <c r="C4" s="458">
        <v>50</v>
      </c>
      <c r="D4" s="458">
        <v>49</v>
      </c>
      <c r="E4" s="458">
        <v>48</v>
      </c>
      <c r="F4" s="458">
        <v>47</v>
      </c>
      <c r="G4" s="458">
        <v>46</v>
      </c>
      <c r="H4" s="458">
        <v>45</v>
      </c>
      <c r="I4" s="458">
        <v>45</v>
      </c>
      <c r="J4" s="458">
        <v>45</v>
      </c>
      <c r="K4" s="458">
        <v>45</v>
      </c>
      <c r="L4" s="458">
        <f t="shared" ref="L4:P6" si="1">K4-1</f>
        <v>44</v>
      </c>
      <c r="M4" s="458">
        <f t="shared" si="1"/>
        <v>43</v>
      </c>
      <c r="N4" s="458">
        <f t="shared" si="1"/>
        <v>42</v>
      </c>
      <c r="O4" s="458">
        <f t="shared" si="1"/>
        <v>41</v>
      </c>
      <c r="P4" s="458">
        <f t="shared" si="1"/>
        <v>40</v>
      </c>
      <c r="Q4" s="458">
        <v>40</v>
      </c>
      <c r="R4" s="458">
        <v>40</v>
      </c>
      <c r="S4" s="458">
        <v>40</v>
      </c>
      <c r="T4" s="458">
        <v>40</v>
      </c>
      <c r="U4" s="458">
        <v>40</v>
      </c>
      <c r="V4" s="458">
        <v>40</v>
      </c>
    </row>
    <row r="5" spans="1:22" x14ac:dyDescent="0.25">
      <c r="A5" s="458" t="s">
        <v>840</v>
      </c>
      <c r="B5" s="459" t="s">
        <v>861</v>
      </c>
      <c r="C5" s="458">
        <v>54</v>
      </c>
      <c r="D5" s="458">
        <v>53</v>
      </c>
      <c r="E5" s="458">
        <v>52</v>
      </c>
      <c r="F5" s="458">
        <v>51</v>
      </c>
      <c r="G5" s="458">
        <v>50</v>
      </c>
      <c r="H5" s="458">
        <v>50</v>
      </c>
      <c r="I5" s="458">
        <v>50</v>
      </c>
      <c r="J5" s="458">
        <v>50</v>
      </c>
      <c r="K5" s="458">
        <v>50</v>
      </c>
      <c r="L5" s="458">
        <f t="shared" si="1"/>
        <v>49</v>
      </c>
      <c r="M5" s="458">
        <f t="shared" si="1"/>
        <v>48</v>
      </c>
      <c r="N5" s="458">
        <f t="shared" si="1"/>
        <v>47</v>
      </c>
      <c r="O5" s="458">
        <f t="shared" si="1"/>
        <v>46</v>
      </c>
      <c r="P5" s="458">
        <f t="shared" si="1"/>
        <v>45</v>
      </c>
      <c r="Q5" s="458">
        <v>45</v>
      </c>
      <c r="R5" s="458">
        <v>45</v>
      </c>
      <c r="S5" s="458">
        <v>45</v>
      </c>
      <c r="T5" s="458">
        <v>45</v>
      </c>
      <c r="U5" s="458">
        <v>45</v>
      </c>
      <c r="V5" s="458">
        <v>45</v>
      </c>
    </row>
    <row r="6" spans="1:22" x14ac:dyDescent="0.25">
      <c r="A6" s="458" t="s">
        <v>841</v>
      </c>
      <c r="B6" s="459" t="s">
        <v>862</v>
      </c>
      <c r="C6" s="458">
        <v>57</v>
      </c>
      <c r="D6" s="458">
        <v>56</v>
      </c>
      <c r="E6" s="458">
        <v>55</v>
      </c>
      <c r="F6" s="458">
        <v>55</v>
      </c>
      <c r="G6" s="458">
        <v>55</v>
      </c>
      <c r="H6" s="458">
        <v>55</v>
      </c>
      <c r="I6" s="458">
        <v>55</v>
      </c>
      <c r="J6" s="458">
        <v>55</v>
      </c>
      <c r="K6" s="458">
        <v>55</v>
      </c>
      <c r="L6" s="458">
        <f t="shared" si="1"/>
        <v>54</v>
      </c>
      <c r="M6" s="458">
        <f t="shared" si="1"/>
        <v>53</v>
      </c>
      <c r="N6" s="458">
        <f t="shared" si="1"/>
        <v>52</v>
      </c>
      <c r="O6" s="458">
        <f t="shared" si="1"/>
        <v>51</v>
      </c>
      <c r="P6" s="458">
        <f t="shared" si="1"/>
        <v>50</v>
      </c>
      <c r="Q6" s="458">
        <v>50</v>
      </c>
      <c r="R6" s="458">
        <v>50</v>
      </c>
      <c r="S6" s="458">
        <v>50</v>
      </c>
      <c r="T6" s="458">
        <v>50</v>
      </c>
      <c r="U6" s="458">
        <v>50</v>
      </c>
      <c r="V6" s="458">
        <v>50</v>
      </c>
    </row>
    <row r="7" spans="1:22" x14ac:dyDescent="0.25">
      <c r="A7" s="458"/>
      <c r="B7" s="458"/>
      <c r="C7" s="458"/>
      <c r="D7" s="458"/>
      <c r="E7" s="458"/>
      <c r="F7" s="458"/>
      <c r="G7" s="458"/>
      <c r="H7" s="458"/>
      <c r="I7" s="458"/>
      <c r="J7" s="458"/>
      <c r="K7" s="458"/>
      <c r="L7" s="458"/>
      <c r="M7" s="458"/>
      <c r="N7" s="458"/>
      <c r="O7" s="458"/>
      <c r="P7" s="458"/>
      <c r="Q7" s="458"/>
      <c r="R7" s="458"/>
      <c r="S7" s="458"/>
      <c r="T7" s="458"/>
      <c r="U7" s="458"/>
      <c r="V7" s="458"/>
    </row>
    <row r="8" spans="1:22" x14ac:dyDescent="0.25">
      <c r="A8" s="458" t="s">
        <v>1308</v>
      </c>
      <c r="B8" s="458" t="s">
        <v>1309</v>
      </c>
      <c r="C8" s="460">
        <v>64.102099533613327</v>
      </c>
      <c r="D8" s="460">
        <v>65.465780892438602</v>
      </c>
      <c r="E8" s="460">
        <v>65.115446775711433</v>
      </c>
      <c r="F8" s="460">
        <v>66.970253886352836</v>
      </c>
      <c r="G8" s="460">
        <v>69.679101843520499</v>
      </c>
      <c r="H8" s="460">
        <v>73.26825286434908</v>
      </c>
      <c r="I8" s="460">
        <v>77.938482544875441</v>
      </c>
      <c r="J8" s="460">
        <v>81.443510847191973</v>
      </c>
      <c r="K8" s="460">
        <v>84.143936619197206</v>
      </c>
      <c r="L8" s="460">
        <v>85.912685995320516</v>
      </c>
      <c r="M8" s="460">
        <v>88.416911792245941</v>
      </c>
      <c r="N8" s="460">
        <v>91.054396643735885</v>
      </c>
      <c r="O8" s="460">
        <v>93.830520804154474</v>
      </c>
      <c r="P8" s="460">
        <v>96.735855458190954</v>
      </c>
      <c r="Q8" s="460">
        <v>99.847409548087711</v>
      </c>
      <c r="R8" s="460">
        <v>103.19207477874943</v>
      </c>
      <c r="S8" s="460">
        <v>106.80431542595568</v>
      </c>
      <c r="T8" s="460">
        <v>110.65475712130383</v>
      </c>
      <c r="U8" s="460">
        <v>114.72518260647495</v>
      </c>
      <c r="V8" s="460">
        <v>118.98278794378827</v>
      </c>
    </row>
    <row r="9" spans="1:22" x14ac:dyDescent="0.25">
      <c r="A9" s="458" t="s">
        <v>1310</v>
      </c>
      <c r="B9" s="458" t="s">
        <v>1311</v>
      </c>
      <c r="C9" s="460">
        <v>59.028018229190096</v>
      </c>
      <c r="D9" s="460">
        <v>59.537883058511028</v>
      </c>
      <c r="E9" s="460">
        <v>60.570803771558687</v>
      </c>
      <c r="F9" s="460">
        <v>63.021385058605425</v>
      </c>
      <c r="G9" s="460">
        <v>65.679101843520499</v>
      </c>
      <c r="H9" s="460">
        <v>69.26825286434908</v>
      </c>
      <c r="I9" s="460">
        <v>73.938482544875441</v>
      </c>
      <c r="J9" s="460">
        <v>77.443510847191973</v>
      </c>
      <c r="K9" s="460">
        <v>80.143936619197206</v>
      </c>
      <c r="L9" s="460">
        <v>81.912685995320516</v>
      </c>
      <c r="M9" s="460">
        <v>84.416911792245941</v>
      </c>
      <c r="N9" s="460">
        <v>87.054396643735885</v>
      </c>
      <c r="O9" s="460">
        <v>89.830520804154474</v>
      </c>
      <c r="P9" s="460">
        <v>92.735855458190954</v>
      </c>
      <c r="Q9" s="460">
        <v>95.847409548087711</v>
      </c>
      <c r="R9" s="460">
        <v>99.192074778749429</v>
      </c>
      <c r="S9" s="460">
        <v>102.80431542595568</v>
      </c>
      <c r="T9" s="460">
        <v>106.65475712130383</v>
      </c>
      <c r="U9" s="460">
        <v>110.72518260647495</v>
      </c>
      <c r="V9" s="460">
        <v>114.98278794378827</v>
      </c>
    </row>
    <row r="10" spans="1:22" x14ac:dyDescent="0.25">
      <c r="A10" s="458" t="s">
        <v>1313</v>
      </c>
      <c r="B10" s="169" t="s">
        <v>1312</v>
      </c>
      <c r="C10" s="460">
        <v>5.0740813044232311</v>
      </c>
      <c r="D10" s="460">
        <v>5.9278978339275774</v>
      </c>
      <c r="E10" s="460">
        <v>4.5446430041527481</v>
      </c>
      <c r="F10" s="460">
        <v>3.9488688277474084</v>
      </c>
      <c r="G10" s="460">
        <v>4</v>
      </c>
      <c r="H10" s="460">
        <v>4</v>
      </c>
      <c r="I10" s="460">
        <v>4.0000000000000009</v>
      </c>
      <c r="J10" s="460">
        <v>4</v>
      </c>
      <c r="K10" s="460">
        <v>4</v>
      </c>
      <c r="L10" s="460">
        <v>4</v>
      </c>
      <c r="M10" s="460">
        <v>4</v>
      </c>
      <c r="N10" s="460">
        <v>4</v>
      </c>
      <c r="O10" s="460">
        <v>4</v>
      </c>
      <c r="P10" s="460">
        <v>4</v>
      </c>
      <c r="Q10" s="460">
        <v>4</v>
      </c>
      <c r="R10" s="460">
        <v>4</v>
      </c>
      <c r="S10" s="460">
        <v>4</v>
      </c>
      <c r="T10" s="460">
        <v>4</v>
      </c>
      <c r="U10" s="460">
        <v>4</v>
      </c>
      <c r="V10" s="460">
        <v>4</v>
      </c>
    </row>
    <row r="11" spans="1:22" x14ac:dyDescent="0.25">
      <c r="A11" s="458"/>
      <c r="B11" s="458"/>
      <c r="C11" s="458"/>
      <c r="D11" s="458"/>
      <c r="E11" s="458"/>
      <c r="F11" s="458"/>
      <c r="G11" s="458"/>
      <c r="H11" s="458"/>
      <c r="I11" s="458"/>
      <c r="J11" s="458"/>
      <c r="K11" s="458"/>
      <c r="L11" s="458"/>
      <c r="M11" s="458"/>
      <c r="N11" s="458"/>
      <c r="O11" s="458"/>
      <c r="P11" s="458"/>
      <c r="Q11" s="458"/>
      <c r="R11" s="458"/>
      <c r="S11" s="458"/>
      <c r="T11" s="458"/>
      <c r="U11" s="458"/>
      <c r="V11" s="458"/>
    </row>
    <row r="13" spans="1:22" x14ac:dyDescent="0.25">
      <c r="A13" s="95" t="s">
        <v>1306</v>
      </c>
      <c r="O13" s="95" t="s">
        <v>1307</v>
      </c>
    </row>
    <row r="36" spans="1:28" x14ac:dyDescent="0.25">
      <c r="A36" s="833" t="s">
        <v>1314</v>
      </c>
      <c r="K36" s="834" t="s">
        <v>8</v>
      </c>
      <c r="O36" s="833" t="s">
        <v>1315</v>
      </c>
      <c r="AB36" s="834" t="s">
        <v>208</v>
      </c>
    </row>
  </sheetData>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0"/>
  <sheetViews>
    <sheetView showGridLines="0" zoomScale="85" zoomScaleNormal="85" workbookViewId="0"/>
  </sheetViews>
  <sheetFormatPr defaultColWidth="9.140625" defaultRowHeight="13.5" x14ac:dyDescent="0.25"/>
  <cols>
    <col min="1" max="1" width="32.42578125" style="15" customWidth="1"/>
    <col min="2" max="2" width="15.85546875" style="15" customWidth="1"/>
    <col min="3" max="3" width="20" style="15" customWidth="1"/>
    <col min="4" max="16384" width="9.140625" style="15"/>
  </cols>
  <sheetData>
    <row r="3" spans="1:3" ht="14.25" thickBot="1" x14ac:dyDescent="0.3">
      <c r="A3" s="1072" t="s">
        <v>1646</v>
      </c>
      <c r="B3" s="1072"/>
      <c r="C3" s="1072"/>
    </row>
    <row r="4" spans="1:3" ht="14.25" thickBot="1" x14ac:dyDescent="0.3">
      <c r="A4" s="647" t="s">
        <v>1648</v>
      </c>
      <c r="B4" s="653" t="s">
        <v>1656</v>
      </c>
      <c r="C4" s="653" t="s">
        <v>1657</v>
      </c>
    </row>
    <row r="5" spans="1:3" ht="14.25" thickBot="1" x14ac:dyDescent="0.3">
      <c r="A5" s="648" t="s">
        <v>1649</v>
      </c>
      <c r="B5" s="360">
        <v>56</v>
      </c>
      <c r="C5" s="655">
        <v>4541</v>
      </c>
    </row>
    <row r="6" spans="1:3" ht="27" x14ac:dyDescent="0.25">
      <c r="A6" s="649" t="s">
        <v>1650</v>
      </c>
      <c r="B6" s="702">
        <v>17</v>
      </c>
      <c r="C6" s="656">
        <v>4244</v>
      </c>
    </row>
    <row r="7" spans="1:3" x14ac:dyDescent="0.25">
      <c r="A7" s="650" t="s">
        <v>1651</v>
      </c>
      <c r="B7" s="654">
        <v>6</v>
      </c>
      <c r="C7" s="657">
        <v>1066</v>
      </c>
    </row>
    <row r="8" spans="1:3" x14ac:dyDescent="0.25">
      <c r="A8" s="650" t="s">
        <v>1652</v>
      </c>
      <c r="B8" s="654">
        <v>10</v>
      </c>
      <c r="C8" s="657">
        <v>3029</v>
      </c>
    </row>
    <row r="9" spans="1:3" ht="14.25" thickBot="1" x14ac:dyDescent="0.3">
      <c r="A9" s="651" t="s">
        <v>1653</v>
      </c>
      <c r="B9" s="514">
        <v>1</v>
      </c>
      <c r="C9" s="514">
        <v>148</v>
      </c>
    </row>
    <row r="10" spans="1:3" ht="27" x14ac:dyDescent="0.25">
      <c r="A10" s="652" t="s">
        <v>1654</v>
      </c>
      <c r="B10" s="154">
        <v>39</v>
      </c>
      <c r="C10" s="154">
        <v>297</v>
      </c>
    </row>
    <row r="11" spans="1:3" x14ac:dyDescent="0.25">
      <c r="A11" s="650" t="s">
        <v>1651</v>
      </c>
      <c r="B11" s="654">
        <v>14</v>
      </c>
      <c r="C11" s="654">
        <v>81</v>
      </c>
    </row>
    <row r="12" spans="1:3" x14ac:dyDescent="0.25">
      <c r="A12" s="650" t="s">
        <v>1652</v>
      </c>
      <c r="B12" s="654">
        <v>5</v>
      </c>
      <c r="C12" s="654">
        <v>107</v>
      </c>
    </row>
    <row r="13" spans="1:3" x14ac:dyDescent="0.25">
      <c r="A13" s="650" t="s">
        <v>1653</v>
      </c>
      <c r="B13" s="654">
        <v>16</v>
      </c>
      <c r="C13" s="654">
        <v>103</v>
      </c>
    </row>
    <row r="14" spans="1:3" ht="14.25" thickBot="1" x14ac:dyDescent="0.3">
      <c r="A14" s="651" t="s">
        <v>1655</v>
      </c>
      <c r="B14" s="514">
        <v>4</v>
      </c>
      <c r="C14" s="514">
        <v>7</v>
      </c>
    </row>
    <row r="15" spans="1:3" ht="14.25" thickBot="1" x14ac:dyDescent="0.3">
      <c r="A15" s="198"/>
      <c r="B15" s="198"/>
      <c r="C15" s="198"/>
    </row>
    <row r="16" spans="1:3" ht="25.5" customHeight="1" x14ac:dyDescent="0.25">
      <c r="A16" s="1070"/>
      <c r="B16" s="1070"/>
      <c r="C16" s="1070"/>
    </row>
    <row r="18" spans="1:3" ht="14.25" thickBot="1" x14ac:dyDescent="0.3">
      <c r="A18" s="1072" t="s">
        <v>1647</v>
      </c>
      <c r="B18" s="1072"/>
      <c r="C18" s="1072"/>
    </row>
    <row r="19" spans="1:3" ht="14.25" thickBot="1" x14ac:dyDescent="0.3">
      <c r="A19" s="647" t="s">
        <v>1658</v>
      </c>
      <c r="B19" s="653" t="s">
        <v>1659</v>
      </c>
      <c r="C19" s="653" t="s">
        <v>1660</v>
      </c>
    </row>
    <row r="20" spans="1:3" ht="14.25" thickBot="1" x14ac:dyDescent="0.3">
      <c r="A20" s="648" t="s">
        <v>1649</v>
      </c>
      <c r="B20" s="360">
        <v>56</v>
      </c>
      <c r="C20" s="655">
        <v>4541</v>
      </c>
    </row>
    <row r="21" spans="1:3" x14ac:dyDescent="0.25">
      <c r="A21" s="649" t="s">
        <v>1663</v>
      </c>
      <c r="B21" s="702">
        <v>17</v>
      </c>
      <c r="C21" s="656">
        <v>4244</v>
      </c>
    </row>
    <row r="22" spans="1:3" x14ac:dyDescent="0.25">
      <c r="A22" s="658" t="s">
        <v>364</v>
      </c>
      <c r="B22" s="654">
        <v>6</v>
      </c>
      <c r="C22" s="657">
        <v>1066</v>
      </c>
    </row>
    <row r="23" spans="1:3" x14ac:dyDescent="0.25">
      <c r="A23" s="658" t="s">
        <v>1661</v>
      </c>
      <c r="B23" s="654">
        <v>10</v>
      </c>
      <c r="C23" s="657">
        <v>3029</v>
      </c>
    </row>
    <row r="24" spans="1:3" ht="14.25" thickBot="1" x14ac:dyDescent="0.3">
      <c r="A24" s="659" t="s">
        <v>1662</v>
      </c>
      <c r="B24" s="514">
        <v>1</v>
      </c>
      <c r="C24" s="514">
        <v>148</v>
      </c>
    </row>
    <row r="25" spans="1:3" ht="27" x14ac:dyDescent="0.25">
      <c r="A25" s="652" t="s">
        <v>1664</v>
      </c>
      <c r="B25" s="154">
        <v>39</v>
      </c>
      <c r="C25" s="154">
        <v>297</v>
      </c>
    </row>
    <row r="26" spans="1:3" x14ac:dyDescent="0.25">
      <c r="A26" s="658" t="s">
        <v>1651</v>
      </c>
      <c r="B26" s="654">
        <v>14</v>
      </c>
      <c r="C26" s="654">
        <v>81</v>
      </c>
    </row>
    <row r="27" spans="1:3" x14ac:dyDescent="0.25">
      <c r="A27" s="658" t="s">
        <v>1652</v>
      </c>
      <c r="B27" s="654">
        <v>5</v>
      </c>
      <c r="C27" s="654">
        <v>107</v>
      </c>
    </row>
    <row r="28" spans="1:3" x14ac:dyDescent="0.25">
      <c r="A28" s="658" t="s">
        <v>1653</v>
      </c>
      <c r="B28" s="654">
        <v>16</v>
      </c>
      <c r="C28" s="654">
        <v>103</v>
      </c>
    </row>
    <row r="29" spans="1:3" ht="14.25" thickBot="1" x14ac:dyDescent="0.3">
      <c r="A29" s="651" t="s">
        <v>1655</v>
      </c>
      <c r="B29" s="514">
        <v>4</v>
      </c>
      <c r="C29" s="514">
        <v>7</v>
      </c>
    </row>
    <row r="30" spans="1:3" x14ac:dyDescent="0.25">
      <c r="A30" s="198"/>
      <c r="B30" s="198"/>
      <c r="C30" s="198"/>
    </row>
  </sheetData>
  <mergeCells count="3">
    <mergeCell ref="A3:C3"/>
    <mergeCell ref="A16:C16"/>
    <mergeCell ref="A18:C18"/>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8"/>
  <sheetViews>
    <sheetView showGridLines="0" zoomScaleNormal="100" workbookViewId="0"/>
  </sheetViews>
  <sheetFormatPr defaultColWidth="9.140625" defaultRowHeight="13.5" x14ac:dyDescent="0.25"/>
  <cols>
    <col min="1" max="1" width="9.140625" style="15"/>
    <col min="2" max="2" width="16" style="15" bestFit="1" customWidth="1"/>
    <col min="3" max="3" width="55" style="15" customWidth="1"/>
    <col min="4" max="4" width="25.140625" style="15" customWidth="1"/>
    <col min="5" max="6" width="9.140625" style="15"/>
    <col min="7" max="7" width="52.5703125" style="15" customWidth="1"/>
    <col min="8" max="8" width="21" style="15" customWidth="1"/>
    <col min="9" max="16384" width="9.140625" style="15"/>
  </cols>
  <sheetData>
    <row r="3" spans="2:8" ht="14.25" thickBot="1" x14ac:dyDescent="0.3">
      <c r="B3" s="1036" t="s">
        <v>1693</v>
      </c>
      <c r="C3" s="1036"/>
      <c r="D3" s="1036"/>
      <c r="F3" s="1036" t="s">
        <v>1864</v>
      </c>
      <c r="G3" s="1036"/>
      <c r="H3" s="1036"/>
    </row>
    <row r="4" spans="2:8" ht="14.25" thickBot="1" x14ac:dyDescent="0.3">
      <c r="B4" s="660" t="s">
        <v>1665</v>
      </c>
      <c r="C4" s="660" t="s">
        <v>1666</v>
      </c>
      <c r="D4" s="660" t="s">
        <v>1692</v>
      </c>
      <c r="F4" s="660" t="s">
        <v>137</v>
      </c>
      <c r="G4" s="660" t="s">
        <v>1865</v>
      </c>
      <c r="H4" s="653" t="s">
        <v>1866</v>
      </c>
    </row>
    <row r="5" spans="2:8" ht="14.25" thickBot="1" x14ac:dyDescent="0.3">
      <c r="B5" s="835"/>
      <c r="C5" s="661" t="s">
        <v>1667</v>
      </c>
      <c r="D5" s="662" t="s">
        <v>1668</v>
      </c>
      <c r="F5" s="835"/>
      <c r="G5" s="661" t="s">
        <v>1867</v>
      </c>
      <c r="H5" s="662" t="s">
        <v>1668</v>
      </c>
    </row>
    <row r="6" spans="2:8" x14ac:dyDescent="0.25">
      <c r="B6" s="648">
        <v>1</v>
      </c>
      <c r="C6" s="648" t="s">
        <v>1669</v>
      </c>
      <c r="D6" s="663">
        <v>232</v>
      </c>
      <c r="F6" s="648">
        <v>1</v>
      </c>
      <c r="G6" s="648" t="s">
        <v>1863</v>
      </c>
      <c r="H6" s="663">
        <v>232</v>
      </c>
    </row>
    <row r="7" spans="2:8" x14ac:dyDescent="0.25">
      <c r="B7" s="648">
        <v>2</v>
      </c>
      <c r="C7" s="648" t="s">
        <v>1670</v>
      </c>
      <c r="D7" s="663">
        <v>741</v>
      </c>
      <c r="F7" s="648">
        <v>2</v>
      </c>
      <c r="G7" s="648" t="s">
        <v>1871</v>
      </c>
      <c r="H7" s="663">
        <v>741</v>
      </c>
    </row>
    <row r="8" spans="2:8" x14ac:dyDescent="0.25">
      <c r="B8" s="648">
        <v>3</v>
      </c>
      <c r="C8" s="648" t="s">
        <v>1671</v>
      </c>
      <c r="D8" s="663">
        <v>801</v>
      </c>
      <c r="F8" s="648">
        <v>3</v>
      </c>
      <c r="G8" s="648" t="s">
        <v>1872</v>
      </c>
      <c r="H8" s="663">
        <v>801</v>
      </c>
    </row>
    <row r="9" spans="2:8" x14ac:dyDescent="0.25">
      <c r="B9" s="648">
        <v>4</v>
      </c>
      <c r="C9" s="648" t="s">
        <v>1672</v>
      </c>
      <c r="D9" s="663">
        <v>368</v>
      </c>
      <c r="F9" s="648">
        <v>4</v>
      </c>
      <c r="G9" s="648" t="s">
        <v>1873</v>
      </c>
      <c r="H9" s="663">
        <v>368</v>
      </c>
    </row>
    <row r="10" spans="2:8" ht="14.25" thickBot="1" x14ac:dyDescent="0.3">
      <c r="B10" s="664">
        <v>5</v>
      </c>
      <c r="C10" s="664" t="s">
        <v>1673</v>
      </c>
      <c r="D10" s="665">
        <v>159</v>
      </c>
      <c r="F10" s="664">
        <v>5</v>
      </c>
      <c r="G10" s="664" t="s">
        <v>1874</v>
      </c>
      <c r="H10" s="665">
        <v>159</v>
      </c>
    </row>
    <row r="11" spans="2:8" ht="14.25" thickBot="1" x14ac:dyDescent="0.3">
      <c r="B11" s="835"/>
      <c r="C11" s="661" t="s">
        <v>1674</v>
      </c>
      <c r="D11" s="662">
        <v>892</v>
      </c>
      <c r="F11" s="835"/>
      <c r="G11" s="661" t="s">
        <v>1786</v>
      </c>
      <c r="H11" s="662">
        <v>892</v>
      </c>
    </row>
    <row r="12" spans="2:8" ht="27" x14ac:dyDescent="0.25">
      <c r="B12" s="648">
        <v>6</v>
      </c>
      <c r="C12" s="648" t="s">
        <v>1675</v>
      </c>
      <c r="D12" s="663">
        <v>210</v>
      </c>
      <c r="F12" s="648">
        <v>6</v>
      </c>
      <c r="G12" s="648" t="s">
        <v>1875</v>
      </c>
      <c r="H12" s="663">
        <v>210</v>
      </c>
    </row>
    <row r="13" spans="2:8" x14ac:dyDescent="0.25">
      <c r="B13" s="648">
        <v>7</v>
      </c>
      <c r="C13" s="648" t="s">
        <v>1676</v>
      </c>
      <c r="D13" s="663">
        <v>469</v>
      </c>
      <c r="F13" s="648">
        <v>7</v>
      </c>
      <c r="G13" s="648" t="s">
        <v>1876</v>
      </c>
      <c r="H13" s="663">
        <v>469</v>
      </c>
    </row>
    <row r="14" spans="2:8" ht="14.25" thickBot="1" x14ac:dyDescent="0.3">
      <c r="B14" s="664">
        <v>8</v>
      </c>
      <c r="C14" s="664" t="s">
        <v>1677</v>
      </c>
      <c r="D14" s="665">
        <v>213</v>
      </c>
      <c r="F14" s="664">
        <v>8</v>
      </c>
      <c r="G14" s="664" t="s">
        <v>1877</v>
      </c>
      <c r="H14" s="665">
        <v>213</v>
      </c>
    </row>
    <row r="15" spans="2:8" ht="14.25" thickBot="1" x14ac:dyDescent="0.3">
      <c r="B15" s="835"/>
      <c r="C15" s="661" t="s">
        <v>1678</v>
      </c>
      <c r="D15" s="662">
        <v>739</v>
      </c>
      <c r="F15" s="835"/>
      <c r="G15" s="661" t="s">
        <v>1868</v>
      </c>
      <c r="H15" s="662">
        <v>739</v>
      </c>
    </row>
    <row r="16" spans="2:8" ht="40.5" x14ac:dyDescent="0.25">
      <c r="B16" s="648">
        <v>9</v>
      </c>
      <c r="C16" s="648" t="s">
        <v>1679</v>
      </c>
      <c r="D16" s="663">
        <v>633</v>
      </c>
      <c r="F16" s="648">
        <v>9</v>
      </c>
      <c r="G16" s="648" t="s">
        <v>1878</v>
      </c>
      <c r="H16" s="663">
        <v>633</v>
      </c>
    </row>
    <row r="17" spans="2:8" ht="14.25" thickBot="1" x14ac:dyDescent="0.3">
      <c r="B17" s="664">
        <v>10</v>
      </c>
      <c r="C17" s="664" t="s">
        <v>1680</v>
      </c>
      <c r="D17" s="665">
        <v>106</v>
      </c>
      <c r="F17" s="664">
        <v>10</v>
      </c>
      <c r="G17" s="664" t="s">
        <v>1879</v>
      </c>
      <c r="H17" s="665">
        <v>106</v>
      </c>
    </row>
    <row r="18" spans="2:8" ht="14.25" thickBot="1" x14ac:dyDescent="0.3">
      <c r="B18" s="835"/>
      <c r="C18" s="661" t="s">
        <v>1681</v>
      </c>
      <c r="D18" s="666">
        <v>1533</v>
      </c>
      <c r="F18" s="835"/>
      <c r="G18" s="661" t="s">
        <v>1869</v>
      </c>
      <c r="H18" s="666">
        <v>1533</v>
      </c>
    </row>
    <row r="19" spans="2:8" x14ac:dyDescent="0.25">
      <c r="B19" s="648">
        <v>11</v>
      </c>
      <c r="C19" s="648" t="s">
        <v>1682</v>
      </c>
      <c r="D19" s="667">
        <v>1163</v>
      </c>
      <c r="F19" s="648">
        <v>11</v>
      </c>
      <c r="G19" s="648" t="s">
        <v>1880</v>
      </c>
      <c r="H19" s="667">
        <v>1163</v>
      </c>
    </row>
    <row r="20" spans="2:8" x14ac:dyDescent="0.25">
      <c r="B20" s="648">
        <v>12</v>
      </c>
      <c r="C20" s="648" t="s">
        <v>1683</v>
      </c>
      <c r="D20" s="663">
        <v>105</v>
      </c>
      <c r="F20" s="648">
        <v>12</v>
      </c>
      <c r="G20" s="648" t="s">
        <v>1881</v>
      </c>
      <c r="H20" s="663">
        <v>105</v>
      </c>
    </row>
    <row r="21" spans="2:8" ht="14.25" thickBot="1" x14ac:dyDescent="0.3">
      <c r="B21" s="664">
        <v>13</v>
      </c>
      <c r="C21" s="664" t="s">
        <v>1684</v>
      </c>
      <c r="D21" s="665">
        <v>265</v>
      </c>
      <c r="F21" s="664">
        <v>13</v>
      </c>
      <c r="G21" s="664" t="s">
        <v>1785</v>
      </c>
      <c r="H21" s="665">
        <v>265</v>
      </c>
    </row>
    <row r="22" spans="2:8" ht="14.25" thickBot="1" x14ac:dyDescent="0.3">
      <c r="B22" s="835"/>
      <c r="C22" s="661" t="s">
        <v>1685</v>
      </c>
      <c r="D22" s="666">
        <v>1110</v>
      </c>
      <c r="F22" s="835"/>
      <c r="G22" s="661" t="s">
        <v>1870</v>
      </c>
      <c r="H22" s="666">
        <v>1110</v>
      </c>
    </row>
    <row r="23" spans="2:8" x14ac:dyDescent="0.25">
      <c r="B23" s="648">
        <v>14</v>
      </c>
      <c r="C23" s="648" t="s">
        <v>1686</v>
      </c>
      <c r="D23" s="663">
        <v>11</v>
      </c>
      <c r="F23" s="648">
        <v>14</v>
      </c>
      <c r="G23" s="648" t="s">
        <v>1882</v>
      </c>
      <c r="H23" s="663">
        <v>11</v>
      </c>
    </row>
    <row r="24" spans="2:8" x14ac:dyDescent="0.25">
      <c r="B24" s="648">
        <v>15</v>
      </c>
      <c r="C24" s="648" t="s">
        <v>1687</v>
      </c>
      <c r="D24" s="663">
        <v>255</v>
      </c>
      <c r="F24" s="648">
        <v>15</v>
      </c>
      <c r="G24" s="648" t="s">
        <v>1883</v>
      </c>
      <c r="H24" s="663">
        <v>255</v>
      </c>
    </row>
    <row r="25" spans="2:8" ht="27" x14ac:dyDescent="0.25">
      <c r="B25" s="648">
        <v>16</v>
      </c>
      <c r="C25" s="648" t="s">
        <v>1688</v>
      </c>
      <c r="D25" s="663">
        <v>229</v>
      </c>
      <c r="F25" s="648">
        <v>16</v>
      </c>
      <c r="G25" s="648" t="s">
        <v>1884</v>
      </c>
      <c r="H25" s="663">
        <v>229</v>
      </c>
    </row>
    <row r="26" spans="2:8" ht="19.5" customHeight="1" x14ac:dyDescent="0.25">
      <c r="B26" s="648">
        <v>17</v>
      </c>
      <c r="C26" s="648" t="s">
        <v>1689</v>
      </c>
      <c r="D26" s="663">
        <v>615</v>
      </c>
      <c r="F26" s="648">
        <v>17</v>
      </c>
      <c r="G26" s="648" t="s">
        <v>1885</v>
      </c>
      <c r="H26" s="663">
        <v>615</v>
      </c>
    </row>
    <row r="27" spans="2:8" ht="14.25" thickBot="1" x14ac:dyDescent="0.3">
      <c r="B27" s="664">
        <v>18</v>
      </c>
      <c r="C27" s="664" t="s">
        <v>1690</v>
      </c>
      <c r="D27" s="665">
        <v>0</v>
      </c>
      <c r="F27" s="664">
        <v>18</v>
      </c>
      <c r="G27" s="664" t="s">
        <v>1886</v>
      </c>
      <c r="H27" s="665">
        <v>0</v>
      </c>
    </row>
    <row r="28" spans="2:8" x14ac:dyDescent="0.25">
      <c r="B28" s="652"/>
      <c r="C28" s="668" t="s">
        <v>1691</v>
      </c>
      <c r="D28" s="669">
        <v>6575</v>
      </c>
      <c r="F28" s="652"/>
      <c r="G28" s="668" t="s">
        <v>173</v>
      </c>
      <c r="H28" s="669">
        <v>6575</v>
      </c>
    </row>
  </sheetData>
  <mergeCells count="2">
    <mergeCell ref="B3:D3"/>
    <mergeCell ref="F3:H3"/>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K70"/>
  <sheetViews>
    <sheetView showGridLines="0" topLeftCell="A43" zoomScale="85" zoomScaleNormal="85" workbookViewId="0">
      <selection activeCell="C49" sqref="C49"/>
    </sheetView>
  </sheetViews>
  <sheetFormatPr defaultColWidth="9.140625" defaultRowHeight="13.5" x14ac:dyDescent="0.25"/>
  <cols>
    <col min="1" max="1" width="9.140625" style="15"/>
    <col min="2" max="3" width="54.5703125" style="15" customWidth="1"/>
    <col min="4" max="5" width="9.140625" style="15"/>
    <col min="6" max="11" width="7.140625" style="15" customWidth="1"/>
    <col min="12" max="16384" width="9.140625" style="15"/>
  </cols>
  <sheetData>
    <row r="3" spans="2:11" x14ac:dyDescent="0.25">
      <c r="B3" s="1068" t="s">
        <v>1261</v>
      </c>
      <c r="C3" s="1068"/>
      <c r="D3" s="1068"/>
      <c r="E3" s="1068"/>
      <c r="F3" s="1068"/>
      <c r="G3" s="1068"/>
      <c r="H3" s="1068"/>
      <c r="I3" s="1068"/>
      <c r="J3" s="1068"/>
      <c r="K3" s="1068"/>
    </row>
    <row r="4" spans="2:11" x14ac:dyDescent="0.25">
      <c r="B4" s="719" t="s">
        <v>1262</v>
      </c>
      <c r="C4" s="719"/>
      <c r="D4" s="719"/>
      <c r="E4" s="719"/>
      <c r="F4" s="719"/>
      <c r="G4" s="719"/>
      <c r="H4" s="719"/>
      <c r="I4" s="719"/>
      <c r="J4" s="719"/>
      <c r="K4" s="719"/>
    </row>
    <row r="5" spans="2:11" x14ac:dyDescent="0.25">
      <c r="B5" s="836"/>
      <c r="C5" s="836"/>
      <c r="D5" s="837"/>
      <c r="E5" s="836"/>
      <c r="F5" s="1085">
        <v>2020</v>
      </c>
      <c r="G5" s="1086"/>
      <c r="H5" s="1087">
        <v>2021</v>
      </c>
      <c r="I5" s="1086"/>
      <c r="J5" s="1085" t="s">
        <v>1260</v>
      </c>
      <c r="K5" s="1085"/>
    </row>
    <row r="6" spans="2:11" x14ac:dyDescent="0.25">
      <c r="B6" s="838"/>
      <c r="C6" s="839"/>
      <c r="D6" s="840" t="s">
        <v>1170</v>
      </c>
      <c r="E6" s="841" t="s">
        <v>1171</v>
      </c>
      <c r="F6" s="842" t="s">
        <v>1172</v>
      </c>
      <c r="G6" s="841" t="s">
        <v>38</v>
      </c>
      <c r="H6" s="843" t="s">
        <v>1172</v>
      </c>
      <c r="I6" s="844" t="s">
        <v>38</v>
      </c>
      <c r="J6" s="845" t="s">
        <v>1172</v>
      </c>
      <c r="K6" s="842" t="s">
        <v>38</v>
      </c>
    </row>
    <row r="7" spans="2:11" x14ac:dyDescent="0.25">
      <c r="B7" s="838"/>
      <c r="C7" s="839"/>
      <c r="D7" s="840"/>
      <c r="E7" s="841"/>
      <c r="F7" s="842" t="s">
        <v>1259</v>
      </c>
      <c r="G7" s="841" t="s">
        <v>357</v>
      </c>
      <c r="H7" s="842" t="s">
        <v>1259</v>
      </c>
      <c r="I7" s="841" t="s">
        <v>357</v>
      </c>
      <c r="J7" s="842" t="s">
        <v>1259</v>
      </c>
      <c r="K7" s="841" t="s">
        <v>357</v>
      </c>
    </row>
    <row r="8" spans="2:11" x14ac:dyDescent="0.25">
      <c r="B8" s="846" t="s">
        <v>1173</v>
      </c>
      <c r="C8" s="846" t="s">
        <v>1240</v>
      </c>
      <c r="D8" s="847"/>
      <c r="E8" s="846"/>
      <c r="F8" s="848">
        <v>1936.0289309885025</v>
      </c>
      <c r="G8" s="849">
        <v>2.1250523363026206</v>
      </c>
      <c r="H8" s="848">
        <v>3578.33</v>
      </c>
      <c r="I8" s="849">
        <v>3.7509879765611078</v>
      </c>
      <c r="J8" s="848">
        <v>5514.3589309885028</v>
      </c>
      <c r="K8" s="850">
        <v>5.8760403128637284</v>
      </c>
    </row>
    <row r="9" spans="2:11" x14ac:dyDescent="0.25">
      <c r="B9" s="846" t="s">
        <v>1104</v>
      </c>
      <c r="C9" s="846" t="s">
        <v>1109</v>
      </c>
      <c r="D9" s="847"/>
      <c r="E9" s="846"/>
      <c r="F9" s="848">
        <v>920.99809726000012</v>
      </c>
      <c r="G9" s="849">
        <v>1.0109193757312993</v>
      </c>
      <c r="H9" s="848">
        <v>1494.741</v>
      </c>
      <c r="I9" s="849">
        <v>1.5668637378533916</v>
      </c>
      <c r="J9" s="848">
        <v>2415.7390972600001</v>
      </c>
      <c r="K9" s="850">
        <v>2.5777831135846911</v>
      </c>
    </row>
    <row r="10" spans="2:11" x14ac:dyDescent="0.25">
      <c r="B10" s="851" t="s">
        <v>910</v>
      </c>
      <c r="C10" s="851" t="s">
        <v>1207</v>
      </c>
      <c r="D10" s="852">
        <v>642032</v>
      </c>
      <c r="E10" s="853" t="s">
        <v>329</v>
      </c>
      <c r="F10" s="854">
        <v>773.20600000000002</v>
      </c>
      <c r="G10" s="855">
        <v>0.84869765655013452</v>
      </c>
      <c r="H10" s="854">
        <v>1233.1410000000001</v>
      </c>
      <c r="I10" s="855">
        <v>1.2926412780276109</v>
      </c>
      <c r="J10" s="854">
        <v>2006.3470000000002</v>
      </c>
      <c r="K10" s="856">
        <v>2.1413389345777452</v>
      </c>
    </row>
    <row r="11" spans="2:11" x14ac:dyDescent="0.25">
      <c r="B11" s="851" t="s">
        <v>911</v>
      </c>
      <c r="C11" s="851" t="s">
        <v>1208</v>
      </c>
      <c r="D11" s="852">
        <v>642032</v>
      </c>
      <c r="E11" s="853" t="s">
        <v>329</v>
      </c>
      <c r="F11" s="854">
        <v>59.344000000000001</v>
      </c>
      <c r="G11" s="855">
        <v>6.5138027550628391E-2</v>
      </c>
      <c r="H11" s="854"/>
      <c r="I11" s="855"/>
      <c r="J11" s="854">
        <v>59.344000000000001</v>
      </c>
      <c r="K11" s="856">
        <v>6.5138027550628391E-2</v>
      </c>
    </row>
    <row r="12" spans="2:11" x14ac:dyDescent="0.25">
      <c r="B12" s="851" t="s">
        <v>912</v>
      </c>
      <c r="C12" s="851" t="s">
        <v>1994</v>
      </c>
      <c r="D12" s="852">
        <v>642032</v>
      </c>
      <c r="E12" s="853" t="s">
        <v>329</v>
      </c>
      <c r="F12" s="854"/>
      <c r="G12" s="855"/>
      <c r="H12" s="854">
        <v>21.3</v>
      </c>
      <c r="I12" s="855">
        <v>2.2327746155539483E-2</v>
      </c>
      <c r="J12" s="854">
        <v>21.3</v>
      </c>
      <c r="K12" s="856">
        <v>2.2327746155539483E-2</v>
      </c>
    </row>
    <row r="13" spans="2:11" x14ac:dyDescent="0.25">
      <c r="B13" s="851" t="s">
        <v>913</v>
      </c>
      <c r="C13" s="851" t="s">
        <v>1995</v>
      </c>
      <c r="D13" s="852">
        <v>644</v>
      </c>
      <c r="E13" s="853" t="s">
        <v>1174</v>
      </c>
      <c r="F13" s="854"/>
      <c r="G13" s="855"/>
      <c r="H13" s="857">
        <v>159.30000000000001</v>
      </c>
      <c r="I13" s="855">
        <v>0.16698638321959811</v>
      </c>
      <c r="J13" s="854">
        <v>159.30000000000001</v>
      </c>
      <c r="K13" s="856">
        <v>0.16698638321959811</v>
      </c>
    </row>
    <row r="14" spans="2:11" x14ac:dyDescent="0.25">
      <c r="B14" s="851" t="s">
        <v>914</v>
      </c>
      <c r="C14" s="851" t="s">
        <v>1996</v>
      </c>
      <c r="D14" s="852">
        <v>644</v>
      </c>
      <c r="E14" s="853" t="s">
        <v>1174</v>
      </c>
      <c r="F14" s="854"/>
      <c r="G14" s="855"/>
      <c r="H14" s="854">
        <v>11</v>
      </c>
      <c r="I14" s="855">
        <v>1.1530760925395976E-2</v>
      </c>
      <c r="J14" s="854">
        <v>11</v>
      </c>
      <c r="K14" s="856">
        <v>1.1530760925395976E-2</v>
      </c>
    </row>
    <row r="15" spans="2:11" x14ac:dyDescent="0.25">
      <c r="B15" s="858" t="s">
        <v>915</v>
      </c>
      <c r="C15" s="858" t="s">
        <v>1997</v>
      </c>
      <c r="D15" s="859">
        <v>644</v>
      </c>
      <c r="E15" s="860" t="s">
        <v>1174</v>
      </c>
      <c r="F15" s="861">
        <v>39.700000000000003</v>
      </c>
      <c r="G15" s="862">
        <v>4.3576093518467703E-2</v>
      </c>
      <c r="H15" s="861">
        <v>70</v>
      </c>
      <c r="I15" s="862">
        <v>7.3377569525247127E-2</v>
      </c>
      <c r="J15" s="861">
        <v>109.7</v>
      </c>
      <c r="K15" s="863">
        <v>0.11695366304371482</v>
      </c>
    </row>
    <row r="16" spans="2:11" x14ac:dyDescent="0.25">
      <c r="B16" s="864" t="s">
        <v>916</v>
      </c>
      <c r="C16" s="864" t="s">
        <v>1998</v>
      </c>
      <c r="D16" s="852">
        <v>642</v>
      </c>
      <c r="E16" s="853" t="s">
        <v>329</v>
      </c>
      <c r="F16" s="865">
        <v>48.748097260000002</v>
      </c>
      <c r="G16" s="866">
        <v>5.350759811206849E-2</v>
      </c>
      <c r="H16" s="865"/>
      <c r="I16" s="866"/>
      <c r="J16" s="865">
        <v>48.748097260000002</v>
      </c>
      <c r="K16" s="867">
        <v>5.350759811206849E-2</v>
      </c>
    </row>
    <row r="17" spans="2:11" x14ac:dyDescent="0.25">
      <c r="B17" s="846" t="s">
        <v>1175</v>
      </c>
      <c r="C17" s="846" t="s">
        <v>1999</v>
      </c>
      <c r="D17" s="868"/>
      <c r="E17" s="869"/>
      <c r="F17" s="848">
        <v>300.65941775850195</v>
      </c>
      <c r="G17" s="849">
        <v>0.33001417897865315</v>
      </c>
      <c r="H17" s="848">
        <v>453.30551444112842</v>
      </c>
      <c r="I17" s="849">
        <v>0.47517795574402594</v>
      </c>
      <c r="J17" s="848">
        <v>753.96493219963031</v>
      </c>
      <c r="K17" s="850">
        <v>0.80519213472267914</v>
      </c>
    </row>
    <row r="18" spans="2:11" x14ac:dyDescent="0.25">
      <c r="B18" s="870" t="s">
        <v>917</v>
      </c>
      <c r="C18" s="870" t="s">
        <v>2000</v>
      </c>
      <c r="D18" s="852">
        <v>642032</v>
      </c>
      <c r="E18" s="853" t="s">
        <v>329</v>
      </c>
      <c r="F18" s="854">
        <v>15.467000000000001</v>
      </c>
      <c r="G18" s="855">
        <v>1.6977114318643325E-2</v>
      </c>
      <c r="H18" s="854">
        <v>78</v>
      </c>
      <c r="I18" s="855">
        <v>8.1763577470989654E-2</v>
      </c>
      <c r="J18" s="854">
        <v>93.466999999999999</v>
      </c>
      <c r="K18" s="856">
        <v>9.8740691789632976E-2</v>
      </c>
    </row>
    <row r="19" spans="2:11" x14ac:dyDescent="0.25">
      <c r="B19" s="870" t="s">
        <v>1176</v>
      </c>
      <c r="C19" s="870" t="s">
        <v>1213</v>
      </c>
      <c r="D19" s="852">
        <v>642041</v>
      </c>
      <c r="E19" s="853" t="s">
        <v>329</v>
      </c>
      <c r="F19" s="854">
        <v>13.239818</v>
      </c>
      <c r="G19" s="855">
        <v>1.4532482300642116E-2</v>
      </c>
      <c r="H19" s="854">
        <v>46.813000000000002</v>
      </c>
      <c r="I19" s="855">
        <v>4.9071773745505622E-2</v>
      </c>
      <c r="J19" s="854">
        <v>60.052818000000002</v>
      </c>
      <c r="K19" s="856">
        <v>6.3604256046147736E-2</v>
      </c>
    </row>
    <row r="20" spans="2:11" x14ac:dyDescent="0.25">
      <c r="B20" s="870" t="s">
        <v>919</v>
      </c>
      <c r="C20" s="870" t="s">
        <v>1214</v>
      </c>
      <c r="D20" s="852">
        <v>642033</v>
      </c>
      <c r="E20" s="853" t="s">
        <v>329</v>
      </c>
      <c r="F20" s="854">
        <v>32.299999999999997</v>
      </c>
      <c r="G20" s="855">
        <v>3.5453597497393116E-2</v>
      </c>
      <c r="H20" s="854">
        <v>68.7</v>
      </c>
      <c r="I20" s="855">
        <v>7.2014843234063958E-2</v>
      </c>
      <c r="J20" s="854">
        <v>101</v>
      </c>
      <c r="K20" s="856">
        <v>0.10746844073145707</v>
      </c>
    </row>
    <row r="21" spans="2:11" x14ac:dyDescent="0.25">
      <c r="B21" s="871" t="s">
        <v>1177</v>
      </c>
      <c r="C21" s="871" t="s">
        <v>2001</v>
      </c>
      <c r="D21" s="859">
        <v>642015</v>
      </c>
      <c r="E21" s="860" t="s">
        <v>329</v>
      </c>
      <c r="F21" s="861">
        <v>106.38869592169333</v>
      </c>
      <c r="G21" s="862">
        <v>0.11677591342044161</v>
      </c>
      <c r="H21" s="861">
        <v>212.62447794072401</v>
      </c>
      <c r="I21" s="862">
        <v>0.22288382018378355</v>
      </c>
      <c r="J21" s="861">
        <v>319.01317386241732</v>
      </c>
      <c r="K21" s="863">
        <v>0.33965973360422519</v>
      </c>
    </row>
    <row r="22" spans="2:11" x14ac:dyDescent="0.25">
      <c r="B22" s="871" t="s">
        <v>1178</v>
      </c>
      <c r="C22" s="871" t="s">
        <v>2002</v>
      </c>
      <c r="D22" s="859">
        <v>642015</v>
      </c>
      <c r="E22" s="860" t="s">
        <v>329</v>
      </c>
      <c r="F22" s="861">
        <v>133.26390383680862</v>
      </c>
      <c r="G22" s="862">
        <v>0.14627507144153298</v>
      </c>
      <c r="H22" s="861">
        <v>47.168036500404398</v>
      </c>
      <c r="I22" s="862">
        <v>4.9443941109683108E-2</v>
      </c>
      <c r="J22" s="861">
        <v>180.43194033721301</v>
      </c>
      <c r="K22" s="863">
        <v>0.1957190125512161</v>
      </c>
    </row>
    <row r="23" spans="2:11" x14ac:dyDescent="0.25">
      <c r="B23" s="846" t="s">
        <v>1105</v>
      </c>
      <c r="C23" s="846" t="s">
        <v>1242</v>
      </c>
      <c r="D23" s="868"/>
      <c r="E23" s="869"/>
      <c r="F23" s="848">
        <v>92.497</v>
      </c>
      <c r="G23" s="849">
        <v>0.10152790735963999</v>
      </c>
      <c r="H23" s="848">
        <v>10.227</v>
      </c>
      <c r="I23" s="849">
        <v>1.0720462907638605E-2</v>
      </c>
      <c r="J23" s="848">
        <v>102.724</v>
      </c>
      <c r="K23" s="850">
        <v>0.11224837026727859</v>
      </c>
    </row>
    <row r="24" spans="2:11" x14ac:dyDescent="0.25">
      <c r="B24" s="858" t="s">
        <v>922</v>
      </c>
      <c r="C24" s="858" t="s">
        <v>2003</v>
      </c>
      <c r="D24" s="859"/>
      <c r="E24" s="860" t="s">
        <v>275</v>
      </c>
      <c r="F24" s="861">
        <v>57.305999999999997</v>
      </c>
      <c r="G24" s="862">
        <v>6.290104824104055E-2</v>
      </c>
      <c r="H24" s="861"/>
      <c r="I24" s="862"/>
      <c r="J24" s="861">
        <v>57.305999999999997</v>
      </c>
      <c r="K24" s="863">
        <v>6.290104824104055E-2</v>
      </c>
    </row>
    <row r="25" spans="2:11" x14ac:dyDescent="0.25">
      <c r="B25" s="858" t="s">
        <v>923</v>
      </c>
      <c r="C25" s="858" t="s">
        <v>1218</v>
      </c>
      <c r="D25" s="859"/>
      <c r="E25" s="860" t="s">
        <v>1179</v>
      </c>
      <c r="F25" s="861">
        <v>27.562999999999999</v>
      </c>
      <c r="G25" s="862">
        <v>3.025410240930794E-2</v>
      </c>
      <c r="I25" s="862"/>
      <c r="J25" s="861">
        <v>27.562999999999999</v>
      </c>
      <c r="K25" s="863">
        <v>3.025410240930794E-2</v>
      </c>
    </row>
    <row r="26" spans="2:11" x14ac:dyDescent="0.25">
      <c r="B26" s="858" t="s">
        <v>924</v>
      </c>
      <c r="C26" s="858" t="s">
        <v>2004</v>
      </c>
      <c r="D26" s="859"/>
      <c r="E26" s="860" t="s">
        <v>275</v>
      </c>
      <c r="F26" s="861">
        <v>7.6280000000000001</v>
      </c>
      <c r="G26" s="862">
        <v>8.3727567092914783E-3</v>
      </c>
      <c r="I26" s="862"/>
      <c r="J26" s="861">
        <v>7.6280000000000001</v>
      </c>
      <c r="K26" s="863">
        <v>8.3727567092914783E-3</v>
      </c>
    </row>
    <row r="27" spans="2:11" x14ac:dyDescent="0.25">
      <c r="B27" s="858" t="s">
        <v>925</v>
      </c>
      <c r="C27" s="858" t="s">
        <v>2005</v>
      </c>
      <c r="D27" s="859"/>
      <c r="E27" s="860" t="s">
        <v>256</v>
      </c>
      <c r="F27" s="31"/>
      <c r="G27" s="862"/>
      <c r="H27" s="861">
        <v>10.227</v>
      </c>
      <c r="I27" s="862">
        <v>1.0720462907638605E-2</v>
      </c>
      <c r="J27" s="861">
        <v>10.227</v>
      </c>
      <c r="K27" s="863">
        <v>1.0720462907638605E-2</v>
      </c>
    </row>
    <row r="28" spans="2:11" x14ac:dyDescent="0.25">
      <c r="B28" s="846" t="s">
        <v>1106</v>
      </c>
      <c r="C28" s="846" t="s">
        <v>2006</v>
      </c>
      <c r="D28" s="868"/>
      <c r="E28" s="869"/>
      <c r="F28" s="848">
        <v>380.65029700000002</v>
      </c>
      <c r="G28" s="849">
        <v>0.41781493551396748</v>
      </c>
      <c r="H28" s="848">
        <v>717.3</v>
      </c>
      <c r="I28" s="849">
        <v>0.75191043743513941</v>
      </c>
      <c r="J28" s="848">
        <v>1097.9502969999999</v>
      </c>
      <c r="K28" s="850">
        <v>1.1697253729491068</v>
      </c>
    </row>
    <row r="29" spans="2:11" x14ac:dyDescent="0.25">
      <c r="B29" s="851" t="s">
        <v>926</v>
      </c>
      <c r="C29" s="851" t="s">
        <v>2007</v>
      </c>
      <c r="D29" s="852" t="s">
        <v>1180</v>
      </c>
      <c r="E29" s="853" t="s">
        <v>237</v>
      </c>
      <c r="F29" s="872">
        <v>13.36</v>
      </c>
      <c r="G29" s="855">
        <v>1.4664398221831952E-2</v>
      </c>
      <c r="H29" s="872">
        <v>114.1</v>
      </c>
      <c r="I29" s="855">
        <v>0.11960543832615279</v>
      </c>
      <c r="J29" s="872">
        <v>127.46</v>
      </c>
      <c r="K29" s="873">
        <v>0.13426983654798474</v>
      </c>
    </row>
    <row r="30" spans="2:11" x14ac:dyDescent="0.25">
      <c r="B30" s="851" t="s">
        <v>927</v>
      </c>
      <c r="C30" s="851" t="s">
        <v>2008</v>
      </c>
      <c r="D30" s="852"/>
      <c r="E30" s="853" t="s">
        <v>1181</v>
      </c>
      <c r="F30" s="872">
        <v>138.351</v>
      </c>
      <c r="G30" s="855">
        <v>0.15185884419076889</v>
      </c>
      <c r="I30" s="874"/>
      <c r="J30" s="872">
        <v>138.351</v>
      </c>
      <c r="K30" s="873">
        <v>0.15185884419076889</v>
      </c>
    </row>
    <row r="31" spans="2:11" x14ac:dyDescent="0.25">
      <c r="B31" s="851" t="s">
        <v>928</v>
      </c>
      <c r="C31" s="851" t="s">
        <v>2009</v>
      </c>
      <c r="D31" s="859">
        <v>630</v>
      </c>
      <c r="E31" s="875" t="s">
        <v>72</v>
      </c>
      <c r="F31" s="872">
        <v>39</v>
      </c>
      <c r="G31" s="855">
        <v>4.2807749300257943E-2</v>
      </c>
      <c r="H31" s="872"/>
      <c r="I31" s="855"/>
      <c r="J31" s="872">
        <v>39</v>
      </c>
      <c r="K31" s="873">
        <v>4.2807749300257943E-2</v>
      </c>
    </row>
    <row r="32" spans="2:11" x14ac:dyDescent="0.25">
      <c r="B32" s="864" t="s">
        <v>929</v>
      </c>
      <c r="C32" s="864" t="s">
        <v>2010</v>
      </c>
      <c r="D32" s="876" t="s">
        <v>1182</v>
      </c>
      <c r="E32" s="875" t="s">
        <v>1183</v>
      </c>
      <c r="F32" s="865">
        <v>124</v>
      </c>
      <c r="G32" s="866">
        <v>0.13610669008287141</v>
      </c>
      <c r="H32" s="865">
        <v>421.59999999999997</v>
      </c>
      <c r="I32" s="866">
        <v>0.44194261874063123</v>
      </c>
      <c r="J32" s="865">
        <v>545.59999999999991</v>
      </c>
      <c r="K32" s="867">
        <v>0.57804930882350258</v>
      </c>
    </row>
    <row r="33" spans="2:11" x14ac:dyDescent="0.25">
      <c r="B33" s="858" t="s">
        <v>930</v>
      </c>
      <c r="C33" s="858" t="s">
        <v>2011</v>
      </c>
      <c r="D33" s="859">
        <v>630</v>
      </c>
      <c r="E33" s="860" t="s">
        <v>72</v>
      </c>
      <c r="F33" s="861">
        <v>3.387</v>
      </c>
      <c r="G33" s="862">
        <v>3.7176883815377864E-3</v>
      </c>
      <c r="H33" s="861">
        <v>181.6</v>
      </c>
      <c r="I33" s="862">
        <v>0.1903623803683554</v>
      </c>
      <c r="J33" s="861">
        <v>184.98699999999999</v>
      </c>
      <c r="K33" s="863">
        <v>0.1940800687498932</v>
      </c>
    </row>
    <row r="34" spans="2:11" x14ac:dyDescent="0.25">
      <c r="B34" s="864" t="s">
        <v>931</v>
      </c>
      <c r="C34" s="864" t="s">
        <v>2012</v>
      </c>
      <c r="D34" s="859">
        <v>630</v>
      </c>
      <c r="E34" s="875" t="s">
        <v>72</v>
      </c>
      <c r="F34" s="865">
        <v>62.552297000000003</v>
      </c>
      <c r="G34" s="866">
        <v>6.8659565336699424E-2</v>
      </c>
      <c r="H34" s="865"/>
      <c r="I34" s="866"/>
      <c r="J34" s="865">
        <v>62.552297000000003</v>
      </c>
      <c r="K34" s="867">
        <v>6.8659565336699424E-2</v>
      </c>
    </row>
    <row r="35" spans="2:11" x14ac:dyDescent="0.25">
      <c r="B35" s="877" t="s">
        <v>1107</v>
      </c>
      <c r="C35" s="877" t="s">
        <v>1112</v>
      </c>
      <c r="D35" s="878"/>
      <c r="E35" s="879"/>
      <c r="F35" s="880">
        <v>241.22411896999998</v>
      </c>
      <c r="G35" s="881">
        <v>0.26477593871906041</v>
      </c>
      <c r="H35" s="880">
        <v>314.8</v>
      </c>
      <c r="I35" s="881">
        <v>0.32998941266496851</v>
      </c>
      <c r="J35" s="880">
        <v>556.02411897000002</v>
      </c>
      <c r="K35" s="882">
        <v>0.59476535138402897</v>
      </c>
    </row>
    <row r="36" spans="2:11" x14ac:dyDescent="0.25">
      <c r="B36" s="864" t="s">
        <v>932</v>
      </c>
      <c r="C36" s="864" t="s">
        <v>1223</v>
      </c>
      <c r="D36" s="876">
        <v>630</v>
      </c>
      <c r="E36" s="875" t="s">
        <v>72</v>
      </c>
      <c r="F36" s="865">
        <v>33.314999999999998</v>
      </c>
      <c r="G36" s="866">
        <v>3.656769661379726E-2</v>
      </c>
      <c r="H36" s="865">
        <v>5.4059999999999997</v>
      </c>
      <c r="I36" s="866">
        <v>5.6668448693355132E-3</v>
      </c>
      <c r="J36" s="865">
        <v>38.720999999999997</v>
      </c>
      <c r="K36" s="867">
        <v>4.223454148313277E-2</v>
      </c>
    </row>
    <row r="37" spans="2:11" x14ac:dyDescent="0.25">
      <c r="B37" s="864" t="s">
        <v>933</v>
      </c>
      <c r="C37" s="864" t="s">
        <v>2013</v>
      </c>
      <c r="D37" s="876" t="s">
        <v>1180</v>
      </c>
      <c r="E37" s="875" t="s">
        <v>237</v>
      </c>
      <c r="F37" s="865">
        <v>63.64</v>
      </c>
      <c r="G37" s="866">
        <v>6.9853465781241422E-2</v>
      </c>
      <c r="H37" s="865">
        <v>6</v>
      </c>
      <c r="I37" s="866"/>
      <c r="J37" s="865">
        <v>69.64</v>
      </c>
      <c r="K37" s="867">
        <v>6.9853465781241422E-2</v>
      </c>
    </row>
    <row r="38" spans="2:11" x14ac:dyDescent="0.25">
      <c r="B38" s="864" t="s">
        <v>934</v>
      </c>
      <c r="C38" s="864" t="s">
        <v>1225</v>
      </c>
      <c r="D38" s="859">
        <v>630</v>
      </c>
      <c r="E38" s="875" t="s">
        <v>72</v>
      </c>
      <c r="F38" s="865">
        <v>22.071999999999999</v>
      </c>
      <c r="G38" s="866">
        <v>2.4226990834751109E-2</v>
      </c>
      <c r="H38" s="865"/>
      <c r="I38" s="866"/>
      <c r="J38" s="865">
        <v>22.071999999999999</v>
      </c>
      <c r="K38" s="867">
        <v>2.4226990834751109E-2</v>
      </c>
    </row>
    <row r="39" spans="2:11" x14ac:dyDescent="0.25">
      <c r="B39" s="864" t="s">
        <v>935</v>
      </c>
      <c r="C39" s="864" t="s">
        <v>1226</v>
      </c>
      <c r="D39" s="876">
        <v>644</v>
      </c>
      <c r="E39" s="875" t="s">
        <v>1174</v>
      </c>
      <c r="F39" s="865">
        <v>16.119942999999999</v>
      </c>
      <c r="G39" s="866">
        <v>1.7693807145601231E-2</v>
      </c>
      <c r="H39" s="865">
        <v>84.2</v>
      </c>
      <c r="I39" s="866">
        <v>8.8262733628940118E-2</v>
      </c>
      <c r="J39" s="865">
        <v>100.31994299999999</v>
      </c>
      <c r="K39" s="867">
        <v>0.10595654077454135</v>
      </c>
    </row>
    <row r="40" spans="2:11" x14ac:dyDescent="0.25">
      <c r="B40" s="858" t="s">
        <v>936</v>
      </c>
      <c r="C40" s="858" t="s">
        <v>1032</v>
      </c>
      <c r="D40" s="859">
        <v>630</v>
      </c>
      <c r="E40" s="860" t="s">
        <v>72</v>
      </c>
      <c r="F40" s="861">
        <v>24.458210000000001</v>
      </c>
      <c r="G40" s="862">
        <v>2.684617748751441E-2</v>
      </c>
      <c r="H40" s="861">
        <v>172.1</v>
      </c>
      <c r="I40" s="862">
        <v>0.18040399593278614</v>
      </c>
      <c r="J40" s="865">
        <v>196.55821</v>
      </c>
      <c r="K40" s="867">
        <v>0.20725017342030055</v>
      </c>
    </row>
    <row r="41" spans="2:11" x14ac:dyDescent="0.25">
      <c r="B41" s="858" t="s">
        <v>937</v>
      </c>
      <c r="C41" s="858" t="s">
        <v>1247</v>
      </c>
      <c r="D41" s="859"/>
      <c r="E41" s="860" t="s">
        <v>1181</v>
      </c>
      <c r="F41" s="861">
        <v>50</v>
      </c>
      <c r="G41" s="862">
        <v>5.488172987212557E-2</v>
      </c>
      <c r="H41" s="861"/>
      <c r="I41" s="862"/>
      <c r="J41" s="865">
        <v>50</v>
      </c>
      <c r="K41" s="867">
        <v>5.488172987212557E-2</v>
      </c>
    </row>
    <row r="42" spans="2:11" x14ac:dyDescent="0.25">
      <c r="B42" s="858" t="s">
        <v>938</v>
      </c>
      <c r="C42" s="858" t="s">
        <v>1248</v>
      </c>
      <c r="D42" s="859"/>
      <c r="E42" s="860" t="s">
        <v>1181</v>
      </c>
      <c r="F42" s="861">
        <v>13.2</v>
      </c>
      <c r="G42" s="862">
        <v>1.4488776686241151E-2</v>
      </c>
      <c r="H42" s="861"/>
      <c r="I42" s="862"/>
      <c r="J42" s="865">
        <v>13.2</v>
      </c>
      <c r="K42" s="867">
        <v>1.4488776686241151E-2</v>
      </c>
    </row>
    <row r="43" spans="2:11" x14ac:dyDescent="0.25">
      <c r="B43" s="883" t="s">
        <v>939</v>
      </c>
      <c r="C43" s="883" t="s">
        <v>174</v>
      </c>
      <c r="D43" s="884">
        <v>630</v>
      </c>
      <c r="E43" s="885" t="s">
        <v>72</v>
      </c>
      <c r="F43" s="886">
        <v>18.418965969999999</v>
      </c>
      <c r="G43" s="887">
        <v>2.0217294297788267E-2</v>
      </c>
      <c r="H43" s="886">
        <v>47.094000000000001</v>
      </c>
      <c r="I43" s="887">
        <v>4.9366332274599828E-2</v>
      </c>
      <c r="J43" s="886">
        <v>65.512965969999996</v>
      </c>
      <c r="K43" s="888">
        <v>6.9583626572388091E-2</v>
      </c>
    </row>
    <row r="44" spans="2:11" x14ac:dyDescent="0.25">
      <c r="B44" s="889" t="s">
        <v>1184</v>
      </c>
      <c r="C44" s="890" t="s">
        <v>1033</v>
      </c>
      <c r="D44" s="884">
        <v>630</v>
      </c>
      <c r="E44" s="885" t="s">
        <v>72</v>
      </c>
      <c r="F44" s="891"/>
      <c r="G44" s="892"/>
      <c r="H44" s="893">
        <v>587.95648555887158</v>
      </c>
      <c r="I44" s="892">
        <v>0.61632596995594369</v>
      </c>
      <c r="J44" s="880">
        <v>587.95648555887158</v>
      </c>
      <c r="K44" s="882">
        <v>0.61632596995594369</v>
      </c>
    </row>
    <row r="45" spans="2:11" x14ac:dyDescent="0.25">
      <c r="B45" s="889" t="s">
        <v>940</v>
      </c>
      <c r="C45" s="889" t="s">
        <v>2014</v>
      </c>
      <c r="D45" s="894"/>
      <c r="E45" s="889"/>
      <c r="F45" s="891">
        <v>342.96100000000001</v>
      </c>
      <c r="G45" s="895">
        <v>0.37644585917348117</v>
      </c>
      <c r="H45" s="893">
        <v>138.33000000000001</v>
      </c>
      <c r="I45" s="892"/>
      <c r="J45" s="891"/>
      <c r="K45" s="896"/>
    </row>
    <row r="46" spans="2:11" x14ac:dyDescent="0.25">
      <c r="B46" s="890" t="s">
        <v>1185</v>
      </c>
      <c r="C46" s="890" t="s">
        <v>1246</v>
      </c>
      <c r="D46" s="897"/>
      <c r="E46" s="890"/>
      <c r="F46" s="845">
        <v>1593.0679309885024</v>
      </c>
      <c r="G46" s="898">
        <v>1.7486064771291394</v>
      </c>
      <c r="H46" s="845">
        <v>3440</v>
      </c>
      <c r="I46" s="898">
        <v>3.6059834166692872</v>
      </c>
      <c r="J46" s="899">
        <v>5033.0679309885027</v>
      </c>
      <c r="K46" s="900">
        <v>5.3545898937984262</v>
      </c>
    </row>
    <row r="47" spans="2:11" x14ac:dyDescent="0.25">
      <c r="B47" s="901"/>
      <c r="C47" s="901"/>
      <c r="D47" s="902"/>
      <c r="E47" s="901"/>
      <c r="F47" s="903"/>
      <c r="G47" s="904"/>
      <c r="H47" s="903"/>
      <c r="I47" s="904"/>
      <c r="J47" s="905"/>
      <c r="K47" s="900"/>
    </row>
    <row r="48" spans="2:11" x14ac:dyDescent="0.25">
      <c r="B48" s="877" t="s">
        <v>1186</v>
      </c>
      <c r="C48" s="877" t="s">
        <v>1227</v>
      </c>
      <c r="D48" s="906"/>
      <c r="E48" s="877"/>
      <c r="F48" s="880">
        <v>458.86841953492063</v>
      </c>
      <c r="G48" s="881">
        <v>0.5036698529552941</v>
      </c>
      <c r="H48" s="880">
        <v>51.898020258730156</v>
      </c>
      <c r="I48" s="881">
        <v>5.4402151282252231E-2</v>
      </c>
      <c r="J48" s="880">
        <v>510.76643979365076</v>
      </c>
      <c r="K48" s="882">
        <v>0.55807200423754633</v>
      </c>
    </row>
    <row r="49" spans="2:11" x14ac:dyDescent="0.25">
      <c r="B49" s="858" t="s">
        <v>1187</v>
      </c>
      <c r="C49" s="858" t="s">
        <v>1228</v>
      </c>
      <c r="D49" s="907"/>
      <c r="E49" s="858"/>
      <c r="F49" s="861">
        <v>187</v>
      </c>
      <c r="G49" s="862">
        <v>0.20525766972174964</v>
      </c>
      <c r="H49" s="861"/>
      <c r="I49" s="862"/>
      <c r="J49" s="861">
        <v>187</v>
      </c>
      <c r="K49" s="863">
        <v>0.20525766972174964</v>
      </c>
    </row>
    <row r="50" spans="2:11" x14ac:dyDescent="0.25">
      <c r="B50" s="858" t="s">
        <v>1188</v>
      </c>
      <c r="C50" s="858" t="s">
        <v>1249</v>
      </c>
      <c r="D50" s="907"/>
      <c r="E50" s="858"/>
      <c r="F50" s="861">
        <v>248.5</v>
      </c>
      <c r="G50" s="862">
        <v>0.27276219746446412</v>
      </c>
      <c r="H50" s="861"/>
      <c r="I50" s="862"/>
      <c r="J50" s="861">
        <v>248.5</v>
      </c>
      <c r="K50" s="863">
        <v>0.27276219746446412</v>
      </c>
    </row>
    <row r="51" spans="2:11" x14ac:dyDescent="0.25">
      <c r="B51" s="858" t="s">
        <v>1189</v>
      </c>
      <c r="C51" s="858" t="s">
        <v>1229</v>
      </c>
      <c r="D51" s="907"/>
      <c r="E51" s="858"/>
      <c r="F51" s="861">
        <v>5.9409999999999998</v>
      </c>
      <c r="G51" s="862">
        <v>6.5210471434059602E-3</v>
      </c>
      <c r="H51" s="861"/>
      <c r="I51" s="862"/>
      <c r="J51" s="861">
        <v>5.9409999999999998</v>
      </c>
      <c r="K51" s="863">
        <v>6.5210471434059602E-3</v>
      </c>
    </row>
    <row r="52" spans="2:11" x14ac:dyDescent="0.25">
      <c r="B52" s="858" t="s">
        <v>1190</v>
      </c>
      <c r="C52" s="858" t="s">
        <v>1230</v>
      </c>
      <c r="D52" s="907"/>
      <c r="E52" s="858"/>
      <c r="F52" s="861">
        <v>17.427419534920634</v>
      </c>
      <c r="G52" s="862">
        <v>1.9128938625674368E-2</v>
      </c>
      <c r="H52" s="861"/>
      <c r="I52" s="862"/>
      <c r="J52" s="861">
        <v>17.427419534920634</v>
      </c>
      <c r="K52" s="863">
        <v>1.9128938625674368E-2</v>
      </c>
    </row>
    <row r="53" spans="2:11" x14ac:dyDescent="0.25">
      <c r="B53" s="858" t="s">
        <v>1191</v>
      </c>
      <c r="C53" s="858" t="s">
        <v>1231</v>
      </c>
      <c r="D53" s="907"/>
      <c r="E53" s="858"/>
      <c r="F53" s="861"/>
      <c r="G53" s="862"/>
      <c r="H53" s="861">
        <v>27.888293020634922</v>
      </c>
      <c r="I53" s="862">
        <v>2.9233930858030045E-2</v>
      </c>
      <c r="J53" s="861">
        <v>27.888293020634922</v>
      </c>
      <c r="K53" s="863">
        <v>2.9233930858030045E-2</v>
      </c>
    </row>
    <row r="54" spans="2:11" x14ac:dyDescent="0.25">
      <c r="B54" s="858" t="s">
        <v>1192</v>
      </c>
      <c r="C54" s="858" t="s">
        <v>1250</v>
      </c>
      <c r="D54" s="907"/>
      <c r="E54" s="858"/>
      <c r="F54" s="861"/>
      <c r="G54" s="862"/>
      <c r="H54" s="861">
        <v>4.7435605714285716</v>
      </c>
      <c r="I54" s="862">
        <v>4.9724420803888714E-3</v>
      </c>
      <c r="J54" s="861">
        <v>4.7435605714285716</v>
      </c>
      <c r="K54" s="863">
        <v>4.9724420803888714E-3</v>
      </c>
    </row>
    <row r="55" spans="2:11" x14ac:dyDescent="0.25">
      <c r="B55" s="858" t="s">
        <v>1193</v>
      </c>
      <c r="C55" s="858" t="s">
        <v>1251</v>
      </c>
      <c r="D55" s="907"/>
      <c r="E55" s="858"/>
      <c r="F55" s="861"/>
      <c r="G55" s="862"/>
      <c r="H55" s="861">
        <v>19.239166666666666</v>
      </c>
      <c r="I55" s="862">
        <v>2.0167475567016431E-2</v>
      </c>
      <c r="J55" s="861">
        <v>19.239166666666666</v>
      </c>
      <c r="K55" s="863">
        <v>2.0167475567016431E-2</v>
      </c>
    </row>
    <row r="56" spans="2:11" x14ac:dyDescent="0.25">
      <c r="B56" s="877" t="s">
        <v>1252</v>
      </c>
      <c r="C56" s="877" t="s">
        <v>1253</v>
      </c>
      <c r="D56" s="906"/>
      <c r="E56" s="877"/>
      <c r="F56" s="880">
        <v>1038.1399999999999</v>
      </c>
      <c r="G56" s="881">
        <v>1.1394983809889685</v>
      </c>
      <c r="H56" s="880">
        <v>480.26399999999995</v>
      </c>
      <c r="I56" s="881">
        <v>0.5034372150067612</v>
      </c>
      <c r="J56" s="880">
        <v>1518.4039999999998</v>
      </c>
      <c r="K56" s="882">
        <v>1.6429355959957297</v>
      </c>
    </row>
    <row r="57" spans="2:11" x14ac:dyDescent="0.25">
      <c r="B57" s="858" t="s">
        <v>1194</v>
      </c>
      <c r="C57" s="858" t="s">
        <v>1232</v>
      </c>
      <c r="D57" s="907"/>
      <c r="E57" s="858"/>
      <c r="F57" s="861">
        <v>64.5</v>
      </c>
      <c r="G57" s="862">
        <v>7.0797431535041977E-2</v>
      </c>
      <c r="H57" s="861">
        <v>82.327999999999975</v>
      </c>
      <c r="I57" s="862">
        <v>8.6300407769636336E-2</v>
      </c>
      <c r="J57" s="861">
        <v>146.82799999999997</v>
      </c>
      <c r="K57" s="863">
        <v>0.1570978393046783</v>
      </c>
    </row>
    <row r="58" spans="2:11" x14ac:dyDescent="0.25">
      <c r="B58" s="858" t="s">
        <v>1195</v>
      </c>
      <c r="C58" s="858" t="s">
        <v>1233</v>
      </c>
      <c r="D58" s="907"/>
      <c r="E58" s="858"/>
      <c r="F58" s="861">
        <v>81.14</v>
      </c>
      <c r="G58" s="862">
        <v>8.9062071236485379E-2</v>
      </c>
      <c r="H58" s="861">
        <v>17.935999999999979</v>
      </c>
      <c r="I58" s="862">
        <v>1.8801429814354727E-2</v>
      </c>
      <c r="J58" s="861">
        <v>99.075999999999979</v>
      </c>
      <c r="K58" s="863">
        <v>0.10786350105084011</v>
      </c>
    </row>
    <row r="59" spans="2:11" x14ac:dyDescent="0.25">
      <c r="B59" s="858" t="s">
        <v>1196</v>
      </c>
      <c r="C59" s="858" t="s">
        <v>1234</v>
      </c>
      <c r="D59" s="907"/>
      <c r="E59" s="858"/>
      <c r="F59" s="861">
        <v>342.5</v>
      </c>
      <c r="G59" s="862">
        <v>0.37593984962406013</v>
      </c>
      <c r="H59" s="861">
        <v>180</v>
      </c>
      <c r="I59" s="862">
        <v>0.1886851787792069</v>
      </c>
      <c r="J59" s="861">
        <v>522.5</v>
      </c>
      <c r="K59" s="863">
        <v>0.564625028403267</v>
      </c>
    </row>
    <row r="60" spans="2:11" x14ac:dyDescent="0.25">
      <c r="B60" s="908" t="s">
        <v>1197</v>
      </c>
      <c r="C60" s="908" t="s">
        <v>1235</v>
      </c>
      <c r="D60" s="909"/>
      <c r="E60" s="908"/>
      <c r="F60" s="910">
        <v>550</v>
      </c>
      <c r="G60" s="911">
        <v>0.60369902859338131</v>
      </c>
      <c r="H60" s="910">
        <v>200</v>
      </c>
      <c r="I60" s="911">
        <v>0.20965019864356321</v>
      </c>
      <c r="J60" s="912">
        <v>750</v>
      </c>
      <c r="K60" s="913">
        <v>0.81334922723694447</v>
      </c>
    </row>
    <row r="61" spans="2:11" x14ac:dyDescent="0.25">
      <c r="B61" s="914" t="s">
        <v>1198</v>
      </c>
      <c r="C61" s="915" t="s">
        <v>1236</v>
      </c>
      <c r="D61" s="916"/>
      <c r="E61" s="917"/>
      <c r="F61" s="918">
        <v>489</v>
      </c>
      <c r="G61" s="919">
        <v>0.53674331814938803</v>
      </c>
      <c r="H61" s="918">
        <v>95.9</v>
      </c>
      <c r="I61" s="919">
        <v>0.10052727024958856</v>
      </c>
      <c r="J61" s="920">
        <v>584.9</v>
      </c>
      <c r="K61" s="921">
        <v>0.63727058839897655</v>
      </c>
    </row>
    <row r="62" spans="2:11" x14ac:dyDescent="0.25">
      <c r="B62" s="877" t="s">
        <v>1199</v>
      </c>
      <c r="C62" s="922" t="s">
        <v>1237</v>
      </c>
      <c r="D62" s="923"/>
      <c r="E62" s="924"/>
      <c r="F62" s="925">
        <v>979.23219100000006</v>
      </c>
      <c r="G62" s="926">
        <v>1.0748391317710335</v>
      </c>
      <c r="H62" s="925">
        <v>300</v>
      </c>
      <c r="I62" s="926">
        <v>0.32929037923275339</v>
      </c>
      <c r="J62" s="925">
        <v>1279.2321910000001</v>
      </c>
      <c r="K62" s="927">
        <v>1.404129511003787</v>
      </c>
    </row>
    <row r="63" spans="2:11" x14ac:dyDescent="0.25">
      <c r="B63" s="864" t="s">
        <v>1200</v>
      </c>
      <c r="C63" s="864" t="s">
        <v>1256</v>
      </c>
      <c r="D63" s="928"/>
      <c r="E63" s="929"/>
      <c r="F63" s="930">
        <v>120</v>
      </c>
      <c r="G63" s="862">
        <v>0.13171615169310136</v>
      </c>
      <c r="H63" s="931"/>
      <c r="I63" s="932"/>
      <c r="J63" s="931">
        <v>120</v>
      </c>
      <c r="K63" s="933">
        <v>0.13171615169310136</v>
      </c>
    </row>
    <row r="64" spans="2:11" x14ac:dyDescent="0.25">
      <c r="B64" s="864" t="s">
        <v>1201</v>
      </c>
      <c r="C64" s="864" t="s">
        <v>1258</v>
      </c>
      <c r="D64" s="928"/>
      <c r="E64" s="929"/>
      <c r="F64" s="930">
        <v>151.919185</v>
      </c>
      <c r="G64" s="862">
        <v>0.16675175347126941</v>
      </c>
      <c r="H64" s="931"/>
      <c r="I64" s="866"/>
      <c r="J64" s="931">
        <v>151.919185</v>
      </c>
      <c r="K64" s="933">
        <v>0.16675175347126941</v>
      </c>
    </row>
    <row r="65" spans="2:11" x14ac:dyDescent="0.25">
      <c r="B65" s="864" t="s">
        <v>1202</v>
      </c>
      <c r="C65" s="864" t="s">
        <v>1254</v>
      </c>
      <c r="D65" s="928"/>
      <c r="E65" s="929"/>
      <c r="F65" s="934">
        <v>198</v>
      </c>
      <c r="G65" s="862">
        <v>0.21733165029361726</v>
      </c>
      <c r="H65" s="931"/>
      <c r="I65" s="866"/>
      <c r="J65" s="931">
        <v>198</v>
      </c>
      <c r="K65" s="933">
        <v>0.21733165029361726</v>
      </c>
    </row>
    <row r="66" spans="2:11" x14ac:dyDescent="0.25">
      <c r="B66" s="864" t="s">
        <v>1203</v>
      </c>
      <c r="C66" s="864" t="s">
        <v>1255</v>
      </c>
      <c r="D66" s="928"/>
      <c r="E66" s="929"/>
      <c r="F66" s="934">
        <v>458.867682</v>
      </c>
      <c r="G66" s="862">
        <v>0.50366904341144825</v>
      </c>
      <c r="H66" s="931">
        <v>300</v>
      </c>
      <c r="I66" s="866">
        <v>0.31447529796534485</v>
      </c>
      <c r="J66" s="931">
        <v>758.86768200000006</v>
      </c>
      <c r="K66" s="933">
        <v>0.81814434137679304</v>
      </c>
    </row>
    <row r="67" spans="2:11" x14ac:dyDescent="0.25">
      <c r="B67" s="908" t="s">
        <v>1204</v>
      </c>
      <c r="C67" s="908" t="s">
        <v>1257</v>
      </c>
      <c r="D67" s="909"/>
      <c r="E67" s="935"/>
      <c r="F67" s="936">
        <v>50.445323999999999</v>
      </c>
      <c r="G67" s="887">
        <v>5.5370532901597054E-2</v>
      </c>
      <c r="H67" s="910"/>
      <c r="I67" s="911"/>
      <c r="J67" s="910">
        <v>50.445323999999999</v>
      </c>
      <c r="K67" s="913">
        <v>5.5370532901597054E-2</v>
      </c>
    </row>
    <row r="68" spans="2:11" x14ac:dyDescent="0.25">
      <c r="B68" s="914" t="s">
        <v>1205</v>
      </c>
      <c r="C68" s="914" t="s">
        <v>1238</v>
      </c>
      <c r="D68" s="937"/>
      <c r="E68" s="914"/>
      <c r="F68" s="925">
        <v>4901.269541523423</v>
      </c>
      <c r="G68" s="898">
        <v>5.379803020167305</v>
      </c>
      <c r="H68" s="925">
        <v>4506.3920202587296</v>
      </c>
      <c r="I68" s="898">
        <v>4.7386449923324641</v>
      </c>
      <c r="J68" s="925">
        <v>9407.6615617821517</v>
      </c>
      <c r="K68" s="927">
        <v>10.118448012499769</v>
      </c>
    </row>
    <row r="69" spans="2:11" x14ac:dyDescent="0.25">
      <c r="B69" s="1088" t="s">
        <v>1206</v>
      </c>
      <c r="C69" s="1088"/>
      <c r="D69" s="1088"/>
      <c r="E69" s="1088"/>
      <c r="F69" s="1088"/>
      <c r="G69" s="1088"/>
      <c r="H69" s="1088"/>
      <c r="I69" s="1088"/>
      <c r="J69" s="1088"/>
      <c r="K69" s="1088"/>
    </row>
    <row r="70" spans="2:11" x14ac:dyDescent="0.25">
      <c r="B70" s="15" t="s">
        <v>1239</v>
      </c>
    </row>
  </sheetData>
  <mergeCells count="5">
    <mergeCell ref="B3:K3"/>
    <mergeCell ref="F5:G5"/>
    <mergeCell ref="H5:I5"/>
    <mergeCell ref="J5:K5"/>
    <mergeCell ref="B69:K69"/>
  </mergeCells>
  <pageMargins left="0.7" right="0.7" top="0.75" bottom="0.75" header="0.3" footer="0.3"/>
  <drawing r:id="rId1"/>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39"/>
  <sheetViews>
    <sheetView showGridLines="0" zoomScale="90" zoomScaleNormal="90" workbookViewId="0"/>
  </sheetViews>
  <sheetFormatPr defaultColWidth="9.140625" defaultRowHeight="13.5" x14ac:dyDescent="0.25"/>
  <cols>
    <col min="1" max="1" width="5" style="15" customWidth="1"/>
    <col min="2" max="2" width="3.5703125" style="15" customWidth="1"/>
    <col min="3" max="3" width="49" style="15" customWidth="1"/>
    <col min="4" max="4" width="72.28515625" style="15" customWidth="1"/>
    <col min="5" max="6" width="9.140625" style="15"/>
    <col min="7" max="7" width="8.85546875" style="15" customWidth="1"/>
    <col min="8" max="8" width="8.140625" style="15" customWidth="1"/>
    <col min="9" max="16384" width="9.140625" style="15"/>
  </cols>
  <sheetData>
    <row r="3" spans="2:14" x14ac:dyDescent="0.25">
      <c r="B3" s="1089" t="s">
        <v>1263</v>
      </c>
      <c r="C3" s="1089"/>
      <c r="D3" s="1089"/>
      <c r="E3" s="1089"/>
      <c r="F3" s="1089"/>
      <c r="G3" s="704"/>
      <c r="H3" s="704"/>
      <c r="I3" s="704"/>
    </row>
    <row r="4" spans="2:14" ht="14.25" thickBot="1" x14ac:dyDescent="0.3">
      <c r="B4" s="10"/>
      <c r="C4" s="18"/>
      <c r="D4" s="18"/>
      <c r="E4" s="353">
        <v>2020</v>
      </c>
      <c r="F4" s="353">
        <v>2021</v>
      </c>
      <c r="G4" s="353">
        <v>2022</v>
      </c>
      <c r="H4" s="353">
        <v>2023</v>
      </c>
      <c r="I4" s="353">
        <v>2024</v>
      </c>
    </row>
    <row r="5" spans="2:14" ht="13.9" customHeight="1" x14ac:dyDescent="0.25">
      <c r="B5" s="15">
        <v>1</v>
      </c>
      <c r="C5" s="851" t="s">
        <v>910</v>
      </c>
      <c r="D5" s="938" t="s">
        <v>1207</v>
      </c>
      <c r="E5" s="714">
        <v>-773</v>
      </c>
      <c r="F5" s="723">
        <v>-1233</v>
      </c>
      <c r="G5" s="466" t="s">
        <v>7</v>
      </c>
      <c r="H5" s="360" t="s">
        <v>7</v>
      </c>
      <c r="I5" s="360" t="s">
        <v>7</v>
      </c>
    </row>
    <row r="6" spans="2:14" x14ac:dyDescent="0.25">
      <c r="B6" s="15">
        <v>2</v>
      </c>
      <c r="C6" s="938" t="s">
        <v>911</v>
      </c>
      <c r="D6" s="938" t="s">
        <v>1208</v>
      </c>
      <c r="E6" s="723">
        <v>-59</v>
      </c>
      <c r="F6" s="360" t="s">
        <v>7</v>
      </c>
      <c r="G6" s="360" t="s">
        <v>7</v>
      </c>
      <c r="H6" s="360" t="s">
        <v>7</v>
      </c>
      <c r="I6" s="360" t="s">
        <v>7</v>
      </c>
    </row>
    <row r="7" spans="2:14" x14ac:dyDescent="0.25">
      <c r="B7" s="15">
        <v>3</v>
      </c>
      <c r="C7" s="938" t="s">
        <v>912</v>
      </c>
      <c r="D7" s="938" t="s">
        <v>1209</v>
      </c>
      <c r="E7" s="360" t="s">
        <v>7</v>
      </c>
      <c r="F7" s="723">
        <v>-21</v>
      </c>
      <c r="G7" s="360" t="s">
        <v>7</v>
      </c>
      <c r="H7" s="360" t="s">
        <v>7</v>
      </c>
      <c r="I7" s="360" t="s">
        <v>7</v>
      </c>
    </row>
    <row r="8" spans="2:14" ht="16.149999999999999" customHeight="1" x14ac:dyDescent="0.25">
      <c r="B8" s="15">
        <v>4</v>
      </c>
      <c r="C8" s="938" t="s">
        <v>913</v>
      </c>
      <c r="D8" s="938" t="s">
        <v>1210</v>
      </c>
      <c r="E8" s="360" t="s">
        <v>7</v>
      </c>
      <c r="F8" s="723">
        <v>-159</v>
      </c>
      <c r="G8" s="360" t="s">
        <v>7</v>
      </c>
      <c r="H8" s="360" t="s">
        <v>7</v>
      </c>
      <c r="I8" s="360" t="s">
        <v>7</v>
      </c>
    </row>
    <row r="9" spans="2:14" ht="14.45" customHeight="1" x14ac:dyDescent="0.25">
      <c r="B9" s="15">
        <v>5</v>
      </c>
      <c r="C9" s="938" t="s">
        <v>914</v>
      </c>
      <c r="D9" s="938" t="s">
        <v>1211</v>
      </c>
      <c r="E9" s="360" t="s">
        <v>7</v>
      </c>
      <c r="F9" s="723">
        <v>-11</v>
      </c>
      <c r="G9" s="360" t="s">
        <v>7</v>
      </c>
      <c r="H9" s="360" t="s">
        <v>7</v>
      </c>
      <c r="I9" s="360" t="s">
        <v>7</v>
      </c>
    </row>
    <row r="10" spans="2:14" x14ac:dyDescent="0.25">
      <c r="B10" s="15">
        <v>6</v>
      </c>
      <c r="C10" s="939" t="s">
        <v>915</v>
      </c>
      <c r="D10" s="939" t="s">
        <v>1027</v>
      </c>
      <c r="E10" s="723">
        <v>-40</v>
      </c>
      <c r="F10" s="723">
        <v>-70</v>
      </c>
      <c r="G10" s="360" t="s">
        <v>7</v>
      </c>
      <c r="H10" s="360" t="s">
        <v>7</v>
      </c>
      <c r="I10" s="360" t="s">
        <v>7</v>
      </c>
    </row>
    <row r="11" spans="2:14" x14ac:dyDescent="0.25">
      <c r="B11" s="15">
        <v>7</v>
      </c>
      <c r="C11" s="940" t="s">
        <v>916</v>
      </c>
      <c r="D11" s="940" t="s">
        <v>1212</v>
      </c>
      <c r="E11" s="723">
        <v>-49</v>
      </c>
      <c r="F11" s="360" t="s">
        <v>7</v>
      </c>
      <c r="G11" s="360" t="s">
        <v>7</v>
      </c>
      <c r="H11" s="360" t="s">
        <v>7</v>
      </c>
      <c r="I11" s="360" t="s">
        <v>7</v>
      </c>
    </row>
    <row r="12" spans="2:14" x14ac:dyDescent="0.25">
      <c r="B12" s="15">
        <v>8</v>
      </c>
      <c r="C12" s="370" t="s">
        <v>917</v>
      </c>
      <c r="D12" s="370" t="s">
        <v>1241</v>
      </c>
      <c r="E12" s="723">
        <v>-15</v>
      </c>
      <c r="F12" s="723">
        <v>-78</v>
      </c>
      <c r="G12" s="360" t="s">
        <v>7</v>
      </c>
      <c r="H12" s="360" t="s">
        <v>7</v>
      </c>
      <c r="I12" s="360" t="s">
        <v>7</v>
      </c>
      <c r="N12" s="68"/>
    </row>
    <row r="13" spans="2:14" x14ac:dyDescent="0.25">
      <c r="B13" s="15">
        <v>9</v>
      </c>
      <c r="C13" s="370" t="s">
        <v>918</v>
      </c>
      <c r="D13" s="370" t="s">
        <v>1213</v>
      </c>
      <c r="E13" s="723">
        <v>-13</v>
      </c>
      <c r="F13" s="723">
        <v>-47</v>
      </c>
      <c r="G13" s="360" t="s">
        <v>7</v>
      </c>
      <c r="H13" s="360" t="s">
        <v>7</v>
      </c>
      <c r="I13" s="360" t="s">
        <v>7</v>
      </c>
    </row>
    <row r="14" spans="2:14" x14ac:dyDescent="0.25">
      <c r="B14" s="15">
        <v>10</v>
      </c>
      <c r="C14" s="370" t="s">
        <v>919</v>
      </c>
      <c r="D14" s="370" t="s">
        <v>1214</v>
      </c>
      <c r="E14" s="723">
        <v>-32</v>
      </c>
      <c r="F14" s="723">
        <v>-69</v>
      </c>
      <c r="G14" s="360" t="s">
        <v>7</v>
      </c>
      <c r="H14" s="360" t="s">
        <v>7</v>
      </c>
      <c r="I14" s="360" t="s">
        <v>7</v>
      </c>
    </row>
    <row r="15" spans="2:14" x14ac:dyDescent="0.25">
      <c r="B15" s="15">
        <v>11</v>
      </c>
      <c r="C15" s="941" t="s">
        <v>920</v>
      </c>
      <c r="D15" s="941" t="s">
        <v>1215</v>
      </c>
      <c r="E15" s="723">
        <v>-106</v>
      </c>
      <c r="F15" s="723">
        <v>-213</v>
      </c>
      <c r="G15" s="360" t="s">
        <v>7</v>
      </c>
      <c r="H15" s="360" t="s">
        <v>7</v>
      </c>
      <c r="I15" s="360" t="s">
        <v>7</v>
      </c>
    </row>
    <row r="16" spans="2:14" x14ac:dyDescent="0.25">
      <c r="B16" s="15">
        <v>12</v>
      </c>
      <c r="C16" s="941" t="s">
        <v>921</v>
      </c>
      <c r="D16" s="941" t="s">
        <v>1216</v>
      </c>
      <c r="E16" s="723">
        <v>-133</v>
      </c>
      <c r="F16" s="723">
        <v>-47</v>
      </c>
      <c r="G16" s="360" t="s">
        <v>7</v>
      </c>
      <c r="H16" s="360" t="s">
        <v>7</v>
      </c>
      <c r="I16" s="360" t="s">
        <v>7</v>
      </c>
    </row>
    <row r="17" spans="2:9" x14ac:dyDescent="0.25">
      <c r="B17" s="15">
        <v>13</v>
      </c>
      <c r="C17" s="939" t="s">
        <v>922</v>
      </c>
      <c r="D17" s="939" t="s">
        <v>1217</v>
      </c>
      <c r="E17" s="723">
        <v>-57</v>
      </c>
      <c r="F17" s="663" t="s">
        <v>7</v>
      </c>
      <c r="G17" s="360" t="s">
        <v>7</v>
      </c>
      <c r="H17" s="360" t="s">
        <v>7</v>
      </c>
      <c r="I17" s="360" t="s">
        <v>7</v>
      </c>
    </row>
    <row r="18" spans="2:9" x14ac:dyDescent="0.25">
      <c r="B18" s="15">
        <v>14</v>
      </c>
      <c r="C18" s="939" t="s">
        <v>923</v>
      </c>
      <c r="D18" s="939" t="s">
        <v>1218</v>
      </c>
      <c r="E18" s="723">
        <v>-28</v>
      </c>
      <c r="F18" s="663" t="s">
        <v>7</v>
      </c>
      <c r="G18" s="360" t="s">
        <v>7</v>
      </c>
      <c r="H18" s="360" t="s">
        <v>7</v>
      </c>
      <c r="I18" s="360" t="s">
        <v>7</v>
      </c>
    </row>
    <row r="19" spans="2:9" x14ac:dyDescent="0.25">
      <c r="B19" s="15">
        <v>15</v>
      </c>
      <c r="C19" s="939" t="s">
        <v>924</v>
      </c>
      <c r="D19" s="939" t="s">
        <v>1219</v>
      </c>
      <c r="E19" s="723">
        <v>-8</v>
      </c>
      <c r="F19" s="663" t="s">
        <v>7</v>
      </c>
      <c r="G19" s="360" t="s">
        <v>7</v>
      </c>
      <c r="H19" s="360" t="s">
        <v>7</v>
      </c>
      <c r="I19" s="360" t="s">
        <v>7</v>
      </c>
    </row>
    <row r="20" spans="2:9" x14ac:dyDescent="0.25">
      <c r="B20" s="15">
        <v>16</v>
      </c>
      <c r="C20" s="939" t="s">
        <v>925</v>
      </c>
      <c r="D20" s="939" t="s">
        <v>1243</v>
      </c>
      <c r="E20" s="360" t="s">
        <v>7</v>
      </c>
      <c r="F20" s="723">
        <v>-10</v>
      </c>
      <c r="G20" s="360" t="s">
        <v>7</v>
      </c>
      <c r="H20" s="360" t="s">
        <v>7</v>
      </c>
      <c r="I20" s="360" t="s">
        <v>7</v>
      </c>
    </row>
    <row r="21" spans="2:9" x14ac:dyDescent="0.25">
      <c r="B21" s="15">
        <v>17</v>
      </c>
      <c r="C21" s="938" t="s">
        <v>926</v>
      </c>
      <c r="D21" s="73" t="s">
        <v>1220</v>
      </c>
      <c r="E21" s="723">
        <v>-13</v>
      </c>
      <c r="F21" s="723">
        <v>-114</v>
      </c>
      <c r="G21" s="360" t="s">
        <v>7</v>
      </c>
      <c r="H21" s="360" t="s">
        <v>7</v>
      </c>
      <c r="I21" s="360" t="s">
        <v>7</v>
      </c>
    </row>
    <row r="22" spans="2:9" x14ac:dyDescent="0.25">
      <c r="B22" s="15">
        <v>18</v>
      </c>
      <c r="C22" s="938" t="s">
        <v>927</v>
      </c>
      <c r="D22" s="73" t="s">
        <v>1244</v>
      </c>
      <c r="E22" s="723">
        <v>-138</v>
      </c>
      <c r="F22" s="360" t="s">
        <v>7</v>
      </c>
      <c r="G22" s="360" t="s">
        <v>7</v>
      </c>
      <c r="H22" s="360" t="s">
        <v>7</v>
      </c>
      <c r="I22" s="360" t="s">
        <v>7</v>
      </c>
    </row>
    <row r="23" spans="2:9" x14ac:dyDescent="0.25">
      <c r="B23" s="15">
        <v>19</v>
      </c>
      <c r="C23" s="938" t="s">
        <v>928</v>
      </c>
      <c r="D23" s="73" t="s">
        <v>1221</v>
      </c>
      <c r="E23" s="723">
        <v>-39</v>
      </c>
      <c r="F23" s="360" t="s">
        <v>7</v>
      </c>
      <c r="G23" s="360" t="s">
        <v>7</v>
      </c>
      <c r="H23" s="360" t="s">
        <v>7</v>
      </c>
      <c r="I23" s="360" t="s">
        <v>7</v>
      </c>
    </row>
    <row r="24" spans="2:9" x14ac:dyDescent="0.25">
      <c r="B24" s="15">
        <v>20</v>
      </c>
      <c r="C24" s="940" t="s">
        <v>929</v>
      </c>
      <c r="D24" s="73" t="s">
        <v>1029</v>
      </c>
      <c r="E24" s="723">
        <v>-124</v>
      </c>
      <c r="F24" s="723">
        <v>-422</v>
      </c>
      <c r="G24" s="360" t="s">
        <v>7</v>
      </c>
      <c r="H24" s="360" t="s">
        <v>7</v>
      </c>
      <c r="I24" s="360" t="s">
        <v>7</v>
      </c>
    </row>
    <row r="25" spans="2:9" x14ac:dyDescent="0.25">
      <c r="B25" s="15">
        <v>21</v>
      </c>
      <c r="C25" s="939" t="s">
        <v>930</v>
      </c>
      <c r="D25" s="73" t="s">
        <v>1222</v>
      </c>
      <c r="E25" s="723">
        <v>-3</v>
      </c>
      <c r="F25" s="723">
        <v>-182</v>
      </c>
      <c r="G25" s="360" t="s">
        <v>7</v>
      </c>
      <c r="H25" s="360" t="s">
        <v>7</v>
      </c>
      <c r="I25" s="360" t="s">
        <v>7</v>
      </c>
    </row>
    <row r="26" spans="2:9" x14ac:dyDescent="0.25">
      <c r="B26" s="15">
        <v>22</v>
      </c>
      <c r="C26" s="940" t="s">
        <v>931</v>
      </c>
      <c r="D26" s="73" t="s">
        <v>1245</v>
      </c>
      <c r="E26" s="723">
        <v>-63</v>
      </c>
      <c r="F26" s="723">
        <v>0</v>
      </c>
      <c r="G26" s="360" t="s">
        <v>7</v>
      </c>
      <c r="H26" s="360" t="s">
        <v>7</v>
      </c>
      <c r="I26" s="360" t="s">
        <v>7</v>
      </c>
    </row>
    <row r="27" spans="2:9" x14ac:dyDescent="0.25">
      <c r="B27" s="15">
        <v>23</v>
      </c>
      <c r="C27" s="940" t="s">
        <v>932</v>
      </c>
      <c r="D27" s="73" t="s">
        <v>1223</v>
      </c>
      <c r="E27" s="723">
        <v>-33</v>
      </c>
      <c r="F27" s="723">
        <v>-5</v>
      </c>
      <c r="G27" s="360" t="s">
        <v>7</v>
      </c>
      <c r="H27" s="360" t="s">
        <v>7</v>
      </c>
      <c r="I27" s="360" t="s">
        <v>7</v>
      </c>
    </row>
    <row r="28" spans="2:9" x14ac:dyDescent="0.25">
      <c r="B28" s="15">
        <v>24</v>
      </c>
      <c r="C28" s="940" t="s">
        <v>933</v>
      </c>
      <c r="D28" s="73" t="s">
        <v>1224</v>
      </c>
      <c r="E28" s="723">
        <v>-64</v>
      </c>
      <c r="F28" s="360">
        <v>-6</v>
      </c>
      <c r="G28" s="360" t="s">
        <v>7</v>
      </c>
      <c r="H28" s="360" t="s">
        <v>7</v>
      </c>
      <c r="I28" s="360" t="s">
        <v>7</v>
      </c>
    </row>
    <row r="29" spans="2:9" x14ac:dyDescent="0.25">
      <c r="B29" s="15">
        <v>25</v>
      </c>
      <c r="C29" s="940" t="s">
        <v>934</v>
      </c>
      <c r="D29" s="73" t="s">
        <v>1225</v>
      </c>
      <c r="E29" s="723">
        <v>-22</v>
      </c>
      <c r="F29" s="360" t="s">
        <v>7</v>
      </c>
      <c r="G29" s="360" t="s">
        <v>7</v>
      </c>
      <c r="H29" s="360" t="s">
        <v>7</v>
      </c>
      <c r="I29" s="360" t="s">
        <v>7</v>
      </c>
    </row>
    <row r="30" spans="2:9" x14ac:dyDescent="0.25">
      <c r="B30" s="15">
        <v>26</v>
      </c>
      <c r="C30" s="940" t="s">
        <v>935</v>
      </c>
      <c r="D30" s="73" t="s">
        <v>1226</v>
      </c>
      <c r="E30" s="723">
        <v>-16</v>
      </c>
      <c r="F30" s="723">
        <v>-84</v>
      </c>
      <c r="G30" s="360" t="s">
        <v>7</v>
      </c>
      <c r="H30" s="360" t="s">
        <v>7</v>
      </c>
      <c r="I30" s="360" t="s">
        <v>7</v>
      </c>
    </row>
    <row r="31" spans="2:9" x14ac:dyDescent="0.25">
      <c r="B31" s="15">
        <v>27</v>
      </c>
      <c r="C31" s="939" t="s">
        <v>936</v>
      </c>
      <c r="D31" s="73" t="s">
        <v>1032</v>
      </c>
      <c r="E31" s="723">
        <v>-24</v>
      </c>
      <c r="F31" s="723">
        <v>-172</v>
      </c>
      <c r="G31" s="360" t="s">
        <v>7</v>
      </c>
      <c r="H31" s="360" t="s">
        <v>7</v>
      </c>
      <c r="I31" s="360" t="s">
        <v>7</v>
      </c>
    </row>
    <row r="32" spans="2:9" x14ac:dyDescent="0.25">
      <c r="B32" s="15">
        <v>28</v>
      </c>
      <c r="C32" s="939" t="s">
        <v>937</v>
      </c>
      <c r="D32" s="73" t="s">
        <v>1247</v>
      </c>
      <c r="E32" s="723">
        <v>-50</v>
      </c>
      <c r="F32" s="360" t="s">
        <v>7</v>
      </c>
      <c r="G32" s="360" t="s">
        <v>7</v>
      </c>
      <c r="H32" s="360" t="s">
        <v>7</v>
      </c>
      <c r="I32" s="360" t="s">
        <v>7</v>
      </c>
    </row>
    <row r="33" spans="2:9" x14ac:dyDescent="0.25">
      <c r="B33" s="15">
        <v>29</v>
      </c>
      <c r="C33" s="939" t="s">
        <v>938</v>
      </c>
      <c r="D33" s="73" t="s">
        <v>1248</v>
      </c>
      <c r="E33" s="723">
        <v>-13</v>
      </c>
      <c r="F33" s="360" t="s">
        <v>7</v>
      </c>
      <c r="G33" s="360" t="s">
        <v>7</v>
      </c>
      <c r="H33" s="360" t="s">
        <v>7</v>
      </c>
      <c r="I33" s="360" t="s">
        <v>7</v>
      </c>
    </row>
    <row r="34" spans="2:9" x14ac:dyDescent="0.25">
      <c r="B34" s="15">
        <v>30</v>
      </c>
      <c r="C34" s="939" t="s">
        <v>939</v>
      </c>
      <c r="D34" s="73" t="s">
        <v>174</v>
      </c>
      <c r="E34" s="723">
        <v>-18</v>
      </c>
      <c r="F34" s="723">
        <v>-47</v>
      </c>
      <c r="G34" s="360" t="s">
        <v>7</v>
      </c>
      <c r="H34" s="360" t="s">
        <v>7</v>
      </c>
      <c r="I34" s="360" t="s">
        <v>7</v>
      </c>
    </row>
    <row r="35" spans="2:9" x14ac:dyDescent="0.25">
      <c r="B35" s="15">
        <v>31</v>
      </c>
      <c r="C35" s="939" t="s">
        <v>941</v>
      </c>
      <c r="D35" s="73" t="s">
        <v>1033</v>
      </c>
      <c r="E35" s="360" t="s">
        <v>7</v>
      </c>
      <c r="F35" s="723">
        <v>-588</v>
      </c>
      <c r="G35" s="360" t="s">
        <v>7</v>
      </c>
      <c r="H35" s="360" t="s">
        <v>7</v>
      </c>
      <c r="I35" s="360" t="s">
        <v>7</v>
      </c>
    </row>
    <row r="36" spans="2:9" x14ac:dyDescent="0.25">
      <c r="B36" s="15">
        <v>32</v>
      </c>
      <c r="C36" s="939" t="s">
        <v>940</v>
      </c>
      <c r="D36" s="73" t="s">
        <v>1114</v>
      </c>
      <c r="E36" s="723">
        <v>343</v>
      </c>
      <c r="F36" s="360">
        <v>138</v>
      </c>
      <c r="G36" s="360" t="s">
        <v>7</v>
      </c>
      <c r="H36" s="360" t="s">
        <v>7</v>
      </c>
      <c r="I36" s="360" t="s">
        <v>7</v>
      </c>
    </row>
    <row r="37" spans="2:9" x14ac:dyDescent="0.25">
      <c r="B37" s="15">
        <v>33</v>
      </c>
      <c r="C37" s="9" t="s">
        <v>942</v>
      </c>
      <c r="D37" s="68" t="s">
        <v>943</v>
      </c>
      <c r="E37" s="360">
        <v>71</v>
      </c>
      <c r="F37" s="663">
        <v>131</v>
      </c>
      <c r="G37" s="360" t="s">
        <v>7</v>
      </c>
      <c r="H37" s="360" t="s">
        <v>7</v>
      </c>
      <c r="I37" s="360" t="s">
        <v>7</v>
      </c>
    </row>
    <row r="38" spans="2:9" ht="14.25" thickBot="1" x14ac:dyDescent="0.3">
      <c r="B38" s="15">
        <v>34</v>
      </c>
      <c r="C38" s="464" t="s">
        <v>944</v>
      </c>
      <c r="D38" s="465" t="s">
        <v>945</v>
      </c>
      <c r="E38" s="726">
        <v>-173</v>
      </c>
      <c r="F38" s="665" t="s">
        <v>7</v>
      </c>
      <c r="G38" s="467" t="s">
        <v>7</v>
      </c>
      <c r="H38" s="467" t="s">
        <v>7</v>
      </c>
      <c r="I38" s="467" t="s">
        <v>7</v>
      </c>
    </row>
    <row r="39" spans="2:9" ht="14.25" thickBot="1" x14ac:dyDescent="0.3">
      <c r="C39" s="463" t="s">
        <v>946</v>
      </c>
      <c r="D39" s="463" t="s">
        <v>173</v>
      </c>
      <c r="E39" s="670">
        <f>SUM(E5:E38)</f>
        <v>-1692</v>
      </c>
      <c r="F39" s="468">
        <f>SUM(F5:F38)</f>
        <v>-3309</v>
      </c>
      <c r="G39" s="468">
        <f t="shared" ref="G39:I39" si="0">SUM(G5:G38)</f>
        <v>0</v>
      </c>
      <c r="H39" s="468">
        <f t="shared" si="0"/>
        <v>0</v>
      </c>
      <c r="I39" s="468">
        <f t="shared" si="0"/>
        <v>0</v>
      </c>
    </row>
  </sheetData>
  <mergeCells count="1">
    <mergeCell ref="B3:F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3"/>
  <sheetViews>
    <sheetView showGridLines="0" zoomScale="85" zoomScaleNormal="85" workbookViewId="0"/>
  </sheetViews>
  <sheetFormatPr defaultColWidth="9.140625" defaultRowHeight="13.5" x14ac:dyDescent="0.25"/>
  <cols>
    <col min="1" max="1" width="26.28515625" style="15" customWidth="1"/>
    <col min="2" max="2" width="25.7109375" style="15" customWidth="1"/>
    <col min="3" max="4" width="21" style="15" customWidth="1"/>
    <col min="5" max="5" width="9.140625" style="15"/>
    <col min="6" max="6" width="22.85546875" style="15" customWidth="1"/>
    <col min="7" max="16384" width="9.140625" style="15"/>
  </cols>
  <sheetData>
    <row r="3" spans="1:6" ht="15.75" customHeight="1" thickBot="1" x14ac:dyDescent="0.3">
      <c r="A3" s="999" t="s">
        <v>1848</v>
      </c>
      <c r="B3" s="999"/>
      <c r="C3" s="999"/>
      <c r="D3" s="999"/>
      <c r="E3" s="999"/>
      <c r="F3" s="999"/>
    </row>
    <row r="4" spans="1:6" ht="15" thickTop="1" thickBot="1" x14ac:dyDescent="0.3">
      <c r="A4" s="1000" t="s">
        <v>1549</v>
      </c>
      <c r="B4" s="1000"/>
      <c r="C4" s="1000"/>
      <c r="D4" s="1000"/>
      <c r="E4" s="695"/>
      <c r="F4" s="695"/>
    </row>
    <row r="5" spans="1:6" ht="14.25" thickBot="1" x14ac:dyDescent="0.3">
      <c r="A5" s="747"/>
      <c r="B5" s="748" t="s">
        <v>565</v>
      </c>
      <c r="C5" s="748" t="s">
        <v>567</v>
      </c>
      <c r="D5" s="748" t="s">
        <v>572</v>
      </c>
      <c r="E5" s="695"/>
      <c r="F5" s="695"/>
    </row>
    <row r="6" spans="1:6" ht="14.25" thickTop="1" x14ac:dyDescent="0.25">
      <c r="A6" s="723">
        <v>2021</v>
      </c>
      <c r="B6" s="723">
        <v>0.2</v>
      </c>
      <c r="C6" s="723">
        <v>0.7</v>
      </c>
      <c r="D6" s="723">
        <v>0</v>
      </c>
      <c r="E6" s="695"/>
      <c r="F6" s="695"/>
    </row>
    <row r="7" spans="1:6" x14ac:dyDescent="0.25">
      <c r="A7" s="723">
        <v>2022</v>
      </c>
      <c r="B7" s="723">
        <v>1.4</v>
      </c>
      <c r="C7" s="723">
        <v>6.5</v>
      </c>
      <c r="D7" s="723">
        <v>0.2</v>
      </c>
      <c r="E7" s="695"/>
      <c r="F7" s="695"/>
    </row>
    <row r="8" spans="1:6" x14ac:dyDescent="0.25">
      <c r="A8" s="723">
        <v>2023</v>
      </c>
      <c r="B8" s="723">
        <v>1.8</v>
      </c>
      <c r="C8" s="723">
        <v>6.7</v>
      </c>
      <c r="D8" s="723">
        <v>0.8</v>
      </c>
      <c r="E8" s="695"/>
      <c r="F8" s="695"/>
    </row>
    <row r="9" spans="1:6" x14ac:dyDescent="0.25">
      <c r="A9" s="723">
        <v>2024</v>
      </c>
      <c r="B9" s="723">
        <v>1.8</v>
      </c>
      <c r="C9" s="723">
        <v>7.9</v>
      </c>
      <c r="D9" s="723">
        <v>1.5</v>
      </c>
      <c r="E9" s="695"/>
      <c r="F9" s="695"/>
    </row>
    <row r="10" spans="1:6" x14ac:dyDescent="0.25">
      <c r="A10" s="723">
        <v>2025</v>
      </c>
      <c r="B10" s="723">
        <v>1.3</v>
      </c>
      <c r="C10" s="723">
        <v>5.7</v>
      </c>
      <c r="D10" s="723">
        <v>1.8</v>
      </c>
      <c r="E10" s="695"/>
      <c r="F10" s="695"/>
    </row>
    <row r="11" spans="1:6" ht="14.25" thickBot="1" x14ac:dyDescent="0.3">
      <c r="A11" s="749">
        <v>2026</v>
      </c>
      <c r="B11" s="749">
        <v>0.7</v>
      </c>
      <c r="C11" s="749">
        <v>2.6</v>
      </c>
      <c r="D11" s="749">
        <v>1.7</v>
      </c>
      <c r="E11" s="695"/>
      <c r="F11" s="695"/>
    </row>
    <row r="12" spans="1:6" ht="14.25" thickTop="1" x14ac:dyDescent="0.25">
      <c r="A12" s="335"/>
      <c r="B12" s="335"/>
      <c r="C12" s="1001" t="s">
        <v>8</v>
      </c>
      <c r="D12" s="1001"/>
      <c r="E12" s="695"/>
      <c r="F12" s="695"/>
    </row>
    <row r="13" spans="1:6" x14ac:dyDescent="0.25">
      <c r="A13" s="695"/>
      <c r="B13" s="695"/>
      <c r="C13" s="695"/>
      <c r="D13" s="695"/>
      <c r="E13" s="695"/>
      <c r="F13" s="695"/>
    </row>
    <row r="14" spans="1:6" ht="15.75" customHeight="1" thickBot="1" x14ac:dyDescent="0.3">
      <c r="A14" s="999" t="s">
        <v>1550</v>
      </c>
      <c r="B14" s="999"/>
      <c r="C14" s="999"/>
      <c r="D14" s="999"/>
      <c r="E14" s="999"/>
      <c r="F14" s="999"/>
    </row>
    <row r="15" spans="1:6" ht="15" thickTop="1" thickBot="1" x14ac:dyDescent="0.3">
      <c r="A15" s="1000" t="s">
        <v>1552</v>
      </c>
      <c r="B15" s="1000"/>
      <c r="C15" s="1000"/>
      <c r="D15" s="1000"/>
      <c r="E15" s="695"/>
      <c r="F15" s="695"/>
    </row>
    <row r="16" spans="1:6" ht="14.25" thickBot="1" x14ac:dyDescent="0.3">
      <c r="A16" s="747"/>
      <c r="B16" s="748" t="s">
        <v>573</v>
      </c>
      <c r="C16" s="748" t="s">
        <v>1551</v>
      </c>
      <c r="D16" s="748" t="s">
        <v>579</v>
      </c>
      <c r="E16" s="695"/>
      <c r="F16" s="695"/>
    </row>
    <row r="17" spans="1:4" ht="14.25" thickTop="1" x14ac:dyDescent="0.25">
      <c r="A17" s="723">
        <v>2021</v>
      </c>
      <c r="B17" s="723">
        <v>0.2</v>
      </c>
      <c r="C17" s="723">
        <v>0.7</v>
      </c>
      <c r="D17" s="723">
        <v>0</v>
      </c>
    </row>
    <row r="18" spans="1:4" x14ac:dyDescent="0.25">
      <c r="A18" s="723">
        <v>2022</v>
      </c>
      <c r="B18" s="723">
        <v>1.4</v>
      </c>
      <c r="C18" s="723">
        <v>6.5</v>
      </c>
      <c r="D18" s="723">
        <v>0.2</v>
      </c>
    </row>
    <row r="19" spans="1:4" x14ac:dyDescent="0.25">
      <c r="A19" s="723">
        <v>2023</v>
      </c>
      <c r="B19" s="723">
        <v>1.8</v>
      </c>
      <c r="C19" s="723">
        <v>6.7</v>
      </c>
      <c r="D19" s="723">
        <v>0.8</v>
      </c>
    </row>
    <row r="20" spans="1:4" x14ac:dyDescent="0.25">
      <c r="A20" s="723">
        <v>2024</v>
      </c>
      <c r="B20" s="723">
        <v>1.8</v>
      </c>
      <c r="C20" s="723">
        <v>7.9</v>
      </c>
      <c r="D20" s="723">
        <v>1.5</v>
      </c>
    </row>
    <row r="21" spans="1:4" x14ac:dyDescent="0.25">
      <c r="A21" s="723">
        <v>2025</v>
      </c>
      <c r="B21" s="723">
        <v>1.3</v>
      </c>
      <c r="C21" s="723">
        <v>5.7</v>
      </c>
      <c r="D21" s="723">
        <v>1.8</v>
      </c>
    </row>
    <row r="22" spans="1:4" ht="14.25" thickBot="1" x14ac:dyDescent="0.3">
      <c r="A22" s="749">
        <v>2026</v>
      </c>
      <c r="B22" s="749">
        <v>0.7</v>
      </c>
      <c r="C22" s="749">
        <v>2.6</v>
      </c>
      <c r="D22" s="749">
        <v>1.7</v>
      </c>
    </row>
    <row r="23" spans="1:4" ht="14.25" thickTop="1" x14ac:dyDescent="0.25">
      <c r="A23" s="335"/>
      <c r="B23" s="335"/>
      <c r="C23" s="1001" t="s">
        <v>118</v>
      </c>
      <c r="D23" s="1001"/>
    </row>
  </sheetData>
  <mergeCells count="6">
    <mergeCell ref="A14:F14"/>
    <mergeCell ref="A15:D15"/>
    <mergeCell ref="C23:D23"/>
    <mergeCell ref="A3:F3"/>
    <mergeCell ref="A4:D4"/>
    <mergeCell ref="C12:D12"/>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1"/>
  <dimension ref="A2:S51"/>
  <sheetViews>
    <sheetView showGridLines="0" topLeftCell="A25" zoomScale="90" zoomScaleNormal="90" workbookViewId="0">
      <selection activeCell="A2" sqref="A2"/>
    </sheetView>
  </sheetViews>
  <sheetFormatPr defaultColWidth="10.7109375" defaultRowHeight="13.5" x14ac:dyDescent="0.25"/>
  <cols>
    <col min="1" max="1" width="50.5703125" style="203" customWidth="1"/>
    <col min="2" max="2" width="6.42578125" style="203" bestFit="1" customWidth="1"/>
    <col min="3" max="4" width="7.42578125" style="203" bestFit="1" customWidth="1"/>
    <col min="5" max="5" width="8.28515625" style="203" bestFit="1" customWidth="1"/>
    <col min="6" max="16384" width="10.7109375" style="203"/>
  </cols>
  <sheetData>
    <row r="2" spans="1:19" x14ac:dyDescent="0.25">
      <c r="B2" s="273"/>
    </row>
    <row r="3" spans="1:19" ht="14.25" thickBot="1" x14ac:dyDescent="0.3">
      <c r="A3" s="1092" t="s">
        <v>1264</v>
      </c>
      <c r="B3" s="1092"/>
      <c r="C3" s="1092"/>
      <c r="D3" s="1092"/>
      <c r="E3" s="1092"/>
      <c r="F3" s="198"/>
      <c r="G3" s="198"/>
      <c r="H3" s="198"/>
      <c r="I3" s="198"/>
      <c r="J3" s="198"/>
      <c r="K3" s="198"/>
      <c r="M3" s="1005"/>
      <c r="N3" s="1005"/>
      <c r="O3" s="1005"/>
      <c r="P3" s="1005"/>
      <c r="Q3" s="1005"/>
      <c r="R3" s="1005"/>
      <c r="S3" s="1005"/>
    </row>
    <row r="4" spans="1:19" ht="14.25" thickBot="1" x14ac:dyDescent="0.3">
      <c r="A4" s="336"/>
      <c r="B4" s="337"/>
      <c r="C4" s="536" t="s">
        <v>639</v>
      </c>
      <c r="D4" s="536" t="s">
        <v>1131</v>
      </c>
      <c r="E4" s="536" t="s">
        <v>1132</v>
      </c>
      <c r="F4" s="537">
        <v>2022</v>
      </c>
      <c r="G4" s="537">
        <v>2023</v>
      </c>
      <c r="H4" s="537">
        <v>2024</v>
      </c>
    </row>
    <row r="5" spans="1:19" x14ac:dyDescent="0.25">
      <c r="A5" s="70" t="s">
        <v>56</v>
      </c>
      <c r="B5" s="71" t="s">
        <v>37</v>
      </c>
      <c r="C5" s="333">
        <v>40066</v>
      </c>
      <c r="D5" s="333">
        <v>43719</v>
      </c>
      <c r="E5" s="333">
        <v>49200</v>
      </c>
      <c r="F5" s="538">
        <v>47251</v>
      </c>
      <c r="G5" s="538">
        <v>49866</v>
      </c>
      <c r="H5" s="538">
        <v>49339</v>
      </c>
    </row>
    <row r="6" spans="1:19" x14ac:dyDescent="0.25">
      <c r="A6" s="75" t="s">
        <v>57</v>
      </c>
      <c r="B6" s="71" t="s">
        <v>37</v>
      </c>
      <c r="C6" s="334">
        <v>1163</v>
      </c>
      <c r="D6" s="334">
        <v>1134</v>
      </c>
      <c r="E6" s="335">
        <v>936</v>
      </c>
      <c r="F6" s="539">
        <v>969</v>
      </c>
      <c r="G6" s="540">
        <v>1024</v>
      </c>
      <c r="H6" s="540">
        <v>1195</v>
      </c>
      <c r="I6" s="280"/>
      <c r="J6" s="279"/>
    </row>
    <row r="7" spans="1:19" x14ac:dyDescent="0.25">
      <c r="A7" s="75" t="s">
        <v>245</v>
      </c>
      <c r="B7" s="71" t="s">
        <v>37</v>
      </c>
      <c r="C7" s="335">
        <v>587</v>
      </c>
      <c r="D7" s="335">
        <v>574</v>
      </c>
      <c r="E7" s="335">
        <v>616</v>
      </c>
      <c r="F7" s="539">
        <v>461</v>
      </c>
      <c r="G7" s="539">
        <v>531</v>
      </c>
      <c r="H7" s="539">
        <v>4</v>
      </c>
      <c r="I7" s="280"/>
      <c r="J7" s="279"/>
    </row>
    <row r="8" spans="1:19" x14ac:dyDescent="0.25">
      <c r="A8" s="75" t="s">
        <v>246</v>
      </c>
      <c r="B8" s="71" t="s">
        <v>37</v>
      </c>
      <c r="C8" s="335">
        <v>890</v>
      </c>
      <c r="D8" s="335">
        <v>931</v>
      </c>
      <c r="E8" s="334">
        <v>1278</v>
      </c>
      <c r="F8" s="540">
        <v>1441</v>
      </c>
      <c r="G8" s="540">
        <v>2563</v>
      </c>
      <c r="H8" s="540">
        <v>1141</v>
      </c>
      <c r="I8" s="280"/>
      <c r="J8" s="279"/>
    </row>
    <row r="9" spans="1:19" x14ac:dyDescent="0.25">
      <c r="A9" s="75" t="s">
        <v>108</v>
      </c>
      <c r="B9" s="71" t="s">
        <v>37</v>
      </c>
      <c r="C9" s="334">
        <v>2767</v>
      </c>
      <c r="D9" s="334">
        <v>2619</v>
      </c>
      <c r="E9" s="334">
        <v>3039</v>
      </c>
      <c r="F9" s="540">
        <v>3209</v>
      </c>
      <c r="G9" s="540">
        <v>3557</v>
      </c>
      <c r="H9" s="540">
        <v>3426</v>
      </c>
      <c r="I9" s="280"/>
      <c r="J9" s="279"/>
    </row>
    <row r="10" spans="1:19" ht="16.899999999999999" customHeight="1" x14ac:dyDescent="0.25">
      <c r="A10" s="75" t="s">
        <v>109</v>
      </c>
      <c r="B10" s="71" t="s">
        <v>37</v>
      </c>
      <c r="C10" s="334">
        <v>2506</v>
      </c>
      <c r="D10" s="334">
        <v>2598</v>
      </c>
      <c r="E10" s="334">
        <v>2756</v>
      </c>
      <c r="F10" s="540">
        <v>2908</v>
      </c>
      <c r="G10" s="540">
        <v>3106</v>
      </c>
      <c r="H10" s="540">
        <v>3308</v>
      </c>
      <c r="I10" s="280"/>
      <c r="J10" s="279"/>
    </row>
    <row r="11" spans="1:19" x14ac:dyDescent="0.25">
      <c r="A11" s="74" t="s">
        <v>58</v>
      </c>
      <c r="B11" s="71" t="s">
        <v>37</v>
      </c>
      <c r="C11" s="335">
        <v>-26</v>
      </c>
      <c r="D11" s="335">
        <v>58</v>
      </c>
      <c r="E11" s="335">
        <v>39</v>
      </c>
      <c r="F11" s="539">
        <v>-14</v>
      </c>
      <c r="G11" s="539">
        <v>-15</v>
      </c>
      <c r="H11" s="539">
        <v>17</v>
      </c>
      <c r="I11" s="280"/>
      <c r="J11" s="281"/>
    </row>
    <row r="12" spans="1:19" x14ac:dyDescent="0.25">
      <c r="A12" s="75" t="s">
        <v>59</v>
      </c>
      <c r="B12" s="71" t="s">
        <v>37</v>
      </c>
      <c r="C12" s="335">
        <v>0</v>
      </c>
      <c r="D12" s="335">
        <v>0</v>
      </c>
      <c r="E12" s="335">
        <v>0</v>
      </c>
      <c r="F12" s="539">
        <v>0</v>
      </c>
      <c r="G12" s="539">
        <v>0</v>
      </c>
      <c r="H12" s="539">
        <v>0</v>
      </c>
      <c r="I12" s="280"/>
      <c r="J12" s="281"/>
    </row>
    <row r="13" spans="1:19" ht="14.25" thickBot="1" x14ac:dyDescent="0.3">
      <c r="A13" s="76" t="s">
        <v>247</v>
      </c>
      <c r="B13" s="77" t="s">
        <v>37</v>
      </c>
      <c r="C13" s="541">
        <v>37779</v>
      </c>
      <c r="D13" s="541">
        <v>41574</v>
      </c>
      <c r="E13" s="541">
        <v>46665</v>
      </c>
      <c r="F13" s="542">
        <v>44555</v>
      </c>
      <c r="G13" s="542">
        <v>45843</v>
      </c>
      <c r="H13" s="542">
        <v>46867</v>
      </c>
      <c r="I13" s="280"/>
      <c r="J13" s="283"/>
    </row>
    <row r="14" spans="1:19" ht="14.45" customHeight="1" thickTop="1" thickBot="1" x14ac:dyDescent="0.3">
      <c r="A14" s="75" t="s">
        <v>391</v>
      </c>
      <c r="B14" s="71" t="s">
        <v>37</v>
      </c>
      <c r="C14" s="543">
        <v>2730</v>
      </c>
      <c r="D14" s="543">
        <v>3795</v>
      </c>
      <c r="E14" s="543">
        <v>5091</v>
      </c>
      <c r="F14" s="544">
        <v>-2110</v>
      </c>
      <c r="G14" s="544">
        <v>1288</v>
      </c>
      <c r="H14" s="544">
        <v>1024</v>
      </c>
      <c r="I14" s="280"/>
      <c r="J14" s="281"/>
    </row>
    <row r="15" spans="1:19" ht="18" customHeight="1" thickTop="1" x14ac:dyDescent="0.25">
      <c r="A15" s="75" t="s">
        <v>60</v>
      </c>
      <c r="B15" s="71" t="s">
        <v>37</v>
      </c>
      <c r="C15" s="335">
        <v>177</v>
      </c>
      <c r="D15" s="335">
        <v>-480</v>
      </c>
      <c r="E15" s="335">
        <v>74</v>
      </c>
      <c r="F15" s="539">
        <v>41</v>
      </c>
      <c r="G15" s="539">
        <v>331</v>
      </c>
      <c r="H15" s="539">
        <v>303</v>
      </c>
      <c r="I15" s="280"/>
      <c r="J15" s="279"/>
    </row>
    <row r="16" spans="1:19" x14ac:dyDescent="0.25">
      <c r="A16" s="75" t="s">
        <v>352</v>
      </c>
      <c r="B16" s="71" t="s">
        <v>37</v>
      </c>
      <c r="C16" s="335">
        <v>0</v>
      </c>
      <c r="D16" s="335">
        <v>-92</v>
      </c>
      <c r="E16" s="335">
        <v>82</v>
      </c>
      <c r="F16" s="539">
        <v>10</v>
      </c>
      <c r="G16" s="539">
        <v>0</v>
      </c>
      <c r="H16" s="539">
        <v>0</v>
      </c>
      <c r="I16" s="280"/>
      <c r="J16" s="285"/>
    </row>
    <row r="17" spans="1:13" x14ac:dyDescent="0.25">
      <c r="A17" s="75" t="s">
        <v>353</v>
      </c>
      <c r="B17" s="71" t="s">
        <v>37</v>
      </c>
      <c r="C17" s="335">
        <v>0</v>
      </c>
      <c r="D17" s="334">
        <v>-1501</v>
      </c>
      <c r="E17" s="334">
        <v>-1939</v>
      </c>
      <c r="F17" s="540">
        <v>3440</v>
      </c>
      <c r="G17" s="539">
        <v>0</v>
      </c>
      <c r="H17" s="539">
        <v>0</v>
      </c>
      <c r="I17" s="280"/>
      <c r="J17" s="285"/>
    </row>
    <row r="18" spans="1:13" ht="14.25" thickBot="1" x14ac:dyDescent="0.3">
      <c r="A18" s="89" t="s">
        <v>354</v>
      </c>
      <c r="B18" s="77" t="s">
        <v>37</v>
      </c>
      <c r="C18" s="335">
        <v>0</v>
      </c>
      <c r="D18" s="335">
        <v>0</v>
      </c>
      <c r="E18" s="335">
        <v>0</v>
      </c>
      <c r="F18" s="539">
        <v>0</v>
      </c>
      <c r="G18" s="539">
        <v>0</v>
      </c>
      <c r="H18" s="539">
        <v>0</v>
      </c>
      <c r="I18" s="280"/>
      <c r="J18" s="285"/>
    </row>
    <row r="19" spans="1:13" ht="13.9" customHeight="1" thickTop="1" x14ac:dyDescent="0.25">
      <c r="A19" s="287" t="s">
        <v>518</v>
      </c>
      <c r="B19" s="79" t="s">
        <v>17</v>
      </c>
      <c r="C19" s="545">
        <v>7.3</v>
      </c>
      <c r="D19" s="580">
        <f t="shared" ref="D19" si="0">(D14-(D15-D16)+(D17)+(D18))/C13*100</f>
        <v>7.0991820852854755</v>
      </c>
      <c r="E19" s="580">
        <f>(E14-(E15-E16)+(E17)+(E18))/D13*100</f>
        <v>7.6009044114109772</v>
      </c>
      <c r="F19" s="546">
        <v>2.8</v>
      </c>
      <c r="G19" s="546">
        <v>2.1</v>
      </c>
      <c r="H19" s="546">
        <v>1.6</v>
      </c>
    </row>
    <row r="20" spans="1:13" ht="13.15" customHeight="1" thickBot="1" x14ac:dyDescent="0.3">
      <c r="A20" s="89" t="s">
        <v>515</v>
      </c>
      <c r="B20" s="77" t="s">
        <v>17</v>
      </c>
      <c r="C20" s="335">
        <v>4.5999999999999996</v>
      </c>
      <c r="D20" s="581">
        <f t="shared" ref="D20:E20" si="1">(((1+D19/100)/(1+D25/100))-1)*100</f>
        <v>7.0991820852854826</v>
      </c>
      <c r="E20" s="581">
        <f t="shared" si="1"/>
        <v>7.6009044114109692</v>
      </c>
      <c r="F20" s="539">
        <v>0.7</v>
      </c>
      <c r="G20" s="539">
        <v>-0.6</v>
      </c>
      <c r="H20" s="539">
        <v>-1</v>
      </c>
      <c r="I20" s="280"/>
      <c r="J20" s="22"/>
    </row>
    <row r="21" spans="1:13" ht="17.45" customHeight="1" x14ac:dyDescent="0.25">
      <c r="A21" s="287" t="s">
        <v>516</v>
      </c>
      <c r="B21" s="79" t="s">
        <v>61</v>
      </c>
      <c r="C21" s="547">
        <v>2</v>
      </c>
      <c r="D21" s="547">
        <v>2.8</v>
      </c>
      <c r="E21" s="547">
        <v>1.9</v>
      </c>
      <c r="F21" s="548">
        <v>1.6</v>
      </c>
      <c r="G21" s="548">
        <v>-0.4</v>
      </c>
      <c r="H21" s="548">
        <v>-0.4</v>
      </c>
      <c r="M21" s="290"/>
    </row>
    <row r="22" spans="1:13" ht="14.25" thickBot="1" x14ac:dyDescent="0.3">
      <c r="A22" s="89" t="s">
        <v>517</v>
      </c>
      <c r="B22" s="77" t="s">
        <v>61</v>
      </c>
      <c r="C22" s="549">
        <v>-2.7</v>
      </c>
      <c r="D22" s="549">
        <v>-1.7</v>
      </c>
      <c r="E22" s="549">
        <v>-4.4000000000000004</v>
      </c>
      <c r="F22" s="549">
        <v>1</v>
      </c>
      <c r="G22" s="549">
        <v>0.2</v>
      </c>
      <c r="H22" s="549">
        <v>0.6</v>
      </c>
    </row>
    <row r="23" spans="1:13" x14ac:dyDescent="0.25">
      <c r="A23" s="80" t="s">
        <v>523</v>
      </c>
      <c r="B23" s="81" t="s">
        <v>38</v>
      </c>
      <c r="C23" s="942">
        <v>-1.3</v>
      </c>
      <c r="D23" s="943" t="s">
        <v>7</v>
      </c>
      <c r="E23" s="943" t="s">
        <v>7</v>
      </c>
      <c r="F23" s="944" t="s">
        <v>7</v>
      </c>
      <c r="G23" s="550">
        <v>0.1</v>
      </c>
      <c r="H23" s="550">
        <v>0.2</v>
      </c>
    </row>
    <row r="24" spans="1:13" ht="14.25" thickBot="1" x14ac:dyDescent="0.3">
      <c r="A24" s="82" t="s">
        <v>524</v>
      </c>
      <c r="B24" s="83" t="s">
        <v>38</v>
      </c>
      <c r="C24" s="945">
        <v>-1.2</v>
      </c>
      <c r="D24" s="946" t="s">
        <v>7</v>
      </c>
      <c r="E24" s="946" t="s">
        <v>7</v>
      </c>
      <c r="F24" s="947" t="s">
        <v>7</v>
      </c>
      <c r="G24" s="551">
        <v>0.1</v>
      </c>
      <c r="H24" s="551">
        <v>0.2</v>
      </c>
      <c r="I24" s="291"/>
    </row>
    <row r="25" spans="1:13" x14ac:dyDescent="0.25">
      <c r="A25" s="1090" t="s">
        <v>1266</v>
      </c>
      <c r="B25" s="1090"/>
      <c r="C25" s="1090"/>
      <c r="D25" s="1090"/>
      <c r="E25" s="1090"/>
      <c r="F25" s="1090"/>
      <c r="G25" s="1090"/>
      <c r="H25" s="1090"/>
    </row>
    <row r="26" spans="1:13" ht="26.45" customHeight="1" x14ac:dyDescent="0.25">
      <c r="A26" s="1091" t="s">
        <v>1267</v>
      </c>
      <c r="B26" s="1091"/>
      <c r="C26" s="1091"/>
      <c r="D26" s="1091"/>
      <c r="E26" s="1091"/>
      <c r="F26" s="1091"/>
      <c r="G26" s="1091"/>
      <c r="H26" s="1091"/>
    </row>
    <row r="28" spans="1:13" ht="14.25" thickBot="1" x14ac:dyDescent="0.3">
      <c r="A28" s="697" t="s">
        <v>1265</v>
      </c>
      <c r="B28" s="697"/>
      <c r="C28" s="697"/>
      <c r="D28" s="697"/>
      <c r="E28" s="697"/>
    </row>
    <row r="29" spans="1:13" x14ac:dyDescent="0.25">
      <c r="A29" s="274"/>
      <c r="B29" s="275"/>
      <c r="C29" s="276" t="str">
        <f t="shared" ref="C29:E49" si="2">C4</f>
        <v>2019 S</v>
      </c>
      <c r="D29" s="276" t="str">
        <f t="shared" si="2"/>
        <v>2020 S</v>
      </c>
      <c r="E29" s="276" t="str">
        <f t="shared" si="2"/>
        <v>2021 OS</v>
      </c>
      <c r="F29" s="276">
        <f t="shared" ref="F29:H29" si="3">F4</f>
        <v>2022</v>
      </c>
      <c r="G29" s="276">
        <f t="shared" si="3"/>
        <v>2023</v>
      </c>
      <c r="H29" s="276">
        <f t="shared" si="3"/>
        <v>2024</v>
      </c>
    </row>
    <row r="30" spans="1:13" x14ac:dyDescent="0.25">
      <c r="A30" s="70" t="s">
        <v>189</v>
      </c>
      <c r="B30" s="71" t="s">
        <v>37</v>
      </c>
      <c r="C30" s="277">
        <f t="shared" si="2"/>
        <v>40066</v>
      </c>
      <c r="D30" s="277">
        <f t="shared" si="2"/>
        <v>43719</v>
      </c>
      <c r="E30" s="277">
        <f t="shared" si="2"/>
        <v>49200</v>
      </c>
      <c r="F30" s="277">
        <f t="shared" ref="F30:H30" si="4">F5</f>
        <v>47251</v>
      </c>
      <c r="G30" s="277">
        <f t="shared" si="4"/>
        <v>49866</v>
      </c>
      <c r="H30" s="277">
        <f t="shared" si="4"/>
        <v>49339</v>
      </c>
    </row>
    <row r="31" spans="1:13" x14ac:dyDescent="0.25">
      <c r="A31" s="75" t="s">
        <v>190</v>
      </c>
      <c r="B31" s="71" t="s">
        <v>37</v>
      </c>
      <c r="C31" s="278">
        <f t="shared" si="2"/>
        <v>1163</v>
      </c>
      <c r="D31" s="278">
        <f t="shared" si="2"/>
        <v>1134</v>
      </c>
      <c r="E31" s="278">
        <f t="shared" si="2"/>
        <v>936</v>
      </c>
      <c r="F31" s="278">
        <f t="shared" ref="F31:H31" si="5">F6</f>
        <v>969</v>
      </c>
      <c r="G31" s="278">
        <f t="shared" si="5"/>
        <v>1024</v>
      </c>
      <c r="H31" s="278">
        <f t="shared" si="5"/>
        <v>1195</v>
      </c>
    </row>
    <row r="32" spans="1:13" x14ac:dyDescent="0.25">
      <c r="A32" s="75" t="s">
        <v>248</v>
      </c>
      <c r="B32" s="71" t="s">
        <v>37</v>
      </c>
      <c r="C32" s="278">
        <f t="shared" si="2"/>
        <v>587</v>
      </c>
      <c r="D32" s="278">
        <f t="shared" si="2"/>
        <v>574</v>
      </c>
      <c r="E32" s="278">
        <f t="shared" si="2"/>
        <v>616</v>
      </c>
      <c r="F32" s="278">
        <f t="shared" ref="F32:H32" si="6">F7</f>
        <v>461</v>
      </c>
      <c r="G32" s="278">
        <f t="shared" si="6"/>
        <v>531</v>
      </c>
      <c r="H32" s="278">
        <f t="shared" si="6"/>
        <v>4</v>
      </c>
    </row>
    <row r="33" spans="1:19" x14ac:dyDescent="0.25">
      <c r="A33" s="75" t="s">
        <v>249</v>
      </c>
      <c r="B33" s="71" t="s">
        <v>37</v>
      </c>
      <c r="C33" s="278">
        <f t="shared" si="2"/>
        <v>890</v>
      </c>
      <c r="D33" s="278">
        <f t="shared" si="2"/>
        <v>931</v>
      </c>
      <c r="E33" s="278">
        <f t="shared" si="2"/>
        <v>1278</v>
      </c>
      <c r="F33" s="278">
        <f t="shared" ref="F33:H33" si="7">F8</f>
        <v>1441</v>
      </c>
      <c r="G33" s="278">
        <f t="shared" si="7"/>
        <v>2563</v>
      </c>
      <c r="H33" s="278">
        <f t="shared" si="7"/>
        <v>1141</v>
      </c>
      <c r="I33" s="198"/>
      <c r="J33" s="198"/>
      <c r="K33" s="198"/>
      <c r="M33" s="1005"/>
      <c r="N33" s="1005"/>
      <c r="O33" s="1005"/>
      <c r="P33" s="1005"/>
      <c r="Q33" s="1005"/>
      <c r="R33" s="1005"/>
      <c r="S33" s="1005"/>
    </row>
    <row r="34" spans="1:19" x14ac:dyDescent="0.25">
      <c r="A34" s="75" t="s">
        <v>191</v>
      </c>
      <c r="B34" s="71" t="s">
        <v>37</v>
      </c>
      <c r="C34" s="278">
        <f t="shared" si="2"/>
        <v>2767</v>
      </c>
      <c r="D34" s="278">
        <f t="shared" si="2"/>
        <v>2619</v>
      </c>
      <c r="E34" s="278">
        <f t="shared" si="2"/>
        <v>3039</v>
      </c>
      <c r="F34" s="278">
        <f t="shared" ref="F34:H34" si="8">F9</f>
        <v>3209</v>
      </c>
      <c r="G34" s="278">
        <f t="shared" si="8"/>
        <v>3557</v>
      </c>
      <c r="H34" s="278">
        <f t="shared" si="8"/>
        <v>3426</v>
      </c>
    </row>
    <row r="35" spans="1:19" x14ac:dyDescent="0.25">
      <c r="A35" s="75" t="s">
        <v>192</v>
      </c>
      <c r="B35" s="71" t="s">
        <v>37</v>
      </c>
      <c r="C35" s="278">
        <f t="shared" si="2"/>
        <v>2506</v>
      </c>
      <c r="D35" s="278">
        <f t="shared" si="2"/>
        <v>2598</v>
      </c>
      <c r="E35" s="278">
        <f t="shared" si="2"/>
        <v>2756</v>
      </c>
      <c r="F35" s="278">
        <f t="shared" ref="F35:H35" si="9">F10</f>
        <v>2908</v>
      </c>
      <c r="G35" s="278">
        <f t="shared" si="9"/>
        <v>3106</v>
      </c>
      <c r="H35" s="278">
        <f t="shared" si="9"/>
        <v>3308</v>
      </c>
    </row>
    <row r="36" spans="1:19" x14ac:dyDescent="0.25">
      <c r="A36" s="74" t="s">
        <v>193</v>
      </c>
      <c r="B36" s="71" t="s">
        <v>37</v>
      </c>
      <c r="C36" s="278">
        <f t="shared" si="2"/>
        <v>-26</v>
      </c>
      <c r="D36" s="278">
        <f t="shared" si="2"/>
        <v>58</v>
      </c>
      <c r="E36" s="278">
        <f t="shared" si="2"/>
        <v>39</v>
      </c>
      <c r="F36" s="278">
        <f t="shared" ref="F36:H36" si="10">F11</f>
        <v>-14</v>
      </c>
      <c r="G36" s="278">
        <f t="shared" si="10"/>
        <v>-15</v>
      </c>
      <c r="H36" s="278">
        <f t="shared" si="10"/>
        <v>17</v>
      </c>
    </row>
    <row r="37" spans="1:19" x14ac:dyDescent="0.25">
      <c r="A37" s="75" t="s">
        <v>194</v>
      </c>
      <c r="B37" s="71" t="s">
        <v>37</v>
      </c>
      <c r="C37" s="278">
        <f t="shared" si="2"/>
        <v>0</v>
      </c>
      <c r="D37" s="278">
        <f t="shared" si="2"/>
        <v>0</v>
      </c>
      <c r="E37" s="278">
        <f t="shared" si="2"/>
        <v>0</v>
      </c>
      <c r="F37" s="278">
        <f t="shared" ref="F37:H37" si="11">F12</f>
        <v>0</v>
      </c>
      <c r="G37" s="278">
        <f t="shared" si="11"/>
        <v>0</v>
      </c>
      <c r="H37" s="278">
        <f t="shared" si="11"/>
        <v>0</v>
      </c>
    </row>
    <row r="38" spans="1:19" x14ac:dyDescent="0.25">
      <c r="A38" s="76" t="s">
        <v>195</v>
      </c>
      <c r="B38" s="77" t="s">
        <v>37</v>
      </c>
      <c r="C38" s="282">
        <f t="shared" si="2"/>
        <v>37779</v>
      </c>
      <c r="D38" s="282">
        <f t="shared" si="2"/>
        <v>41574</v>
      </c>
      <c r="E38" s="282">
        <f t="shared" si="2"/>
        <v>46665</v>
      </c>
      <c r="F38" s="282">
        <f t="shared" ref="F38:H38" si="12">F13</f>
        <v>44555</v>
      </c>
      <c r="G38" s="282">
        <f t="shared" si="12"/>
        <v>45843</v>
      </c>
      <c r="H38" s="282">
        <f t="shared" si="12"/>
        <v>46867</v>
      </c>
    </row>
    <row r="39" spans="1:19" x14ac:dyDescent="0.25">
      <c r="A39" s="75" t="s">
        <v>196</v>
      </c>
      <c r="B39" s="71" t="s">
        <v>37</v>
      </c>
      <c r="C39" s="279">
        <f t="shared" si="2"/>
        <v>2730</v>
      </c>
      <c r="D39" s="279">
        <f t="shared" si="2"/>
        <v>3795</v>
      </c>
      <c r="E39" s="279">
        <f t="shared" si="2"/>
        <v>5091</v>
      </c>
      <c r="F39" s="279">
        <f t="shared" ref="F39:H39" si="13">F14</f>
        <v>-2110</v>
      </c>
      <c r="G39" s="279">
        <f t="shared" si="13"/>
        <v>1288</v>
      </c>
      <c r="H39" s="279">
        <f t="shared" si="13"/>
        <v>1024</v>
      </c>
    </row>
    <row r="40" spans="1:19" x14ac:dyDescent="0.25">
      <c r="A40" s="75" t="s">
        <v>375</v>
      </c>
      <c r="B40" s="71" t="s">
        <v>37</v>
      </c>
      <c r="C40" s="278">
        <f t="shared" si="2"/>
        <v>177</v>
      </c>
      <c r="D40" s="278">
        <f t="shared" si="2"/>
        <v>-480</v>
      </c>
      <c r="E40" s="278">
        <f t="shared" si="2"/>
        <v>74</v>
      </c>
      <c r="F40" s="278">
        <f t="shared" ref="F40:H40" si="14">F15</f>
        <v>41</v>
      </c>
      <c r="G40" s="278">
        <f t="shared" si="14"/>
        <v>331</v>
      </c>
      <c r="H40" s="278">
        <f t="shared" si="14"/>
        <v>303</v>
      </c>
    </row>
    <row r="41" spans="1:19" x14ac:dyDescent="0.25">
      <c r="A41" s="75" t="s">
        <v>376</v>
      </c>
      <c r="B41" s="71" t="s">
        <v>37</v>
      </c>
      <c r="C41" s="278">
        <f t="shared" si="2"/>
        <v>0</v>
      </c>
      <c r="D41" s="278">
        <f t="shared" si="2"/>
        <v>-92</v>
      </c>
      <c r="E41" s="278">
        <f t="shared" si="2"/>
        <v>82</v>
      </c>
      <c r="F41" s="278">
        <f t="shared" ref="F41:H41" si="15">F16</f>
        <v>10</v>
      </c>
      <c r="G41" s="278">
        <f t="shared" si="15"/>
        <v>0</v>
      </c>
      <c r="H41" s="278">
        <f t="shared" si="15"/>
        <v>0</v>
      </c>
    </row>
    <row r="42" spans="1:19" x14ac:dyDescent="0.25">
      <c r="A42" s="75" t="s">
        <v>377</v>
      </c>
      <c r="B42" s="71" t="s">
        <v>37</v>
      </c>
      <c r="C42" s="284">
        <f t="shared" si="2"/>
        <v>0</v>
      </c>
      <c r="D42" s="284">
        <f t="shared" si="2"/>
        <v>-1501</v>
      </c>
      <c r="E42" s="284">
        <f t="shared" si="2"/>
        <v>-1939</v>
      </c>
      <c r="F42" s="284">
        <f t="shared" ref="F42:H42" si="16">F17</f>
        <v>3440</v>
      </c>
      <c r="G42" s="284">
        <f t="shared" si="16"/>
        <v>0</v>
      </c>
      <c r="H42" s="284">
        <f t="shared" si="16"/>
        <v>0</v>
      </c>
    </row>
    <row r="43" spans="1:19" x14ac:dyDescent="0.25">
      <c r="A43" s="89" t="s">
        <v>378</v>
      </c>
      <c r="B43" s="77" t="s">
        <v>37</v>
      </c>
      <c r="C43" s="286">
        <f t="shared" si="2"/>
        <v>0</v>
      </c>
      <c r="D43" s="286">
        <f t="shared" si="2"/>
        <v>0</v>
      </c>
      <c r="E43" s="286">
        <f t="shared" si="2"/>
        <v>0</v>
      </c>
      <c r="F43" s="286">
        <f t="shared" ref="F43:H43" si="17">F18</f>
        <v>0</v>
      </c>
      <c r="G43" s="286">
        <f t="shared" si="17"/>
        <v>0</v>
      </c>
      <c r="H43" s="286">
        <f t="shared" si="17"/>
        <v>0</v>
      </c>
    </row>
    <row r="44" spans="1:19" x14ac:dyDescent="0.25">
      <c r="A44" s="85" t="s">
        <v>522</v>
      </c>
      <c r="B44" s="86" t="s">
        <v>17</v>
      </c>
      <c r="C44" s="288">
        <f t="shared" si="2"/>
        <v>7.3</v>
      </c>
      <c r="D44" s="288">
        <f t="shared" si="2"/>
        <v>7.0991820852854755</v>
      </c>
      <c r="E44" s="288">
        <f t="shared" si="2"/>
        <v>7.6009044114109772</v>
      </c>
      <c r="F44" s="288">
        <f t="shared" ref="F44:H44" si="18">F19</f>
        <v>2.8</v>
      </c>
      <c r="G44" s="288">
        <f t="shared" si="18"/>
        <v>2.1</v>
      </c>
      <c r="H44" s="288">
        <f t="shared" si="18"/>
        <v>1.6</v>
      </c>
    </row>
    <row r="45" spans="1:19" x14ac:dyDescent="0.25">
      <c r="A45" s="87" t="s">
        <v>519</v>
      </c>
      <c r="B45" s="88" t="s">
        <v>17</v>
      </c>
      <c r="C45" s="289">
        <f t="shared" si="2"/>
        <v>4.5999999999999996</v>
      </c>
      <c r="D45" s="289">
        <f t="shared" si="2"/>
        <v>7.0991820852854826</v>
      </c>
      <c r="E45" s="289">
        <f t="shared" si="2"/>
        <v>7.6009044114109692</v>
      </c>
      <c r="F45" s="289">
        <f t="shared" ref="F45:H45" si="19">F20</f>
        <v>0.7</v>
      </c>
      <c r="G45" s="289">
        <f t="shared" si="19"/>
        <v>-0.6</v>
      </c>
      <c r="H45" s="289">
        <f t="shared" si="19"/>
        <v>-1</v>
      </c>
    </row>
    <row r="46" spans="1:19" x14ac:dyDescent="0.25">
      <c r="A46" s="75" t="s">
        <v>520</v>
      </c>
      <c r="B46" s="71" t="s">
        <v>61</v>
      </c>
      <c r="C46" s="285">
        <f t="shared" si="2"/>
        <v>2</v>
      </c>
      <c r="D46" s="285">
        <f t="shared" si="2"/>
        <v>2.8</v>
      </c>
      <c r="E46" s="285">
        <f t="shared" si="2"/>
        <v>1.9</v>
      </c>
      <c r="F46" s="285">
        <f t="shared" ref="F46:H46" si="20">F21</f>
        <v>1.6</v>
      </c>
      <c r="G46" s="285">
        <f t="shared" si="20"/>
        <v>-0.4</v>
      </c>
      <c r="H46" s="285">
        <f t="shared" si="20"/>
        <v>-0.4</v>
      </c>
    </row>
    <row r="47" spans="1:19" x14ac:dyDescent="0.25">
      <c r="A47" s="89" t="s">
        <v>521</v>
      </c>
      <c r="B47" s="77" t="s">
        <v>61</v>
      </c>
      <c r="C47" s="289">
        <f t="shared" si="2"/>
        <v>-2.7</v>
      </c>
      <c r="D47" s="289">
        <f t="shared" si="2"/>
        <v>-1.7</v>
      </c>
      <c r="E47" s="289">
        <f t="shared" si="2"/>
        <v>-4.4000000000000004</v>
      </c>
      <c r="F47" s="289">
        <f t="shared" ref="F47:H47" si="21">F22</f>
        <v>1</v>
      </c>
      <c r="G47" s="289">
        <f t="shared" si="21"/>
        <v>0.2</v>
      </c>
      <c r="H47" s="289">
        <f t="shared" si="21"/>
        <v>0.6</v>
      </c>
    </row>
    <row r="48" spans="1:19" x14ac:dyDescent="0.25">
      <c r="A48" s="80" t="s">
        <v>525</v>
      </c>
      <c r="B48" s="81" t="s">
        <v>38</v>
      </c>
      <c r="C48" s="552">
        <f t="shared" si="2"/>
        <v>-1.3</v>
      </c>
      <c r="D48" s="552" t="str">
        <f t="shared" si="2"/>
        <v>-</v>
      </c>
      <c r="E48" s="552" t="str">
        <f t="shared" si="2"/>
        <v>-</v>
      </c>
      <c r="F48" s="552" t="str">
        <f t="shared" ref="F48:H48" si="22">F23</f>
        <v>-</v>
      </c>
      <c r="G48" s="554">
        <f t="shared" si="22"/>
        <v>0.1</v>
      </c>
      <c r="H48" s="554">
        <f t="shared" si="22"/>
        <v>0.2</v>
      </c>
    </row>
    <row r="49" spans="1:8" ht="14.25" thickBot="1" x14ac:dyDescent="0.3">
      <c r="A49" s="82" t="s">
        <v>526</v>
      </c>
      <c r="B49" s="83" t="s">
        <v>38</v>
      </c>
      <c r="C49" s="553">
        <f t="shared" si="2"/>
        <v>-1.2</v>
      </c>
      <c r="D49" s="553" t="str">
        <f t="shared" si="2"/>
        <v>-</v>
      </c>
      <c r="E49" s="553" t="str">
        <f t="shared" si="2"/>
        <v>-</v>
      </c>
      <c r="F49" s="553" t="str">
        <f t="shared" ref="F49:H49" si="23">F24</f>
        <v>-</v>
      </c>
      <c r="G49" s="555">
        <f t="shared" si="23"/>
        <v>0.1</v>
      </c>
      <c r="H49" s="555">
        <f t="shared" si="23"/>
        <v>0.2</v>
      </c>
    </row>
    <row r="50" spans="1:8" x14ac:dyDescent="0.25">
      <c r="A50" s="1090" t="s">
        <v>1948</v>
      </c>
      <c r="B50" s="1090"/>
      <c r="C50" s="1090"/>
      <c r="D50" s="1090"/>
      <c r="E50" s="1090"/>
      <c r="F50" s="1090"/>
      <c r="G50" s="1090"/>
      <c r="H50" s="1090"/>
    </row>
    <row r="51" spans="1:8" ht="28.5" customHeight="1" x14ac:dyDescent="0.25">
      <c r="A51" s="1091" t="s">
        <v>1950</v>
      </c>
      <c r="B51" s="1091"/>
      <c r="C51" s="1091"/>
      <c r="D51" s="1091"/>
      <c r="E51" s="1091"/>
      <c r="F51" s="1091"/>
      <c r="G51" s="1091"/>
      <c r="H51" s="1091"/>
    </row>
  </sheetData>
  <mergeCells count="7">
    <mergeCell ref="A50:H50"/>
    <mergeCell ref="A51:H51"/>
    <mergeCell ref="M33:S33"/>
    <mergeCell ref="M3:S3"/>
    <mergeCell ref="A3:E3"/>
    <mergeCell ref="A25:H25"/>
    <mergeCell ref="A26:H26"/>
  </mergeCells>
  <conditionalFormatting sqref="J20 C48:C49">
    <cfRule type="cellIs" dxfId="2" priority="52" operator="between">
      <formula>-0.0000001</formula>
      <formula>-0.5</formula>
    </cfRule>
    <cfRule type="cellIs" dxfId="1" priority="53" operator="lessThan">
      <formula>-0.5000001</formula>
    </cfRule>
    <cfRule type="cellIs" dxfId="0" priority="54" operator="greaterThan">
      <formula>0</formula>
    </cfRule>
  </conditionalFormatting>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6"/>
  <dimension ref="B2:P39"/>
  <sheetViews>
    <sheetView showGridLines="0" zoomScale="85" zoomScaleNormal="85" workbookViewId="0">
      <pane xSplit="2" ySplit="2" topLeftCell="E18" activePane="bottomRight" state="frozen"/>
      <selection activeCell="B1" sqref="B1"/>
      <selection pane="topRight" activeCell="C1" sqref="C1"/>
      <selection pane="bottomLeft" activeCell="B3" sqref="B3"/>
      <selection pane="bottomRight"/>
    </sheetView>
  </sheetViews>
  <sheetFormatPr defaultColWidth="9.140625" defaultRowHeight="11.25" customHeight="1" x14ac:dyDescent="0.25"/>
  <cols>
    <col min="1" max="1" width="13.5703125" style="97" customWidth="1"/>
    <col min="2" max="2" width="62.28515625" style="96" customWidth="1"/>
    <col min="3" max="4" width="8.140625" style="96" customWidth="1"/>
    <col min="5" max="8" width="8.140625" style="97" customWidth="1"/>
    <col min="9" max="9" width="4.5703125" style="97" bestFit="1" customWidth="1"/>
    <col min="10" max="10" width="47.5703125" style="97" customWidth="1"/>
    <col min="11" max="16384" width="9.140625" style="97"/>
  </cols>
  <sheetData>
    <row r="2" spans="2:16" ht="26.25" customHeight="1" thickBot="1" x14ac:dyDescent="0.3">
      <c r="B2" s="95" t="s">
        <v>1284</v>
      </c>
      <c r="J2" s="95" t="s">
        <v>1285</v>
      </c>
    </row>
    <row r="3" spans="2:16" ht="11.25" customHeight="1" thickBot="1" x14ac:dyDescent="0.3">
      <c r="B3" s="691"/>
      <c r="C3" s="1093"/>
      <c r="D3" s="1093"/>
      <c r="E3" s="1093"/>
      <c r="F3" s="1093"/>
      <c r="G3" s="1093"/>
      <c r="H3" s="1093"/>
      <c r="I3" s="98"/>
    </row>
    <row r="4" spans="2:16" ht="14.25" customHeight="1" thickBot="1" x14ac:dyDescent="0.3">
      <c r="B4" s="331" t="s">
        <v>642</v>
      </c>
      <c r="C4" s="694">
        <v>2019</v>
      </c>
      <c r="D4" s="694">
        <v>2020</v>
      </c>
      <c r="E4" s="694">
        <v>2021</v>
      </c>
      <c r="F4" s="694">
        <v>2022</v>
      </c>
      <c r="G4" s="694">
        <v>2023</v>
      </c>
      <c r="H4" s="694">
        <v>2024</v>
      </c>
      <c r="J4" s="331" t="s">
        <v>682</v>
      </c>
      <c r="K4" s="694">
        <f>C4</f>
        <v>2019</v>
      </c>
      <c r="L4" s="694">
        <f t="shared" ref="L4:P4" si="0">D4</f>
        <v>2020</v>
      </c>
      <c r="M4" s="694">
        <f t="shared" si="0"/>
        <v>2021</v>
      </c>
      <c r="N4" s="694">
        <f t="shared" si="0"/>
        <v>2022</v>
      </c>
      <c r="O4" s="694">
        <f t="shared" si="0"/>
        <v>2023</v>
      </c>
      <c r="P4" s="694">
        <f t="shared" si="0"/>
        <v>2024</v>
      </c>
    </row>
    <row r="5" spans="2:16" ht="14.25" customHeight="1" x14ac:dyDescent="0.25">
      <c r="B5" s="9" t="s">
        <v>1268</v>
      </c>
      <c r="C5" s="723">
        <v>-30.1</v>
      </c>
      <c r="D5" s="723">
        <v>11.1</v>
      </c>
      <c r="E5" s="723">
        <v>20.6</v>
      </c>
      <c r="F5" s="723">
        <v>0</v>
      </c>
      <c r="G5" s="723">
        <v>0</v>
      </c>
      <c r="H5" s="723">
        <v>0</v>
      </c>
      <c r="J5" s="96" t="s">
        <v>1298</v>
      </c>
      <c r="K5" s="723">
        <f t="shared" ref="K5:K39" si="1">C5</f>
        <v>-30.1</v>
      </c>
      <c r="L5" s="723">
        <f t="shared" ref="L5:L39" si="2">D5</f>
        <v>11.1</v>
      </c>
      <c r="M5" s="723">
        <f t="shared" ref="M5:M39" si="3">E5</f>
        <v>20.6</v>
      </c>
      <c r="N5" s="723">
        <f t="shared" ref="N5:N39" si="4">F5</f>
        <v>0</v>
      </c>
      <c r="O5" s="723">
        <f t="shared" ref="O5:O39" si="5">G5</f>
        <v>0</v>
      </c>
      <c r="P5" s="723">
        <f t="shared" ref="P5:P39" si="6">H5</f>
        <v>0</v>
      </c>
    </row>
    <row r="6" spans="2:16" ht="14.25" customHeight="1" x14ac:dyDescent="0.25">
      <c r="B6" s="9" t="s">
        <v>531</v>
      </c>
      <c r="C6" s="723">
        <v>-31.4</v>
      </c>
      <c r="D6" s="723">
        <v>0</v>
      </c>
      <c r="E6" s="723">
        <v>0</v>
      </c>
      <c r="F6" s="723">
        <v>0</v>
      </c>
      <c r="G6" s="723">
        <v>0</v>
      </c>
      <c r="H6" s="723">
        <v>0</v>
      </c>
      <c r="J6" s="96" t="s">
        <v>688</v>
      </c>
      <c r="K6" s="723">
        <f t="shared" si="1"/>
        <v>-31.4</v>
      </c>
      <c r="L6" s="723">
        <f t="shared" si="2"/>
        <v>0</v>
      </c>
      <c r="M6" s="723">
        <f t="shared" si="3"/>
        <v>0</v>
      </c>
      <c r="N6" s="723">
        <f t="shared" si="4"/>
        <v>0</v>
      </c>
      <c r="O6" s="723">
        <f t="shared" si="5"/>
        <v>0</v>
      </c>
      <c r="P6" s="723">
        <f t="shared" si="6"/>
        <v>0</v>
      </c>
    </row>
    <row r="7" spans="2:16" ht="14.25" customHeight="1" x14ac:dyDescent="0.25">
      <c r="B7" s="9" t="s">
        <v>533</v>
      </c>
      <c r="C7" s="723">
        <v>-15.7</v>
      </c>
      <c r="D7" s="723">
        <v>6.4</v>
      </c>
      <c r="E7" s="723">
        <v>0</v>
      </c>
      <c r="F7" s="723">
        <v>0</v>
      </c>
      <c r="G7" s="723">
        <v>0</v>
      </c>
      <c r="H7" s="723">
        <v>0</v>
      </c>
      <c r="J7" s="96" t="s">
        <v>1290</v>
      </c>
      <c r="K7" s="723">
        <f t="shared" si="1"/>
        <v>-15.7</v>
      </c>
      <c r="L7" s="723">
        <f t="shared" si="2"/>
        <v>6.4</v>
      </c>
      <c r="M7" s="723">
        <f t="shared" si="3"/>
        <v>0</v>
      </c>
      <c r="N7" s="723">
        <f t="shared" si="4"/>
        <v>0</v>
      </c>
      <c r="O7" s="723">
        <f t="shared" si="5"/>
        <v>0</v>
      </c>
      <c r="P7" s="723">
        <f t="shared" si="6"/>
        <v>0</v>
      </c>
    </row>
    <row r="8" spans="2:16" ht="14.25" customHeight="1" x14ac:dyDescent="0.25">
      <c r="B8" s="9" t="s">
        <v>534</v>
      </c>
      <c r="C8" s="723">
        <v>31.7</v>
      </c>
      <c r="D8" s="723">
        <v>0</v>
      </c>
      <c r="E8" s="723">
        <v>0</v>
      </c>
      <c r="F8" s="723">
        <v>0</v>
      </c>
      <c r="G8" s="723">
        <v>0</v>
      </c>
      <c r="H8" s="723">
        <v>0</v>
      </c>
      <c r="J8" s="96" t="s">
        <v>689</v>
      </c>
      <c r="K8" s="723">
        <f t="shared" si="1"/>
        <v>31.7</v>
      </c>
      <c r="L8" s="723">
        <f t="shared" si="2"/>
        <v>0</v>
      </c>
      <c r="M8" s="723">
        <f t="shared" si="3"/>
        <v>0</v>
      </c>
      <c r="N8" s="723">
        <f t="shared" si="4"/>
        <v>0</v>
      </c>
      <c r="O8" s="723">
        <f t="shared" si="5"/>
        <v>0</v>
      </c>
      <c r="P8" s="723">
        <f t="shared" si="6"/>
        <v>0</v>
      </c>
    </row>
    <row r="9" spans="2:16" ht="14.25" customHeight="1" x14ac:dyDescent="0.25">
      <c r="B9" s="9" t="s">
        <v>502</v>
      </c>
      <c r="C9" s="723">
        <v>-5</v>
      </c>
      <c r="D9" s="723">
        <v>-23</v>
      </c>
      <c r="E9" s="723">
        <v>0</v>
      </c>
      <c r="F9" s="723">
        <v>0</v>
      </c>
      <c r="G9" s="723">
        <v>0</v>
      </c>
      <c r="H9" s="723">
        <v>0</v>
      </c>
      <c r="J9" s="96" t="s">
        <v>690</v>
      </c>
      <c r="K9" s="723">
        <f t="shared" si="1"/>
        <v>-5</v>
      </c>
      <c r="L9" s="723">
        <f t="shared" si="2"/>
        <v>-23</v>
      </c>
      <c r="M9" s="723">
        <f t="shared" si="3"/>
        <v>0</v>
      </c>
      <c r="N9" s="723">
        <f t="shared" si="4"/>
        <v>0</v>
      </c>
      <c r="O9" s="723">
        <f t="shared" si="5"/>
        <v>0</v>
      </c>
      <c r="P9" s="723">
        <f t="shared" si="6"/>
        <v>0</v>
      </c>
    </row>
    <row r="10" spans="2:16" ht="14.25" customHeight="1" x14ac:dyDescent="0.25">
      <c r="B10" s="9" t="s">
        <v>535</v>
      </c>
      <c r="C10" s="723">
        <v>216</v>
      </c>
      <c r="D10" s="723">
        <v>-24</v>
      </c>
      <c r="E10" s="723">
        <v>0</v>
      </c>
      <c r="F10" s="723">
        <v>0</v>
      </c>
      <c r="G10" s="723">
        <v>0</v>
      </c>
      <c r="H10" s="723">
        <v>0</v>
      </c>
      <c r="J10" s="96" t="s">
        <v>691</v>
      </c>
      <c r="K10" s="723">
        <f t="shared" si="1"/>
        <v>216</v>
      </c>
      <c r="L10" s="723">
        <f t="shared" si="2"/>
        <v>-24</v>
      </c>
      <c r="M10" s="723">
        <f t="shared" si="3"/>
        <v>0</v>
      </c>
      <c r="N10" s="723">
        <f t="shared" si="4"/>
        <v>0</v>
      </c>
      <c r="O10" s="723">
        <f t="shared" si="5"/>
        <v>0</v>
      </c>
      <c r="P10" s="723">
        <f t="shared" si="6"/>
        <v>0</v>
      </c>
    </row>
    <row r="11" spans="2:16" ht="14.25" customHeight="1" x14ac:dyDescent="0.25">
      <c r="B11" s="9" t="s">
        <v>530</v>
      </c>
      <c r="C11" s="723">
        <v>-24</v>
      </c>
      <c r="D11" s="723">
        <v>0</v>
      </c>
      <c r="E11" s="723">
        <v>0</v>
      </c>
      <c r="F11" s="723">
        <v>0</v>
      </c>
      <c r="G11" s="723">
        <v>0</v>
      </c>
      <c r="H11" s="723">
        <v>0</v>
      </c>
      <c r="J11" s="96" t="s">
        <v>692</v>
      </c>
      <c r="K11" s="723">
        <f t="shared" si="1"/>
        <v>-24</v>
      </c>
      <c r="L11" s="723">
        <f t="shared" si="2"/>
        <v>0</v>
      </c>
      <c r="M11" s="723">
        <f t="shared" si="3"/>
        <v>0</v>
      </c>
      <c r="N11" s="723">
        <f t="shared" si="4"/>
        <v>0</v>
      </c>
      <c r="O11" s="723">
        <f t="shared" si="5"/>
        <v>0</v>
      </c>
      <c r="P11" s="723">
        <f t="shared" si="6"/>
        <v>0</v>
      </c>
    </row>
    <row r="12" spans="2:16" ht="14.25" customHeight="1" x14ac:dyDescent="0.25">
      <c r="B12" s="9" t="s">
        <v>536</v>
      </c>
      <c r="C12" s="723">
        <v>36</v>
      </c>
      <c r="D12" s="723">
        <v>0</v>
      </c>
      <c r="E12" s="723">
        <v>102</v>
      </c>
      <c r="F12" s="723">
        <v>85</v>
      </c>
      <c r="G12" s="723">
        <v>67</v>
      </c>
      <c r="H12" s="723">
        <v>0</v>
      </c>
      <c r="J12" s="96" t="s">
        <v>693</v>
      </c>
      <c r="K12" s="723">
        <f t="shared" si="1"/>
        <v>36</v>
      </c>
      <c r="L12" s="723">
        <f t="shared" si="2"/>
        <v>0</v>
      </c>
      <c r="M12" s="723">
        <f t="shared" si="3"/>
        <v>102</v>
      </c>
      <c r="N12" s="723">
        <f t="shared" si="4"/>
        <v>85</v>
      </c>
      <c r="O12" s="723">
        <f t="shared" si="5"/>
        <v>67</v>
      </c>
      <c r="P12" s="723">
        <f t="shared" si="6"/>
        <v>0</v>
      </c>
    </row>
    <row r="13" spans="2:16" ht="14.25" customHeight="1" x14ac:dyDescent="0.25">
      <c r="B13" s="9" t="s">
        <v>1269</v>
      </c>
      <c r="C13" s="723">
        <v>0</v>
      </c>
      <c r="D13" s="723">
        <v>0</v>
      </c>
      <c r="E13" s="723">
        <v>0</v>
      </c>
      <c r="F13" s="723">
        <v>0</v>
      </c>
      <c r="G13" s="723">
        <v>49</v>
      </c>
      <c r="H13" s="723">
        <v>0</v>
      </c>
      <c r="J13" s="96" t="s">
        <v>694</v>
      </c>
      <c r="K13" s="723">
        <f t="shared" si="1"/>
        <v>0</v>
      </c>
      <c r="L13" s="723">
        <f t="shared" si="2"/>
        <v>0</v>
      </c>
      <c r="M13" s="723">
        <f t="shared" si="3"/>
        <v>0</v>
      </c>
      <c r="N13" s="723">
        <f t="shared" si="4"/>
        <v>0</v>
      </c>
      <c r="O13" s="723">
        <f t="shared" si="5"/>
        <v>49</v>
      </c>
      <c r="P13" s="723">
        <f t="shared" si="6"/>
        <v>0</v>
      </c>
    </row>
    <row r="14" spans="2:16" ht="22.5" customHeight="1" x14ac:dyDescent="0.25">
      <c r="B14" s="9" t="s">
        <v>1270</v>
      </c>
      <c r="C14" s="723">
        <v>37</v>
      </c>
      <c r="D14" s="723">
        <v>0</v>
      </c>
      <c r="E14" s="723">
        <v>0</v>
      </c>
      <c r="F14" s="723">
        <v>0</v>
      </c>
      <c r="G14" s="723">
        <v>0</v>
      </c>
      <c r="H14" s="723">
        <v>0</v>
      </c>
      <c r="J14" s="96" t="s">
        <v>1289</v>
      </c>
      <c r="K14" s="723">
        <f t="shared" si="1"/>
        <v>37</v>
      </c>
      <c r="L14" s="723">
        <f t="shared" si="2"/>
        <v>0</v>
      </c>
      <c r="M14" s="723">
        <f t="shared" si="3"/>
        <v>0</v>
      </c>
      <c r="N14" s="723">
        <f t="shared" si="4"/>
        <v>0</v>
      </c>
      <c r="O14" s="723">
        <f t="shared" si="5"/>
        <v>0</v>
      </c>
      <c r="P14" s="723">
        <f t="shared" si="6"/>
        <v>0</v>
      </c>
    </row>
    <row r="15" spans="2:16" ht="13.5" x14ac:dyDescent="0.25">
      <c r="B15" s="9" t="s">
        <v>537</v>
      </c>
      <c r="C15" s="723">
        <v>-41</v>
      </c>
      <c r="D15" s="723">
        <v>-49</v>
      </c>
      <c r="E15" s="723">
        <v>-34</v>
      </c>
      <c r="F15" s="723">
        <v>-50</v>
      </c>
      <c r="G15" s="723">
        <v>-53</v>
      </c>
      <c r="H15" s="723">
        <v>-62</v>
      </c>
      <c r="J15" s="96" t="s">
        <v>695</v>
      </c>
      <c r="K15" s="723">
        <f t="shared" si="1"/>
        <v>-41</v>
      </c>
      <c r="L15" s="723">
        <f t="shared" si="2"/>
        <v>-49</v>
      </c>
      <c r="M15" s="723">
        <f t="shared" si="3"/>
        <v>-34</v>
      </c>
      <c r="N15" s="723">
        <f t="shared" si="4"/>
        <v>-50</v>
      </c>
      <c r="O15" s="723">
        <f t="shared" si="5"/>
        <v>-53</v>
      </c>
      <c r="P15" s="723">
        <f t="shared" si="6"/>
        <v>-62</v>
      </c>
    </row>
    <row r="16" spans="2:16" ht="14.25" customHeight="1" x14ac:dyDescent="0.25">
      <c r="B16" s="9" t="s">
        <v>1271</v>
      </c>
      <c r="C16" s="723">
        <v>42</v>
      </c>
      <c r="D16" s="723">
        <v>0</v>
      </c>
      <c r="E16" s="723">
        <v>0</v>
      </c>
      <c r="F16" s="723">
        <v>0</v>
      </c>
      <c r="G16" s="723">
        <v>0</v>
      </c>
      <c r="H16" s="723">
        <v>0</v>
      </c>
      <c r="J16" s="96" t="s">
        <v>707</v>
      </c>
      <c r="K16" s="723">
        <f t="shared" si="1"/>
        <v>42</v>
      </c>
      <c r="L16" s="723">
        <f t="shared" si="2"/>
        <v>0</v>
      </c>
      <c r="M16" s="723">
        <f t="shared" si="3"/>
        <v>0</v>
      </c>
      <c r="N16" s="723">
        <f t="shared" si="4"/>
        <v>0</v>
      </c>
      <c r="O16" s="723">
        <f t="shared" si="5"/>
        <v>0</v>
      </c>
      <c r="P16" s="723">
        <f t="shared" si="6"/>
        <v>0</v>
      </c>
    </row>
    <row r="17" spans="2:16" ht="14.25" customHeight="1" x14ac:dyDescent="0.25">
      <c r="B17" s="9" t="s">
        <v>1272</v>
      </c>
      <c r="C17" s="723">
        <v>-40</v>
      </c>
      <c r="D17" s="723">
        <v>0</v>
      </c>
      <c r="E17" s="723">
        <v>-17</v>
      </c>
      <c r="F17" s="723">
        <v>0</v>
      </c>
      <c r="G17" s="723">
        <v>0</v>
      </c>
      <c r="H17" s="723">
        <v>0</v>
      </c>
      <c r="J17" s="96" t="s">
        <v>706</v>
      </c>
      <c r="K17" s="723">
        <f t="shared" si="1"/>
        <v>-40</v>
      </c>
      <c r="L17" s="723">
        <f t="shared" si="2"/>
        <v>0</v>
      </c>
      <c r="M17" s="723">
        <f t="shared" si="3"/>
        <v>-17</v>
      </c>
      <c r="N17" s="723">
        <f t="shared" si="4"/>
        <v>0</v>
      </c>
      <c r="O17" s="723">
        <f t="shared" si="5"/>
        <v>0</v>
      </c>
      <c r="P17" s="723">
        <f t="shared" si="6"/>
        <v>0</v>
      </c>
    </row>
    <row r="18" spans="2:16" ht="13.5" x14ac:dyDescent="0.25">
      <c r="B18" s="9" t="s">
        <v>1273</v>
      </c>
      <c r="C18" s="723">
        <v>0</v>
      </c>
      <c r="D18" s="723">
        <v>1</v>
      </c>
      <c r="E18" s="723">
        <v>-120</v>
      </c>
      <c r="F18" s="723">
        <v>0</v>
      </c>
      <c r="G18" s="723">
        <v>0</v>
      </c>
      <c r="H18" s="723">
        <v>0</v>
      </c>
      <c r="J18" s="96" t="s">
        <v>1288</v>
      </c>
      <c r="K18" s="723">
        <f t="shared" si="1"/>
        <v>0</v>
      </c>
      <c r="L18" s="723">
        <f t="shared" si="2"/>
        <v>1</v>
      </c>
      <c r="M18" s="723">
        <f t="shared" si="3"/>
        <v>-120</v>
      </c>
      <c r="N18" s="723">
        <f t="shared" si="4"/>
        <v>0</v>
      </c>
      <c r="O18" s="723">
        <f t="shared" si="5"/>
        <v>0</v>
      </c>
      <c r="P18" s="723">
        <f t="shared" si="6"/>
        <v>0</v>
      </c>
    </row>
    <row r="19" spans="2:16" ht="13.5" x14ac:dyDescent="0.25">
      <c r="B19" s="9" t="s">
        <v>643</v>
      </c>
      <c r="C19" s="723">
        <v>-10</v>
      </c>
      <c r="D19" s="723">
        <v>-2</v>
      </c>
      <c r="E19" s="723">
        <v>0</v>
      </c>
      <c r="F19" s="723">
        <v>0</v>
      </c>
      <c r="G19" s="723">
        <v>0</v>
      </c>
      <c r="H19" s="723">
        <v>0</v>
      </c>
      <c r="J19" s="96" t="s">
        <v>705</v>
      </c>
      <c r="K19" s="723">
        <f t="shared" si="1"/>
        <v>-10</v>
      </c>
      <c r="L19" s="723">
        <f t="shared" si="2"/>
        <v>-2</v>
      </c>
      <c r="M19" s="723">
        <f t="shared" si="3"/>
        <v>0</v>
      </c>
      <c r="N19" s="723">
        <f t="shared" si="4"/>
        <v>0</v>
      </c>
      <c r="O19" s="723">
        <f t="shared" si="5"/>
        <v>0</v>
      </c>
      <c r="P19" s="723">
        <f t="shared" si="6"/>
        <v>0</v>
      </c>
    </row>
    <row r="20" spans="2:16" ht="13.5" x14ac:dyDescent="0.25">
      <c r="B20" s="9" t="s">
        <v>538</v>
      </c>
      <c r="C20" s="723">
        <v>12</v>
      </c>
      <c r="D20" s="723">
        <v>3</v>
      </c>
      <c r="E20" s="723">
        <v>0</v>
      </c>
      <c r="F20" s="723">
        <v>0</v>
      </c>
      <c r="G20" s="723">
        <v>0</v>
      </c>
      <c r="H20" s="723">
        <v>0</v>
      </c>
      <c r="J20" s="96" t="s">
        <v>1300</v>
      </c>
      <c r="K20" s="723">
        <f t="shared" si="1"/>
        <v>12</v>
      </c>
      <c r="L20" s="723">
        <f t="shared" si="2"/>
        <v>3</v>
      </c>
      <c r="M20" s="723">
        <f t="shared" si="3"/>
        <v>0</v>
      </c>
      <c r="N20" s="723">
        <f t="shared" si="4"/>
        <v>0</v>
      </c>
      <c r="O20" s="723">
        <f t="shared" si="5"/>
        <v>0</v>
      </c>
      <c r="P20" s="723">
        <f t="shared" si="6"/>
        <v>0</v>
      </c>
    </row>
    <row r="21" spans="2:16" ht="14.25" customHeight="1" x14ac:dyDescent="0.25">
      <c r="B21" s="9" t="s">
        <v>644</v>
      </c>
      <c r="C21" s="723">
        <v>0</v>
      </c>
      <c r="D21" s="723">
        <v>0</v>
      </c>
      <c r="E21" s="723">
        <v>-11</v>
      </c>
      <c r="F21" s="723">
        <v>0</v>
      </c>
      <c r="G21" s="723">
        <v>0</v>
      </c>
      <c r="H21" s="723">
        <v>0</v>
      </c>
      <c r="J21" s="96" t="s">
        <v>704</v>
      </c>
      <c r="K21" s="723">
        <f t="shared" si="1"/>
        <v>0</v>
      </c>
      <c r="L21" s="723">
        <f t="shared" si="2"/>
        <v>0</v>
      </c>
      <c r="M21" s="723">
        <f t="shared" si="3"/>
        <v>-11</v>
      </c>
      <c r="N21" s="723">
        <f t="shared" si="4"/>
        <v>0</v>
      </c>
      <c r="O21" s="723">
        <f t="shared" si="5"/>
        <v>0</v>
      </c>
      <c r="P21" s="723">
        <f t="shared" si="6"/>
        <v>0</v>
      </c>
    </row>
    <row r="22" spans="2:16" ht="13.5" x14ac:dyDescent="0.25">
      <c r="B22" s="9" t="s">
        <v>645</v>
      </c>
      <c r="C22" s="723">
        <v>0</v>
      </c>
      <c r="D22" s="723">
        <v>0</v>
      </c>
      <c r="E22" s="723">
        <v>36</v>
      </c>
      <c r="F22" s="723">
        <v>-6</v>
      </c>
      <c r="G22" s="723">
        <v>0</v>
      </c>
      <c r="H22" s="723">
        <v>0</v>
      </c>
      <c r="J22" s="96" t="s">
        <v>703</v>
      </c>
      <c r="K22" s="723">
        <f t="shared" si="1"/>
        <v>0</v>
      </c>
      <c r="L22" s="723">
        <f t="shared" si="2"/>
        <v>0</v>
      </c>
      <c r="M22" s="723">
        <f t="shared" si="3"/>
        <v>36</v>
      </c>
      <c r="N22" s="723">
        <f t="shared" si="4"/>
        <v>-6</v>
      </c>
      <c r="O22" s="723">
        <f t="shared" si="5"/>
        <v>0</v>
      </c>
      <c r="P22" s="723">
        <f t="shared" si="6"/>
        <v>0</v>
      </c>
    </row>
    <row r="23" spans="2:16" ht="13.5" x14ac:dyDescent="0.25">
      <c r="B23" s="9" t="s">
        <v>646</v>
      </c>
      <c r="C23" s="723">
        <v>0</v>
      </c>
      <c r="D23" s="723">
        <v>0</v>
      </c>
      <c r="E23" s="723">
        <v>-15</v>
      </c>
      <c r="F23" s="723">
        <v>0</v>
      </c>
      <c r="G23" s="723">
        <v>0</v>
      </c>
      <c r="H23" s="723">
        <v>0</v>
      </c>
      <c r="J23" s="96" t="s">
        <v>702</v>
      </c>
      <c r="K23" s="723">
        <f t="shared" si="1"/>
        <v>0</v>
      </c>
      <c r="L23" s="723">
        <f t="shared" si="2"/>
        <v>0</v>
      </c>
      <c r="M23" s="723">
        <f t="shared" si="3"/>
        <v>-15</v>
      </c>
      <c r="N23" s="723">
        <f t="shared" si="4"/>
        <v>0</v>
      </c>
      <c r="O23" s="723">
        <f t="shared" si="5"/>
        <v>0</v>
      </c>
      <c r="P23" s="723">
        <f t="shared" si="6"/>
        <v>0</v>
      </c>
    </row>
    <row r="24" spans="2:16" ht="14.25" customHeight="1" x14ac:dyDescent="0.25">
      <c r="B24" s="9" t="s">
        <v>1274</v>
      </c>
      <c r="C24" s="723">
        <v>0</v>
      </c>
      <c r="D24" s="723">
        <v>-42</v>
      </c>
      <c r="E24" s="723">
        <v>19</v>
      </c>
      <c r="F24" s="723">
        <v>0</v>
      </c>
      <c r="G24" s="723">
        <v>0</v>
      </c>
      <c r="H24" s="723">
        <v>0</v>
      </c>
      <c r="J24" s="96" t="s">
        <v>700</v>
      </c>
      <c r="K24" s="723">
        <f t="shared" si="1"/>
        <v>0</v>
      </c>
      <c r="L24" s="723">
        <f t="shared" si="2"/>
        <v>-42</v>
      </c>
      <c r="M24" s="723">
        <f t="shared" si="3"/>
        <v>19</v>
      </c>
      <c r="N24" s="723">
        <f t="shared" si="4"/>
        <v>0</v>
      </c>
      <c r="O24" s="723">
        <f t="shared" si="5"/>
        <v>0</v>
      </c>
      <c r="P24" s="723">
        <f t="shared" si="6"/>
        <v>0</v>
      </c>
    </row>
    <row r="25" spans="2:16" ht="14.25" customHeight="1" x14ac:dyDescent="0.25">
      <c r="B25" s="9" t="s">
        <v>647</v>
      </c>
      <c r="C25" s="723">
        <v>0</v>
      </c>
      <c r="D25" s="723">
        <v>-112</v>
      </c>
      <c r="E25" s="723">
        <v>0</v>
      </c>
      <c r="F25" s="723">
        <v>0</v>
      </c>
      <c r="G25" s="723">
        <v>0</v>
      </c>
      <c r="H25" s="723">
        <v>0</v>
      </c>
      <c r="J25" s="96" t="s">
        <v>701</v>
      </c>
      <c r="K25" s="723">
        <f t="shared" si="1"/>
        <v>0</v>
      </c>
      <c r="L25" s="723">
        <f t="shared" si="2"/>
        <v>-112</v>
      </c>
      <c r="M25" s="723">
        <f t="shared" si="3"/>
        <v>0</v>
      </c>
      <c r="N25" s="723">
        <f t="shared" si="4"/>
        <v>0</v>
      </c>
      <c r="O25" s="723">
        <f t="shared" si="5"/>
        <v>0</v>
      </c>
      <c r="P25" s="723">
        <f t="shared" si="6"/>
        <v>0</v>
      </c>
    </row>
    <row r="26" spans="2:16" ht="14.25" customHeight="1" x14ac:dyDescent="0.25">
      <c r="B26" s="9" t="s">
        <v>1275</v>
      </c>
      <c r="C26" s="723">
        <v>0</v>
      </c>
      <c r="D26" s="723">
        <v>-19</v>
      </c>
      <c r="E26" s="723">
        <v>2</v>
      </c>
      <c r="F26" s="723">
        <v>0</v>
      </c>
      <c r="G26" s="723">
        <v>0</v>
      </c>
      <c r="H26" s="723">
        <v>0</v>
      </c>
      <c r="J26" s="96" t="s">
        <v>1299</v>
      </c>
      <c r="K26" s="723">
        <f t="shared" si="1"/>
        <v>0</v>
      </c>
      <c r="L26" s="723">
        <f t="shared" si="2"/>
        <v>-19</v>
      </c>
      <c r="M26" s="723">
        <f t="shared" si="3"/>
        <v>2</v>
      </c>
      <c r="N26" s="723">
        <f t="shared" si="4"/>
        <v>0</v>
      </c>
      <c r="O26" s="723">
        <f t="shared" si="5"/>
        <v>0</v>
      </c>
      <c r="P26" s="723">
        <f t="shared" si="6"/>
        <v>0</v>
      </c>
    </row>
    <row r="27" spans="2:16" ht="14.25" customHeight="1" x14ac:dyDescent="0.25">
      <c r="B27" s="9" t="s">
        <v>648</v>
      </c>
      <c r="C27" s="723">
        <v>0</v>
      </c>
      <c r="D27" s="723">
        <v>-81</v>
      </c>
      <c r="E27" s="723">
        <v>0</v>
      </c>
      <c r="F27" s="723">
        <v>0</v>
      </c>
      <c r="G27" s="723">
        <v>0</v>
      </c>
      <c r="H27" s="723">
        <v>0</v>
      </c>
      <c r="J27" s="96" t="s">
        <v>699</v>
      </c>
      <c r="K27" s="723">
        <f t="shared" si="1"/>
        <v>0</v>
      </c>
      <c r="L27" s="723">
        <f t="shared" si="2"/>
        <v>-81</v>
      </c>
      <c r="M27" s="723">
        <f t="shared" si="3"/>
        <v>0</v>
      </c>
      <c r="N27" s="723">
        <f t="shared" si="4"/>
        <v>0</v>
      </c>
      <c r="O27" s="723">
        <f t="shared" si="5"/>
        <v>0</v>
      </c>
      <c r="P27" s="723">
        <f t="shared" si="6"/>
        <v>0</v>
      </c>
    </row>
    <row r="28" spans="2:16" ht="14.25" customHeight="1" x14ac:dyDescent="0.25">
      <c r="B28" s="9" t="s">
        <v>1276</v>
      </c>
      <c r="C28" s="723">
        <v>0</v>
      </c>
      <c r="D28" s="723">
        <v>-6</v>
      </c>
      <c r="E28" s="723">
        <v>-12</v>
      </c>
      <c r="F28" s="723">
        <v>0</v>
      </c>
      <c r="G28" s="723">
        <v>0</v>
      </c>
      <c r="H28" s="723">
        <v>0</v>
      </c>
      <c r="J28" s="96" t="s">
        <v>698</v>
      </c>
      <c r="K28" s="723">
        <f t="shared" si="1"/>
        <v>0</v>
      </c>
      <c r="L28" s="723">
        <f t="shared" si="2"/>
        <v>-6</v>
      </c>
      <c r="M28" s="723">
        <f t="shared" si="3"/>
        <v>-12</v>
      </c>
      <c r="N28" s="723">
        <f t="shared" si="4"/>
        <v>0</v>
      </c>
      <c r="O28" s="723">
        <f t="shared" si="5"/>
        <v>0</v>
      </c>
      <c r="P28" s="723">
        <f t="shared" si="6"/>
        <v>0</v>
      </c>
    </row>
    <row r="29" spans="2:16" ht="14.25" customHeight="1" x14ac:dyDescent="0.25">
      <c r="B29" s="9" t="s">
        <v>649</v>
      </c>
      <c r="C29" s="723">
        <v>0</v>
      </c>
      <c r="D29" s="723">
        <v>-34</v>
      </c>
      <c r="E29" s="723">
        <v>0</v>
      </c>
      <c r="F29" s="723">
        <v>0</v>
      </c>
      <c r="G29" s="723">
        <v>0</v>
      </c>
      <c r="H29" s="723">
        <v>0</v>
      </c>
      <c r="J29" s="96" t="s">
        <v>696</v>
      </c>
      <c r="K29" s="723">
        <f t="shared" si="1"/>
        <v>0</v>
      </c>
      <c r="L29" s="723">
        <f t="shared" si="2"/>
        <v>-34</v>
      </c>
      <c r="M29" s="723">
        <f t="shared" si="3"/>
        <v>0</v>
      </c>
      <c r="N29" s="723">
        <f t="shared" si="4"/>
        <v>0</v>
      </c>
      <c r="O29" s="723">
        <f t="shared" si="5"/>
        <v>0</v>
      </c>
      <c r="P29" s="723">
        <f t="shared" si="6"/>
        <v>0</v>
      </c>
    </row>
    <row r="30" spans="2:16" ht="14.25" customHeight="1" x14ac:dyDescent="0.25">
      <c r="B30" s="9" t="s">
        <v>1277</v>
      </c>
      <c r="C30" s="723">
        <v>0</v>
      </c>
      <c r="D30" s="723">
        <v>56</v>
      </c>
      <c r="E30" s="723">
        <v>2</v>
      </c>
      <c r="F30" s="723">
        <v>0</v>
      </c>
      <c r="G30" s="723">
        <v>0</v>
      </c>
      <c r="H30" s="723">
        <v>0</v>
      </c>
      <c r="J30" s="96" t="s">
        <v>1291</v>
      </c>
      <c r="K30" s="723">
        <f t="shared" si="1"/>
        <v>0</v>
      </c>
      <c r="L30" s="723">
        <f t="shared" si="2"/>
        <v>56</v>
      </c>
      <c r="M30" s="723">
        <f t="shared" si="3"/>
        <v>2</v>
      </c>
      <c r="N30" s="723">
        <f t="shared" si="4"/>
        <v>0</v>
      </c>
      <c r="O30" s="723">
        <f t="shared" si="5"/>
        <v>0</v>
      </c>
      <c r="P30" s="723">
        <f t="shared" si="6"/>
        <v>0</v>
      </c>
    </row>
    <row r="31" spans="2:16" ht="25.9" customHeight="1" x14ac:dyDescent="0.25">
      <c r="B31" s="9" t="s">
        <v>1278</v>
      </c>
      <c r="C31" s="723">
        <v>0</v>
      </c>
      <c r="D31" s="723">
        <v>-13</v>
      </c>
      <c r="E31" s="723">
        <v>13</v>
      </c>
      <c r="F31" s="723">
        <v>0</v>
      </c>
      <c r="G31" s="723">
        <v>0</v>
      </c>
      <c r="H31" s="723">
        <v>0</v>
      </c>
      <c r="J31" s="96" t="s">
        <v>683</v>
      </c>
      <c r="K31" s="723">
        <f t="shared" si="1"/>
        <v>0</v>
      </c>
      <c r="L31" s="723">
        <f t="shared" si="2"/>
        <v>-13</v>
      </c>
      <c r="M31" s="723">
        <f t="shared" si="3"/>
        <v>13</v>
      </c>
      <c r="N31" s="723">
        <f t="shared" si="4"/>
        <v>0</v>
      </c>
      <c r="O31" s="723">
        <f t="shared" si="5"/>
        <v>0</v>
      </c>
      <c r="P31" s="723">
        <f t="shared" si="6"/>
        <v>0</v>
      </c>
    </row>
    <row r="32" spans="2:16" ht="11.25" customHeight="1" x14ac:dyDescent="0.25">
      <c r="B32" s="9" t="s">
        <v>591</v>
      </c>
      <c r="C32" s="723">
        <v>0</v>
      </c>
      <c r="D32" s="723">
        <v>-58</v>
      </c>
      <c r="E32" s="723">
        <v>58</v>
      </c>
      <c r="F32" s="723">
        <v>0</v>
      </c>
      <c r="G32" s="723">
        <v>0</v>
      </c>
      <c r="H32" s="723">
        <v>0</v>
      </c>
      <c r="J32" s="96" t="s">
        <v>697</v>
      </c>
      <c r="K32" s="723">
        <f t="shared" si="1"/>
        <v>0</v>
      </c>
      <c r="L32" s="723">
        <f t="shared" si="2"/>
        <v>-58</v>
      </c>
      <c r="M32" s="723">
        <f t="shared" si="3"/>
        <v>58</v>
      </c>
      <c r="N32" s="723">
        <f t="shared" si="4"/>
        <v>0</v>
      </c>
      <c r="O32" s="723">
        <f t="shared" si="5"/>
        <v>0</v>
      </c>
      <c r="P32" s="723">
        <f t="shared" si="6"/>
        <v>0</v>
      </c>
    </row>
    <row r="33" spans="2:16" ht="11.25" customHeight="1" x14ac:dyDescent="0.25">
      <c r="B33" s="9" t="s">
        <v>650</v>
      </c>
      <c r="C33" s="723">
        <v>0</v>
      </c>
      <c r="D33" s="723">
        <v>-28</v>
      </c>
      <c r="E33" s="723">
        <v>28</v>
      </c>
      <c r="F33" s="723">
        <v>0</v>
      </c>
      <c r="G33" s="723">
        <v>0</v>
      </c>
      <c r="H33" s="723">
        <v>0</v>
      </c>
      <c r="J33" s="96" t="s">
        <v>1292</v>
      </c>
      <c r="K33" s="723">
        <f t="shared" si="1"/>
        <v>0</v>
      </c>
      <c r="L33" s="723">
        <f t="shared" si="2"/>
        <v>-28</v>
      </c>
      <c r="M33" s="723">
        <f t="shared" si="3"/>
        <v>28</v>
      </c>
      <c r="N33" s="723">
        <f t="shared" si="4"/>
        <v>0</v>
      </c>
      <c r="O33" s="723">
        <f t="shared" si="5"/>
        <v>0</v>
      </c>
      <c r="P33" s="723">
        <f t="shared" si="6"/>
        <v>0</v>
      </c>
    </row>
    <row r="34" spans="2:16" ht="11.25" customHeight="1" x14ac:dyDescent="0.25">
      <c r="B34" s="9" t="s">
        <v>1279</v>
      </c>
      <c r="C34" s="723">
        <v>0</v>
      </c>
      <c r="D34" s="723">
        <v>0</v>
      </c>
      <c r="E34" s="723">
        <v>-41</v>
      </c>
      <c r="F34" s="723">
        <v>0</v>
      </c>
      <c r="G34" s="723">
        <v>0</v>
      </c>
      <c r="H34" s="723">
        <v>0</v>
      </c>
      <c r="J34" s="96" t="s">
        <v>1293</v>
      </c>
      <c r="K34" s="723">
        <f t="shared" si="1"/>
        <v>0</v>
      </c>
      <c r="L34" s="723">
        <f t="shared" si="2"/>
        <v>0</v>
      </c>
      <c r="M34" s="723">
        <f t="shared" si="3"/>
        <v>-41</v>
      </c>
      <c r="N34" s="723">
        <f t="shared" si="4"/>
        <v>0</v>
      </c>
      <c r="O34" s="723">
        <f t="shared" si="5"/>
        <v>0</v>
      </c>
      <c r="P34" s="723">
        <f t="shared" si="6"/>
        <v>0</v>
      </c>
    </row>
    <row r="35" spans="2:16" ht="11.25" customHeight="1" x14ac:dyDescent="0.25">
      <c r="B35" s="9" t="s">
        <v>1280</v>
      </c>
      <c r="C35" s="723">
        <v>0</v>
      </c>
      <c r="D35" s="723">
        <v>0</v>
      </c>
      <c r="E35" s="723">
        <v>11</v>
      </c>
      <c r="F35" s="723">
        <v>12</v>
      </c>
      <c r="G35" s="723">
        <v>0</v>
      </c>
      <c r="H35" s="723">
        <v>0</v>
      </c>
      <c r="J35" s="96" t="s">
        <v>1294</v>
      </c>
      <c r="K35" s="723">
        <f t="shared" si="1"/>
        <v>0</v>
      </c>
      <c r="L35" s="723">
        <f t="shared" si="2"/>
        <v>0</v>
      </c>
      <c r="M35" s="723">
        <f t="shared" si="3"/>
        <v>11</v>
      </c>
      <c r="N35" s="723">
        <f t="shared" si="4"/>
        <v>12</v>
      </c>
      <c r="O35" s="723">
        <f t="shared" si="5"/>
        <v>0</v>
      </c>
      <c r="P35" s="723">
        <f t="shared" si="6"/>
        <v>0</v>
      </c>
    </row>
    <row r="36" spans="2:16" ht="11.25" customHeight="1" x14ac:dyDescent="0.25">
      <c r="B36" s="9" t="s">
        <v>1281</v>
      </c>
      <c r="C36" s="723">
        <v>0</v>
      </c>
      <c r="D36" s="723">
        <v>-28.5</v>
      </c>
      <c r="E36" s="723">
        <v>0</v>
      </c>
      <c r="F36" s="723">
        <v>0</v>
      </c>
      <c r="G36" s="723">
        <v>0</v>
      </c>
      <c r="H36" s="723">
        <v>0</v>
      </c>
      <c r="J36" s="96" t="s">
        <v>1295</v>
      </c>
      <c r="K36" s="723">
        <f t="shared" si="1"/>
        <v>0</v>
      </c>
      <c r="L36" s="723">
        <f t="shared" si="2"/>
        <v>-28.5</v>
      </c>
      <c r="M36" s="723">
        <f t="shared" si="3"/>
        <v>0</v>
      </c>
      <c r="N36" s="723">
        <f t="shared" si="4"/>
        <v>0</v>
      </c>
      <c r="O36" s="723">
        <f t="shared" si="5"/>
        <v>0</v>
      </c>
      <c r="P36" s="723">
        <f t="shared" si="6"/>
        <v>0</v>
      </c>
    </row>
    <row r="37" spans="2:16" ht="11.25" customHeight="1" x14ac:dyDescent="0.25">
      <c r="B37" s="9" t="s">
        <v>1282</v>
      </c>
      <c r="C37" s="723">
        <v>0</v>
      </c>
      <c r="D37" s="723">
        <v>-28</v>
      </c>
      <c r="E37" s="723">
        <v>23</v>
      </c>
      <c r="F37" s="723">
        <v>0</v>
      </c>
      <c r="G37" s="723">
        <v>0</v>
      </c>
      <c r="H37" s="723">
        <v>0</v>
      </c>
      <c r="J37" s="96" t="s">
        <v>1296</v>
      </c>
      <c r="K37" s="948">
        <f t="shared" si="1"/>
        <v>0</v>
      </c>
      <c r="L37" s="948">
        <f t="shared" si="2"/>
        <v>-28</v>
      </c>
      <c r="M37" s="948">
        <f t="shared" si="3"/>
        <v>23</v>
      </c>
      <c r="N37" s="948">
        <f t="shared" si="4"/>
        <v>0</v>
      </c>
      <c r="O37" s="948">
        <f t="shared" si="5"/>
        <v>0</v>
      </c>
      <c r="P37" s="948">
        <f t="shared" si="6"/>
        <v>0</v>
      </c>
    </row>
    <row r="38" spans="2:16" ht="11.25" customHeight="1" thickBot="1" x14ac:dyDescent="0.3">
      <c r="B38" s="9" t="s">
        <v>1283</v>
      </c>
      <c r="C38" s="723">
        <v>0</v>
      </c>
      <c r="D38" s="723">
        <v>-10</v>
      </c>
      <c r="E38" s="723">
        <v>10</v>
      </c>
      <c r="F38" s="723">
        <v>0</v>
      </c>
      <c r="G38" s="723">
        <v>0</v>
      </c>
      <c r="H38" s="723">
        <v>0</v>
      </c>
      <c r="J38" s="582" t="s">
        <v>1297</v>
      </c>
      <c r="K38" s="949">
        <f t="shared" si="1"/>
        <v>0</v>
      </c>
      <c r="L38" s="949">
        <f t="shared" si="2"/>
        <v>-10</v>
      </c>
      <c r="M38" s="949">
        <f t="shared" si="3"/>
        <v>10</v>
      </c>
      <c r="N38" s="949">
        <f t="shared" si="4"/>
        <v>0</v>
      </c>
      <c r="O38" s="949">
        <f t="shared" si="5"/>
        <v>0</v>
      </c>
      <c r="P38" s="949">
        <f t="shared" si="6"/>
        <v>0</v>
      </c>
    </row>
    <row r="39" spans="2:16" ht="11.25" customHeight="1" x14ac:dyDescent="0.25">
      <c r="B39" s="699" t="s">
        <v>40</v>
      </c>
      <c r="C39" s="556">
        <f>SUM(C5:C38)</f>
        <v>177.5</v>
      </c>
      <c r="D39" s="556">
        <f t="shared" ref="D39:H39" si="7">SUM(D5:D38)</f>
        <v>-480</v>
      </c>
      <c r="E39" s="556">
        <f t="shared" si="7"/>
        <v>74.599999999999994</v>
      </c>
      <c r="F39" s="556">
        <f t="shared" si="7"/>
        <v>41</v>
      </c>
      <c r="G39" s="556">
        <f t="shared" si="7"/>
        <v>63</v>
      </c>
      <c r="H39" s="556">
        <f t="shared" si="7"/>
        <v>-62</v>
      </c>
      <c r="J39" s="558" t="s">
        <v>173</v>
      </c>
      <c r="K39" s="557">
        <f t="shared" si="1"/>
        <v>177.5</v>
      </c>
      <c r="L39" s="557">
        <f t="shared" si="2"/>
        <v>-480</v>
      </c>
      <c r="M39" s="557">
        <f t="shared" si="3"/>
        <v>74.599999999999994</v>
      </c>
      <c r="N39" s="557">
        <f t="shared" si="4"/>
        <v>41</v>
      </c>
      <c r="O39" s="557">
        <f t="shared" si="5"/>
        <v>63</v>
      </c>
      <c r="P39" s="557">
        <f t="shared" si="6"/>
        <v>-62</v>
      </c>
    </row>
  </sheetData>
  <mergeCells count="1">
    <mergeCell ref="C3:H3"/>
  </mergeCell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2"/>
  <dimension ref="A3:H42"/>
  <sheetViews>
    <sheetView showGridLines="0" topLeftCell="A13" zoomScale="85" zoomScaleNormal="85" workbookViewId="0"/>
  </sheetViews>
  <sheetFormatPr defaultColWidth="9.140625" defaultRowHeight="13.5" x14ac:dyDescent="0.25"/>
  <cols>
    <col min="1" max="1" width="44" style="15" bestFit="1" customWidth="1"/>
    <col min="2" max="16384" width="9.140625" style="15"/>
  </cols>
  <sheetData>
    <row r="3" spans="1:7" x14ac:dyDescent="0.25">
      <c r="A3" s="1095" t="s">
        <v>1696</v>
      </c>
      <c r="B3" s="1095"/>
      <c r="C3" s="1095"/>
      <c r="D3" s="1095"/>
      <c r="E3" s="1095"/>
      <c r="F3" s="1095"/>
      <c r="G3" s="1095"/>
    </row>
    <row r="4" spans="1:7" x14ac:dyDescent="0.25">
      <c r="A4" s="206"/>
      <c r="B4" s="207">
        <v>2019</v>
      </c>
      <c r="C4" s="207">
        <v>2020</v>
      </c>
      <c r="D4" s="207">
        <v>2021</v>
      </c>
      <c r="E4" s="207">
        <v>2022</v>
      </c>
      <c r="F4" s="207">
        <v>2023</v>
      </c>
      <c r="G4" s="207">
        <v>2024</v>
      </c>
    </row>
    <row r="5" spans="1:7" x14ac:dyDescent="0.25">
      <c r="A5" s="297" t="s">
        <v>62</v>
      </c>
      <c r="B5" s="298">
        <v>44383</v>
      </c>
      <c r="C5" s="298">
        <v>45275</v>
      </c>
      <c r="D5" s="298">
        <v>55181</v>
      </c>
      <c r="E5" s="298">
        <v>61141</v>
      </c>
      <c r="F5" s="298">
        <v>67762</v>
      </c>
      <c r="G5" s="673">
        <v>70660</v>
      </c>
    </row>
    <row r="6" spans="1:7" x14ac:dyDescent="0.25">
      <c r="A6" s="299" t="s">
        <v>63</v>
      </c>
      <c r="B6" s="295">
        <v>892</v>
      </c>
      <c r="C6" s="295">
        <v>9905</v>
      </c>
      <c r="D6" s="295">
        <v>5960</v>
      </c>
      <c r="E6" s="295">
        <v>6622</v>
      </c>
      <c r="F6" s="295">
        <v>2897</v>
      </c>
      <c r="G6" s="673">
        <v>3372</v>
      </c>
    </row>
    <row r="7" spans="1:7" x14ac:dyDescent="0.25">
      <c r="A7" s="300" t="s">
        <v>499</v>
      </c>
      <c r="B7" s="292">
        <v>2201</v>
      </c>
      <c r="C7" s="292">
        <v>7758</v>
      </c>
      <c r="D7" s="292">
        <v>10072</v>
      </c>
      <c r="E7" s="292">
        <v>5322</v>
      </c>
      <c r="F7" s="292">
        <v>4324</v>
      </c>
      <c r="G7" s="671">
        <v>4031</v>
      </c>
    </row>
    <row r="8" spans="1:7" x14ac:dyDescent="0.25">
      <c r="A8" s="301" t="s">
        <v>532</v>
      </c>
      <c r="B8" s="292">
        <v>0</v>
      </c>
      <c r="C8" s="292">
        <v>134</v>
      </c>
      <c r="D8" s="292">
        <v>0</v>
      </c>
      <c r="E8" s="292">
        <v>0</v>
      </c>
      <c r="F8" s="292">
        <v>0</v>
      </c>
      <c r="G8" s="68">
        <v>0</v>
      </c>
    </row>
    <row r="9" spans="1:7" x14ac:dyDescent="0.25">
      <c r="A9" s="302" t="s">
        <v>64</v>
      </c>
      <c r="B9" s="292">
        <v>-1586</v>
      </c>
      <c r="C9" s="292">
        <v>1767</v>
      </c>
      <c r="D9" s="292">
        <v>-4203</v>
      </c>
      <c r="E9" s="292">
        <v>1130</v>
      </c>
      <c r="F9" s="292">
        <v>-1626</v>
      </c>
      <c r="G9" s="671">
        <v>-1053</v>
      </c>
    </row>
    <row r="10" spans="1:7" x14ac:dyDescent="0.25">
      <c r="A10" s="300" t="s">
        <v>549</v>
      </c>
      <c r="B10" s="292">
        <v>248</v>
      </c>
      <c r="C10" s="292">
        <v>85</v>
      </c>
      <c r="D10" s="292">
        <v>33</v>
      </c>
      <c r="E10" s="292">
        <v>-12</v>
      </c>
      <c r="F10" s="292">
        <v>22</v>
      </c>
      <c r="G10" s="68">
        <v>13</v>
      </c>
    </row>
    <row r="11" spans="1:7" x14ac:dyDescent="0.25">
      <c r="A11" s="303" t="s">
        <v>550</v>
      </c>
      <c r="B11" s="292">
        <v>46</v>
      </c>
      <c r="C11" s="292">
        <v>-9</v>
      </c>
      <c r="D11" s="292">
        <v>11</v>
      </c>
      <c r="E11" s="292">
        <v>-28</v>
      </c>
      <c r="F11" s="292">
        <v>-27</v>
      </c>
      <c r="G11" s="68">
        <v>-26</v>
      </c>
    </row>
    <row r="12" spans="1:7" x14ac:dyDescent="0.25">
      <c r="A12" s="303" t="s">
        <v>67</v>
      </c>
      <c r="B12" s="292">
        <v>-42</v>
      </c>
      <c r="C12" s="292">
        <v>-30</v>
      </c>
      <c r="D12" s="292">
        <v>-37</v>
      </c>
      <c r="E12" s="292">
        <v>-37</v>
      </c>
      <c r="F12" s="292">
        <v>0</v>
      </c>
      <c r="G12" s="68">
        <v>0</v>
      </c>
    </row>
    <row r="13" spans="1:7" x14ac:dyDescent="0.25">
      <c r="A13" s="303" t="s">
        <v>500</v>
      </c>
      <c r="B13" s="292">
        <v>117</v>
      </c>
      <c r="C13" s="292">
        <v>56</v>
      </c>
      <c r="D13" s="292">
        <v>16</v>
      </c>
      <c r="E13" s="292">
        <v>-17</v>
      </c>
      <c r="F13" s="292">
        <v>-8</v>
      </c>
      <c r="G13" s="68">
        <v>-12</v>
      </c>
    </row>
    <row r="14" spans="1:7" x14ac:dyDescent="0.25">
      <c r="A14" s="303" t="s">
        <v>68</v>
      </c>
      <c r="B14" s="292">
        <v>-15</v>
      </c>
      <c r="C14" s="292">
        <v>9</v>
      </c>
      <c r="D14" s="292">
        <v>9</v>
      </c>
      <c r="E14" s="292">
        <v>39</v>
      </c>
      <c r="F14" s="292">
        <v>33</v>
      </c>
      <c r="G14" s="68">
        <v>31</v>
      </c>
    </row>
    <row r="15" spans="1:7" x14ac:dyDescent="0.25">
      <c r="A15" s="300" t="s">
        <v>651</v>
      </c>
      <c r="B15" s="292">
        <v>-21</v>
      </c>
      <c r="C15" s="292">
        <v>0</v>
      </c>
      <c r="D15" s="292">
        <v>0</v>
      </c>
      <c r="E15" s="292">
        <v>0</v>
      </c>
      <c r="F15" s="292">
        <v>0</v>
      </c>
      <c r="G15" s="68">
        <v>0</v>
      </c>
    </row>
    <row r="16" spans="1:7" x14ac:dyDescent="0.25">
      <c r="A16" s="300" t="s">
        <v>65</v>
      </c>
      <c r="B16" s="292">
        <v>4</v>
      </c>
      <c r="C16" s="292">
        <v>28</v>
      </c>
      <c r="D16" s="292">
        <v>62</v>
      </c>
      <c r="E16" s="292">
        <v>194</v>
      </c>
      <c r="F16" s="292">
        <v>226</v>
      </c>
      <c r="G16" s="68">
        <v>387</v>
      </c>
    </row>
    <row r="17" spans="1:8" x14ac:dyDescent="0.25">
      <c r="A17" s="300" t="s">
        <v>66</v>
      </c>
      <c r="B17" s="292">
        <v>2</v>
      </c>
      <c r="C17" s="292">
        <v>-16</v>
      </c>
      <c r="D17" s="292">
        <v>-2</v>
      </c>
      <c r="E17" s="292">
        <v>-11</v>
      </c>
      <c r="F17" s="292">
        <v>-49</v>
      </c>
      <c r="G17" s="68">
        <v>-6</v>
      </c>
    </row>
    <row r="18" spans="1:8" x14ac:dyDescent="0.25">
      <c r="A18" s="304" t="s">
        <v>69</v>
      </c>
      <c r="B18" s="293">
        <v>44</v>
      </c>
      <c r="C18" s="293" t="s">
        <v>1694</v>
      </c>
      <c r="D18" s="293">
        <v>-1</v>
      </c>
      <c r="E18" s="293">
        <v>-1</v>
      </c>
      <c r="F18" s="293">
        <v>0</v>
      </c>
      <c r="G18" s="67">
        <v>0</v>
      </c>
    </row>
    <row r="19" spans="1:8" x14ac:dyDescent="0.25">
      <c r="A19" s="208" t="s">
        <v>70</v>
      </c>
      <c r="B19" s="294">
        <v>45275</v>
      </c>
      <c r="C19" s="294">
        <v>55181</v>
      </c>
      <c r="D19" s="294">
        <v>61141</v>
      </c>
      <c r="E19" s="294">
        <v>67762</v>
      </c>
      <c r="F19" s="294">
        <v>70660</v>
      </c>
      <c r="G19" s="672">
        <v>74032</v>
      </c>
    </row>
    <row r="20" spans="1:8" x14ac:dyDescent="0.25">
      <c r="A20" s="205" t="s">
        <v>39</v>
      </c>
      <c r="B20" s="296">
        <v>48.2</v>
      </c>
      <c r="C20" s="296">
        <v>60.6</v>
      </c>
      <c r="D20" s="296">
        <v>64.099999999999994</v>
      </c>
      <c r="E20" s="296">
        <v>65.5</v>
      </c>
      <c r="F20" s="296">
        <v>64.599999999999994</v>
      </c>
      <c r="G20" s="326">
        <v>65.8</v>
      </c>
    </row>
    <row r="21" spans="1:8" ht="27" customHeight="1" x14ac:dyDescent="0.25">
      <c r="A21" s="1094"/>
      <c r="B21" s="1094"/>
      <c r="C21" s="1094"/>
      <c r="D21" s="1094"/>
      <c r="G21" s="674" t="s">
        <v>8</v>
      </c>
      <c r="H21" s="674"/>
    </row>
    <row r="25" spans="1:8" ht="15.75" customHeight="1" x14ac:dyDescent="0.25">
      <c r="A25" s="1005" t="s">
        <v>1695</v>
      </c>
      <c r="B25" s="1005"/>
      <c r="C25" s="1005"/>
      <c r="D25" s="1005"/>
      <c r="E25" s="1005"/>
      <c r="F25" s="1005"/>
      <c r="G25" s="1005"/>
    </row>
    <row r="26" spans="1:8" x14ac:dyDescent="0.25">
      <c r="A26" s="206"/>
      <c r="B26" s="207">
        <f>B4</f>
        <v>2019</v>
      </c>
      <c r="C26" s="207">
        <f t="shared" ref="C26:G26" si="0">C4</f>
        <v>2020</v>
      </c>
      <c r="D26" s="207">
        <f t="shared" si="0"/>
        <v>2021</v>
      </c>
      <c r="E26" s="207">
        <f t="shared" si="0"/>
        <v>2022</v>
      </c>
      <c r="F26" s="207">
        <f t="shared" si="0"/>
        <v>2023</v>
      </c>
      <c r="G26" s="207">
        <f t="shared" si="0"/>
        <v>2024</v>
      </c>
    </row>
    <row r="27" spans="1:8" x14ac:dyDescent="0.25">
      <c r="A27" s="297" t="s">
        <v>202</v>
      </c>
      <c r="B27" s="298">
        <f>B5</f>
        <v>44383</v>
      </c>
      <c r="C27" s="298">
        <f t="shared" ref="B27:F36" si="1">C5</f>
        <v>45275</v>
      </c>
      <c r="D27" s="298">
        <f t="shared" si="1"/>
        <v>55181</v>
      </c>
      <c r="E27" s="298">
        <f t="shared" si="1"/>
        <v>61141</v>
      </c>
      <c r="F27" s="298">
        <f t="shared" si="1"/>
        <v>67762</v>
      </c>
      <c r="G27" s="298">
        <f t="shared" ref="G27" si="2">G5</f>
        <v>70660</v>
      </c>
    </row>
    <row r="28" spans="1:8" x14ac:dyDescent="0.25">
      <c r="A28" s="299" t="s">
        <v>197</v>
      </c>
      <c r="B28" s="295">
        <f t="shared" si="1"/>
        <v>892</v>
      </c>
      <c r="C28" s="295">
        <f t="shared" si="1"/>
        <v>9905</v>
      </c>
      <c r="D28" s="295">
        <f t="shared" si="1"/>
        <v>5960</v>
      </c>
      <c r="E28" s="295">
        <f t="shared" si="1"/>
        <v>6622</v>
      </c>
      <c r="F28" s="295">
        <f t="shared" si="1"/>
        <v>2897</v>
      </c>
      <c r="G28" s="295">
        <f t="shared" ref="G28" si="3">G6</f>
        <v>3372</v>
      </c>
    </row>
    <row r="29" spans="1:8" x14ac:dyDescent="0.25">
      <c r="A29" s="300" t="s">
        <v>221</v>
      </c>
      <c r="B29" s="292">
        <f t="shared" si="1"/>
        <v>2201</v>
      </c>
      <c r="C29" s="292">
        <f t="shared" si="1"/>
        <v>7758</v>
      </c>
      <c r="D29" s="292">
        <f t="shared" si="1"/>
        <v>10072</v>
      </c>
      <c r="E29" s="292">
        <f t="shared" si="1"/>
        <v>5322</v>
      </c>
      <c r="F29" s="292">
        <f t="shared" si="1"/>
        <v>4324</v>
      </c>
      <c r="G29" s="292">
        <f t="shared" ref="G29" si="4">G7</f>
        <v>4031</v>
      </c>
    </row>
    <row r="30" spans="1:8" x14ac:dyDescent="0.25">
      <c r="A30" s="302" t="s">
        <v>551</v>
      </c>
      <c r="B30" s="292">
        <f t="shared" si="1"/>
        <v>0</v>
      </c>
      <c r="C30" s="292">
        <f t="shared" si="1"/>
        <v>134</v>
      </c>
      <c r="D30" s="292">
        <f t="shared" si="1"/>
        <v>0</v>
      </c>
      <c r="E30" s="292">
        <f t="shared" si="1"/>
        <v>0</v>
      </c>
      <c r="F30" s="292">
        <f t="shared" si="1"/>
        <v>0</v>
      </c>
      <c r="G30" s="292">
        <f t="shared" ref="G30" si="5">G8</f>
        <v>0</v>
      </c>
    </row>
    <row r="31" spans="1:8" x14ac:dyDescent="0.25">
      <c r="A31" s="301" t="s">
        <v>222</v>
      </c>
      <c r="B31" s="292">
        <f t="shared" si="1"/>
        <v>-1586</v>
      </c>
      <c r="C31" s="292">
        <f t="shared" si="1"/>
        <v>1767</v>
      </c>
      <c r="D31" s="292">
        <f t="shared" si="1"/>
        <v>-4203</v>
      </c>
      <c r="E31" s="292">
        <f t="shared" si="1"/>
        <v>1130</v>
      </c>
      <c r="F31" s="292">
        <f t="shared" si="1"/>
        <v>-1626</v>
      </c>
      <c r="G31" s="292">
        <f t="shared" ref="G31" si="6">G9</f>
        <v>-1053</v>
      </c>
    </row>
    <row r="32" spans="1:8" x14ac:dyDescent="0.25">
      <c r="A32" s="300" t="s">
        <v>224</v>
      </c>
      <c r="B32" s="292">
        <f t="shared" si="1"/>
        <v>248</v>
      </c>
      <c r="C32" s="292">
        <f t="shared" si="1"/>
        <v>85</v>
      </c>
      <c r="D32" s="292">
        <f t="shared" si="1"/>
        <v>33</v>
      </c>
      <c r="E32" s="292">
        <f t="shared" si="1"/>
        <v>-12</v>
      </c>
      <c r="F32" s="292">
        <f t="shared" si="1"/>
        <v>22</v>
      </c>
      <c r="G32" s="292">
        <f t="shared" ref="G32" si="7">G10</f>
        <v>13</v>
      </c>
    </row>
    <row r="33" spans="1:7" x14ac:dyDescent="0.25">
      <c r="A33" s="303" t="s">
        <v>226</v>
      </c>
      <c r="B33" s="292">
        <f t="shared" si="1"/>
        <v>46</v>
      </c>
      <c r="C33" s="292">
        <f t="shared" si="1"/>
        <v>-9</v>
      </c>
      <c r="D33" s="292">
        <f t="shared" si="1"/>
        <v>11</v>
      </c>
      <c r="E33" s="292">
        <f t="shared" si="1"/>
        <v>-28</v>
      </c>
      <c r="F33" s="292">
        <f t="shared" si="1"/>
        <v>-27</v>
      </c>
      <c r="G33" s="292">
        <f t="shared" ref="G33" si="8">G11</f>
        <v>-26</v>
      </c>
    </row>
    <row r="34" spans="1:7" x14ac:dyDescent="0.25">
      <c r="A34" s="303" t="s">
        <v>199</v>
      </c>
      <c r="B34" s="292">
        <f t="shared" si="1"/>
        <v>-42</v>
      </c>
      <c r="C34" s="292">
        <f t="shared" si="1"/>
        <v>-30</v>
      </c>
      <c r="D34" s="292">
        <f t="shared" si="1"/>
        <v>-37</v>
      </c>
      <c r="E34" s="292">
        <f t="shared" si="1"/>
        <v>-37</v>
      </c>
      <c r="F34" s="292">
        <f t="shared" si="1"/>
        <v>0</v>
      </c>
      <c r="G34" s="292">
        <f t="shared" ref="G34" si="9">G12</f>
        <v>0</v>
      </c>
    </row>
    <row r="35" spans="1:7" x14ac:dyDescent="0.25">
      <c r="A35" s="303" t="s">
        <v>501</v>
      </c>
      <c r="B35" s="292">
        <f t="shared" si="1"/>
        <v>117</v>
      </c>
      <c r="C35" s="292">
        <f t="shared" si="1"/>
        <v>56</v>
      </c>
      <c r="D35" s="292">
        <f t="shared" si="1"/>
        <v>16</v>
      </c>
      <c r="E35" s="292">
        <f t="shared" si="1"/>
        <v>-17</v>
      </c>
      <c r="F35" s="292">
        <f t="shared" si="1"/>
        <v>-8</v>
      </c>
      <c r="G35" s="292">
        <f t="shared" ref="G35" si="10">G13</f>
        <v>-12</v>
      </c>
    </row>
    <row r="36" spans="1:7" x14ac:dyDescent="0.25">
      <c r="A36" s="303" t="s">
        <v>225</v>
      </c>
      <c r="B36" s="292">
        <f t="shared" si="1"/>
        <v>-15</v>
      </c>
      <c r="C36" s="292">
        <f t="shared" si="1"/>
        <v>9</v>
      </c>
      <c r="D36" s="292">
        <f t="shared" si="1"/>
        <v>9</v>
      </c>
      <c r="E36" s="292">
        <f t="shared" si="1"/>
        <v>39</v>
      </c>
      <c r="F36" s="292">
        <f t="shared" si="1"/>
        <v>33</v>
      </c>
      <c r="G36" s="292">
        <f t="shared" ref="G36" si="11">G14</f>
        <v>31</v>
      </c>
    </row>
    <row r="37" spans="1:7" x14ac:dyDescent="0.25">
      <c r="A37" s="300" t="s">
        <v>223</v>
      </c>
      <c r="B37" s="292">
        <f t="shared" ref="B37:F41" si="12">B16</f>
        <v>4</v>
      </c>
      <c r="C37" s="292">
        <f t="shared" si="12"/>
        <v>28</v>
      </c>
      <c r="D37" s="292">
        <f t="shared" si="12"/>
        <v>62</v>
      </c>
      <c r="E37" s="292">
        <f t="shared" si="12"/>
        <v>194</v>
      </c>
      <c r="F37" s="292">
        <f t="shared" si="12"/>
        <v>226</v>
      </c>
      <c r="G37" s="292">
        <f t="shared" ref="G37" si="13">G16</f>
        <v>387</v>
      </c>
    </row>
    <row r="38" spans="1:7" x14ac:dyDescent="0.25">
      <c r="A38" s="300" t="s">
        <v>198</v>
      </c>
      <c r="B38" s="292">
        <f t="shared" si="12"/>
        <v>2</v>
      </c>
      <c r="C38" s="292">
        <f t="shared" si="12"/>
        <v>-16</v>
      </c>
      <c r="D38" s="292">
        <f t="shared" si="12"/>
        <v>-2</v>
      </c>
      <c r="E38" s="292">
        <f t="shared" si="12"/>
        <v>-11</v>
      </c>
      <c r="F38" s="292">
        <f t="shared" si="12"/>
        <v>-49</v>
      </c>
      <c r="G38" s="292">
        <f t="shared" ref="G38" si="14">G17</f>
        <v>-6</v>
      </c>
    </row>
    <row r="39" spans="1:7" x14ac:dyDescent="0.25">
      <c r="A39" s="304" t="s">
        <v>200</v>
      </c>
      <c r="B39" s="293">
        <f t="shared" si="12"/>
        <v>44</v>
      </c>
      <c r="C39" s="293" t="str">
        <f t="shared" si="12"/>
        <v>283*</v>
      </c>
      <c r="D39" s="293">
        <f t="shared" si="12"/>
        <v>-1</v>
      </c>
      <c r="E39" s="293">
        <f t="shared" si="12"/>
        <v>-1</v>
      </c>
      <c r="F39" s="293">
        <f t="shared" si="12"/>
        <v>0</v>
      </c>
      <c r="G39" s="293">
        <f t="shared" ref="G39" si="15">G18</f>
        <v>0</v>
      </c>
    </row>
    <row r="40" spans="1:7" x14ac:dyDescent="0.25">
      <c r="A40" s="208" t="s">
        <v>227</v>
      </c>
      <c r="B40" s="294">
        <f t="shared" si="12"/>
        <v>45275</v>
      </c>
      <c r="C40" s="294">
        <f t="shared" si="12"/>
        <v>55181</v>
      </c>
      <c r="D40" s="294">
        <f t="shared" si="12"/>
        <v>61141</v>
      </c>
      <c r="E40" s="294">
        <f t="shared" si="12"/>
        <v>67762</v>
      </c>
      <c r="F40" s="294">
        <f t="shared" si="12"/>
        <v>70660</v>
      </c>
      <c r="G40" s="294">
        <f t="shared" ref="G40" si="16">G19</f>
        <v>74032</v>
      </c>
    </row>
    <row r="41" spans="1:7" x14ac:dyDescent="0.25">
      <c r="A41" s="354" t="s">
        <v>201</v>
      </c>
      <c r="B41" s="355">
        <f t="shared" si="12"/>
        <v>48.2</v>
      </c>
      <c r="C41" s="355">
        <f t="shared" si="12"/>
        <v>60.6</v>
      </c>
      <c r="D41" s="355">
        <f t="shared" si="12"/>
        <v>64.099999999999994</v>
      </c>
      <c r="E41" s="355">
        <f t="shared" si="12"/>
        <v>65.5</v>
      </c>
      <c r="F41" s="355">
        <f t="shared" si="12"/>
        <v>64.599999999999994</v>
      </c>
      <c r="G41" s="355">
        <f t="shared" ref="G41" si="17">G20</f>
        <v>65.8</v>
      </c>
    </row>
    <row r="42" spans="1:7" ht="27" customHeight="1" x14ac:dyDescent="0.25">
      <c r="A42" s="1094"/>
      <c r="B42" s="1094"/>
      <c r="C42" s="1094"/>
      <c r="D42" s="1094"/>
      <c r="F42" s="675"/>
      <c r="G42" s="675" t="s">
        <v>118</v>
      </c>
    </row>
  </sheetData>
  <mergeCells count="4">
    <mergeCell ref="A21:D21"/>
    <mergeCell ref="A42:D42"/>
    <mergeCell ref="A3:G3"/>
    <mergeCell ref="A25:G25"/>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0"/>
  <sheetViews>
    <sheetView showGridLines="0" zoomScale="85" zoomScaleNormal="85" workbookViewId="0"/>
  </sheetViews>
  <sheetFormatPr defaultColWidth="9.140625" defaultRowHeight="13.5" x14ac:dyDescent="0.25"/>
  <cols>
    <col min="1" max="1" width="9.140625" style="15"/>
    <col min="2" max="2" width="19.7109375" style="15" customWidth="1"/>
    <col min="3" max="3" width="22.140625" style="15" customWidth="1"/>
    <col min="4" max="4" width="38.5703125" style="15" bestFit="1" customWidth="1"/>
    <col min="5" max="5" width="17.7109375" style="15" customWidth="1"/>
    <col min="6" max="6" width="32.7109375" style="15" bestFit="1" customWidth="1"/>
    <col min="7" max="7" width="20.42578125" style="15" bestFit="1" customWidth="1"/>
    <col min="8" max="8" width="12.7109375" style="15" bestFit="1" customWidth="1"/>
    <col min="9" max="9" width="14.5703125" style="15" customWidth="1"/>
    <col min="10" max="10" width="13.85546875" style="15" customWidth="1"/>
    <col min="11" max="11" width="17.5703125" style="15" customWidth="1"/>
    <col min="12" max="16384" width="9.140625" style="15"/>
  </cols>
  <sheetData>
    <row r="3" spans="2:11" ht="14.25" thickBot="1" x14ac:dyDescent="0.3">
      <c r="B3" s="993" t="s">
        <v>1702</v>
      </c>
      <c r="C3" s="993"/>
      <c r="D3" s="993"/>
      <c r="E3" s="993"/>
      <c r="F3" s="993"/>
      <c r="G3" s="993"/>
      <c r="H3" s="993"/>
      <c r="I3" s="993"/>
      <c r="J3" s="692"/>
      <c r="K3" s="692"/>
    </row>
    <row r="4" spans="2:11" ht="41.25" thickBot="1" x14ac:dyDescent="0.3">
      <c r="B4" s="50"/>
      <c r="C4" s="50" t="s">
        <v>1858</v>
      </c>
      <c r="D4" s="50" t="s">
        <v>715</v>
      </c>
      <c r="E4" s="50" t="s">
        <v>1859</v>
      </c>
      <c r="F4" s="50" t="s">
        <v>716</v>
      </c>
      <c r="G4" s="50" t="s">
        <v>1860</v>
      </c>
      <c r="H4" s="50" t="s">
        <v>1861</v>
      </c>
      <c r="I4" s="640" t="s">
        <v>717</v>
      </c>
      <c r="J4" s="155" t="s">
        <v>718</v>
      </c>
      <c r="K4" s="155" t="s">
        <v>719</v>
      </c>
    </row>
    <row r="5" spans="2:11" x14ac:dyDescent="0.25">
      <c r="B5" s="8" t="s">
        <v>1706</v>
      </c>
      <c r="C5" s="721">
        <v>2021</v>
      </c>
      <c r="D5" s="721">
        <v>-4.5</v>
      </c>
      <c r="E5" s="721">
        <v>64.099999999999994</v>
      </c>
      <c r="F5" s="721" t="s">
        <v>1708</v>
      </c>
      <c r="G5" s="721">
        <v>2034</v>
      </c>
      <c r="H5" s="721">
        <v>60</v>
      </c>
      <c r="I5" s="722" t="s">
        <v>709</v>
      </c>
      <c r="J5" s="720">
        <v>5.4</v>
      </c>
      <c r="K5" s="720" t="s">
        <v>710</v>
      </c>
    </row>
    <row r="6" spans="2:11" x14ac:dyDescent="0.25">
      <c r="B6" s="8" t="s">
        <v>1701</v>
      </c>
      <c r="C6" s="1098">
        <v>2024</v>
      </c>
      <c r="D6" s="1098">
        <v>-2.4</v>
      </c>
      <c r="E6" s="1098">
        <v>65.8</v>
      </c>
      <c r="F6" s="1098" t="s">
        <v>1707</v>
      </c>
      <c r="G6" s="1098">
        <v>2037</v>
      </c>
      <c r="H6" s="1098">
        <v>40</v>
      </c>
      <c r="I6" s="1099" t="s">
        <v>709</v>
      </c>
      <c r="J6" s="1096">
        <v>3.1</v>
      </c>
      <c r="K6" s="1097" t="s">
        <v>710</v>
      </c>
    </row>
    <row r="7" spans="2:11" x14ac:dyDescent="0.25">
      <c r="B7" s="8"/>
      <c r="C7" s="1098"/>
      <c r="D7" s="1098"/>
      <c r="E7" s="1098"/>
      <c r="F7" s="1098"/>
      <c r="G7" s="1098"/>
      <c r="H7" s="1098"/>
      <c r="I7" s="1099"/>
      <c r="J7" s="1096"/>
      <c r="K7" s="1097"/>
    </row>
    <row r="8" spans="2:11" ht="14.25" thickBot="1" x14ac:dyDescent="0.3">
      <c r="B8" s="682" t="s">
        <v>1700</v>
      </c>
      <c r="C8" s="662">
        <v>2024</v>
      </c>
      <c r="D8" s="662">
        <v>-2.4</v>
      </c>
      <c r="E8" s="662">
        <v>65.8</v>
      </c>
      <c r="F8" s="662" t="s">
        <v>1707</v>
      </c>
      <c r="G8" s="662">
        <v>2037</v>
      </c>
      <c r="H8" s="662">
        <v>60</v>
      </c>
      <c r="I8" s="579" t="s">
        <v>709</v>
      </c>
      <c r="J8" s="683">
        <v>3.1</v>
      </c>
      <c r="K8" s="684" t="s">
        <v>710</v>
      </c>
    </row>
    <row r="9" spans="2:11" x14ac:dyDescent="0.25">
      <c r="B9" s="356"/>
    </row>
    <row r="10" spans="2:11" ht="14.25" thickBot="1" x14ac:dyDescent="0.3">
      <c r="B10" s="691" t="s">
        <v>1703</v>
      </c>
      <c r="C10" s="692"/>
    </row>
    <row r="11" spans="2:11" ht="14.25" thickBot="1" x14ac:dyDescent="0.3">
      <c r="B11" s="356"/>
    </row>
    <row r="12" spans="2:11" ht="27.75" thickBot="1" x14ac:dyDescent="0.3">
      <c r="B12" s="331"/>
      <c r="C12" s="694" t="s">
        <v>1699</v>
      </c>
      <c r="D12" s="724" t="s">
        <v>1701</v>
      </c>
      <c r="E12" s="724" t="s">
        <v>1700</v>
      </c>
      <c r="F12" s="681"/>
    </row>
    <row r="13" spans="2:11" ht="14.25" thickBot="1" x14ac:dyDescent="0.3">
      <c r="B13" s="2" t="s">
        <v>720</v>
      </c>
      <c r="C13" s="357">
        <v>5.4</v>
      </c>
      <c r="D13" s="596">
        <v>3.1</v>
      </c>
      <c r="E13" s="596">
        <v>3.1</v>
      </c>
      <c r="F13" s="681"/>
    </row>
    <row r="14" spans="2:11" x14ac:dyDescent="0.25">
      <c r="B14" s="3" t="s">
        <v>722</v>
      </c>
      <c r="C14" s="332"/>
      <c r="D14" s="597"/>
      <c r="E14" s="332"/>
      <c r="F14" s="681"/>
    </row>
    <row r="15" spans="2:11" x14ac:dyDescent="0.25">
      <c r="B15" s="3" t="s">
        <v>723</v>
      </c>
      <c r="C15" s="723">
        <v>2.7</v>
      </c>
      <c r="D15" s="71">
        <v>0.6</v>
      </c>
      <c r="E15" s="723">
        <v>0.8</v>
      </c>
      <c r="F15" s="81"/>
    </row>
    <row r="16" spans="2:11" x14ac:dyDescent="0.25">
      <c r="B16" s="3" t="s">
        <v>724</v>
      </c>
      <c r="C16" s="723">
        <v>0.7</v>
      </c>
      <c r="D16" s="71">
        <v>0.6</v>
      </c>
      <c r="E16" s="723">
        <v>0.4</v>
      </c>
      <c r="F16" s="81"/>
    </row>
    <row r="17" spans="2:6" x14ac:dyDescent="0.25">
      <c r="B17" s="3" t="s">
        <v>725</v>
      </c>
      <c r="C17" s="723">
        <v>0.4</v>
      </c>
      <c r="D17" s="71">
        <v>0.5</v>
      </c>
      <c r="E17" s="723">
        <v>0.5</v>
      </c>
      <c r="F17" s="81"/>
    </row>
    <row r="18" spans="2:6" x14ac:dyDescent="0.25">
      <c r="B18" s="3" t="s">
        <v>726</v>
      </c>
      <c r="C18" s="723">
        <v>1.5</v>
      </c>
      <c r="D18" s="71">
        <v>1.6</v>
      </c>
      <c r="E18" s="723">
        <v>1.3</v>
      </c>
      <c r="F18" s="81"/>
    </row>
    <row r="19" spans="2:6" ht="14.25" thickBot="1" x14ac:dyDescent="0.3">
      <c r="B19" s="4" t="s">
        <v>727</v>
      </c>
      <c r="C19" s="725">
        <v>0.1</v>
      </c>
      <c r="D19" s="467">
        <v>0</v>
      </c>
      <c r="E19" s="726">
        <v>0</v>
      </c>
      <c r="F19" s="81"/>
    </row>
    <row r="20" spans="2:6" x14ac:dyDescent="0.25">
      <c r="E20" s="950" t="s">
        <v>721</v>
      </c>
    </row>
  </sheetData>
  <mergeCells count="10">
    <mergeCell ref="J6:J7"/>
    <mergeCell ref="K6:K7"/>
    <mergeCell ref="B3:I3"/>
    <mergeCell ref="C6:C7"/>
    <mergeCell ref="D6:D7"/>
    <mergeCell ref="E6:E7"/>
    <mergeCell ref="F6:F7"/>
    <mergeCell ref="G6:G7"/>
    <mergeCell ref="H6:H7"/>
    <mergeCell ref="I6:I7"/>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showGridLines="0" zoomScale="85" zoomScaleNormal="85" workbookViewId="0"/>
  </sheetViews>
  <sheetFormatPr defaultColWidth="9.140625" defaultRowHeight="13.5" x14ac:dyDescent="0.25"/>
  <cols>
    <col min="1" max="1" width="9.140625" style="15"/>
    <col min="2" max="2" width="43.7109375" style="15" customWidth="1"/>
    <col min="3" max="3" width="19.85546875" style="15" customWidth="1"/>
    <col min="4" max="4" width="19.5703125" style="15" customWidth="1"/>
    <col min="5" max="5" width="13.140625" style="15" bestFit="1" customWidth="1"/>
    <col min="6" max="6" width="12.85546875" style="15" bestFit="1" customWidth="1"/>
    <col min="7" max="7" width="9.42578125" style="15" bestFit="1" customWidth="1"/>
    <col min="8" max="9" width="20.42578125" style="15" customWidth="1"/>
    <col min="10" max="16384" width="9.140625" style="15"/>
  </cols>
  <sheetData>
    <row r="2" spans="2:8" ht="14.25" thickBot="1" x14ac:dyDescent="0.3">
      <c r="B2" s="993" t="s">
        <v>1697</v>
      </c>
      <c r="C2" s="993"/>
      <c r="D2" s="993"/>
      <c r="E2" s="993"/>
      <c r="F2" s="993"/>
      <c r="G2" s="993"/>
      <c r="H2" s="993"/>
    </row>
    <row r="3" spans="2:8" ht="54" customHeight="1" thickBot="1" x14ac:dyDescent="0.3">
      <c r="B3" s="50"/>
      <c r="C3" s="155" t="s">
        <v>728</v>
      </c>
      <c r="D3" s="155" t="s">
        <v>715</v>
      </c>
      <c r="E3" s="155" t="s">
        <v>729</v>
      </c>
      <c r="F3" s="155" t="s">
        <v>717</v>
      </c>
      <c r="G3" s="155" t="s">
        <v>1698</v>
      </c>
      <c r="H3" s="50" t="s">
        <v>719</v>
      </c>
    </row>
    <row r="4" spans="2:8" x14ac:dyDescent="0.25">
      <c r="B4" s="8" t="s">
        <v>1705</v>
      </c>
      <c r="C4" s="721">
        <v>2021</v>
      </c>
      <c r="D4" s="721">
        <v>-4.5</v>
      </c>
      <c r="E4" s="721">
        <v>64.099999999999994</v>
      </c>
      <c r="F4" s="132" t="s">
        <v>709</v>
      </c>
      <c r="G4" s="678">
        <v>12.8</v>
      </c>
      <c r="H4" s="362" t="s">
        <v>710</v>
      </c>
    </row>
    <row r="5" spans="2:8" s="68" customFormat="1" x14ac:dyDescent="0.25">
      <c r="B5" s="297" t="s">
        <v>1701</v>
      </c>
      <c r="C5" s="586">
        <v>2024</v>
      </c>
      <c r="D5" s="586">
        <v>-2.4</v>
      </c>
      <c r="E5" s="586">
        <v>65.8</v>
      </c>
      <c r="F5" s="132" t="s">
        <v>709</v>
      </c>
      <c r="G5" s="680">
        <v>10</v>
      </c>
      <c r="H5" s="676" t="s">
        <v>710</v>
      </c>
    </row>
    <row r="6" spans="2:8" ht="14.25" thickBot="1" x14ac:dyDescent="0.3">
      <c r="B6" s="17" t="s">
        <v>1700</v>
      </c>
      <c r="C6" s="578">
        <v>2024</v>
      </c>
      <c r="D6" s="578">
        <v>-5.4</v>
      </c>
      <c r="E6" s="578">
        <v>65.8</v>
      </c>
      <c r="F6" s="677" t="s">
        <v>709</v>
      </c>
      <c r="G6" s="679">
        <v>8</v>
      </c>
      <c r="H6" s="363" t="s">
        <v>710</v>
      </c>
    </row>
    <row r="7" spans="2:8" x14ac:dyDescent="0.25">
      <c r="B7" s="950" t="s">
        <v>8</v>
      </c>
    </row>
    <row r="8" spans="2:8" ht="14.25" thickBot="1" x14ac:dyDescent="0.3">
      <c r="B8" s="339" t="s">
        <v>1704</v>
      </c>
    </row>
    <row r="9" spans="2:8" ht="14.25" thickBot="1" x14ac:dyDescent="0.3">
      <c r="B9" s="694"/>
      <c r="C9" s="1045" t="s">
        <v>1705</v>
      </c>
      <c r="D9" s="1045"/>
      <c r="E9" s="1045" t="s">
        <v>1701</v>
      </c>
      <c r="F9" s="1045"/>
      <c r="G9" s="1045" t="s">
        <v>1700</v>
      </c>
      <c r="H9" s="1045"/>
    </row>
    <row r="10" spans="2:8" ht="14.25" thickBot="1" x14ac:dyDescent="0.3">
      <c r="B10" s="2" t="s">
        <v>711</v>
      </c>
      <c r="C10" s="1101">
        <v>12.8</v>
      </c>
      <c r="D10" s="1101"/>
      <c r="E10" s="1102">
        <v>10</v>
      </c>
      <c r="F10" s="1102"/>
      <c r="G10" s="1102">
        <v>8</v>
      </c>
      <c r="H10" s="1102"/>
    </row>
    <row r="11" spans="2:8" x14ac:dyDescent="0.25">
      <c r="B11" s="3" t="s">
        <v>722</v>
      </c>
      <c r="C11" s="332"/>
      <c r="D11" s="154"/>
      <c r="E11" s="332"/>
      <c r="F11" s="154"/>
      <c r="G11" s="332"/>
      <c r="H11" s="154"/>
    </row>
    <row r="12" spans="2:8" x14ac:dyDescent="0.25">
      <c r="B12" s="3" t="s">
        <v>723</v>
      </c>
      <c r="C12" s="1100">
        <v>4.7</v>
      </c>
      <c r="D12" s="1100"/>
      <c r="E12" s="1100">
        <v>2.6</v>
      </c>
      <c r="F12" s="1100"/>
      <c r="G12" s="1100">
        <v>2.5</v>
      </c>
      <c r="H12" s="1100"/>
    </row>
    <row r="13" spans="2:8" x14ac:dyDescent="0.25">
      <c r="B13" s="3" t="s">
        <v>724</v>
      </c>
      <c r="C13" s="1100">
        <v>4.3</v>
      </c>
      <c r="D13" s="1100"/>
      <c r="E13" s="1100">
        <v>4.0999999999999996</v>
      </c>
      <c r="F13" s="1100"/>
      <c r="G13" s="1100">
        <v>2.9</v>
      </c>
      <c r="H13" s="1100"/>
    </row>
    <row r="14" spans="2:8" x14ac:dyDescent="0.25">
      <c r="B14" s="3" t="s">
        <v>725</v>
      </c>
      <c r="C14" s="1100">
        <v>3.5</v>
      </c>
      <c r="D14" s="1100"/>
      <c r="E14" s="1100">
        <v>3.2</v>
      </c>
      <c r="F14" s="1100"/>
      <c r="G14" s="1100">
        <v>2.9</v>
      </c>
      <c r="H14" s="1100"/>
    </row>
    <row r="15" spans="2:8" x14ac:dyDescent="0.25">
      <c r="B15" s="3" t="s">
        <v>726</v>
      </c>
      <c r="C15" s="1100">
        <v>0.4</v>
      </c>
      <c r="D15" s="1100"/>
      <c r="E15" s="1100">
        <v>0.3</v>
      </c>
      <c r="F15" s="1100"/>
      <c r="G15" s="1100">
        <v>0</v>
      </c>
      <c r="H15" s="1100"/>
    </row>
    <row r="16" spans="2:8" ht="14.25" thickBot="1" x14ac:dyDescent="0.3">
      <c r="B16" s="4" t="s">
        <v>727</v>
      </c>
      <c r="C16" s="1103">
        <v>-0.2</v>
      </c>
      <c r="D16" s="1103"/>
      <c r="E16" s="1050">
        <v>-0.3</v>
      </c>
      <c r="F16" s="1050"/>
      <c r="G16" s="1050">
        <v>-0.3</v>
      </c>
      <c r="H16" s="1050"/>
    </row>
    <row r="17" spans="2:6" x14ac:dyDescent="0.25">
      <c r="B17" s="794"/>
      <c r="C17" s="794"/>
      <c r="D17" s="794"/>
      <c r="E17" s="794"/>
      <c r="F17" s="794"/>
    </row>
    <row r="18" spans="2:6" x14ac:dyDescent="0.25">
      <c r="B18" s="11"/>
    </row>
  </sheetData>
  <mergeCells count="22">
    <mergeCell ref="G13:H13"/>
    <mergeCell ref="G14:H14"/>
    <mergeCell ref="G15:H15"/>
    <mergeCell ref="G16:H16"/>
    <mergeCell ref="C16:D16"/>
    <mergeCell ref="E16:F16"/>
    <mergeCell ref="C13:D13"/>
    <mergeCell ref="E13:F13"/>
    <mergeCell ref="C14:D14"/>
    <mergeCell ref="E14:F14"/>
    <mergeCell ref="C15:D15"/>
    <mergeCell ref="E15:F15"/>
    <mergeCell ref="C12:D12"/>
    <mergeCell ref="E12:F12"/>
    <mergeCell ref="B2:H2"/>
    <mergeCell ref="C9:D9"/>
    <mergeCell ref="E9:F9"/>
    <mergeCell ref="C10:D10"/>
    <mergeCell ref="E10:F10"/>
    <mergeCell ref="G9:H9"/>
    <mergeCell ref="G10:H10"/>
    <mergeCell ref="G12:H12"/>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showGridLines="0" workbookViewId="0">
      <selection activeCell="B2" sqref="B2"/>
    </sheetView>
  </sheetViews>
  <sheetFormatPr defaultRowHeight="15" x14ac:dyDescent="0.25"/>
  <cols>
    <col min="2" max="2" width="47.28515625" customWidth="1"/>
    <col min="3" max="3" width="80.140625" customWidth="1"/>
  </cols>
  <sheetData>
    <row r="3" spans="2:3" x14ac:dyDescent="0.25">
      <c r="B3" s="732" t="s">
        <v>1962</v>
      </c>
    </row>
    <row r="4" spans="2:3" x14ac:dyDescent="0.25">
      <c r="B4" s="978" t="s">
        <v>1951</v>
      </c>
      <c r="C4" s="975" t="s">
        <v>1952</v>
      </c>
    </row>
    <row r="5" spans="2:3" ht="40.5" x14ac:dyDescent="0.25">
      <c r="B5" s="979" t="s">
        <v>1771</v>
      </c>
      <c r="C5" s="976" t="s">
        <v>1953</v>
      </c>
    </row>
    <row r="6" spans="2:3" x14ac:dyDescent="0.25">
      <c r="B6" s="1105" t="s">
        <v>1772</v>
      </c>
      <c r="C6" s="1106" t="s">
        <v>1954</v>
      </c>
    </row>
    <row r="7" spans="2:3" ht="41.25" customHeight="1" x14ac:dyDescent="0.25">
      <c r="B7" s="1105"/>
      <c r="C7" s="1106"/>
    </row>
    <row r="8" spans="2:3" ht="38.25" x14ac:dyDescent="0.25">
      <c r="B8" s="979" t="s">
        <v>1955</v>
      </c>
      <c r="C8" s="977" t="s">
        <v>1956</v>
      </c>
    </row>
    <row r="9" spans="2:3" ht="38.25" x14ac:dyDescent="0.25">
      <c r="B9" s="979" t="s">
        <v>1957</v>
      </c>
      <c r="C9" s="977" t="s">
        <v>1958</v>
      </c>
    </row>
    <row r="10" spans="2:3" x14ac:dyDescent="0.25">
      <c r="B10" s="979" t="s">
        <v>1959</v>
      </c>
      <c r="C10" s="977" t="s">
        <v>1960</v>
      </c>
    </row>
    <row r="11" spans="2:3" x14ac:dyDescent="0.25">
      <c r="B11" s="1107" t="s">
        <v>1961</v>
      </c>
      <c r="C11" s="1107"/>
    </row>
    <row r="12" spans="2:3" x14ac:dyDescent="0.25">
      <c r="B12" s="1108"/>
      <c r="C12" s="1108"/>
    </row>
    <row r="17" spans="2:4" ht="15.75" thickBot="1" x14ac:dyDescent="0.3">
      <c r="B17" s="339" t="s">
        <v>1964</v>
      </c>
      <c r="C17" s="980"/>
      <c r="D17" s="981"/>
    </row>
    <row r="18" spans="2:4" ht="15.75" thickBot="1" x14ac:dyDescent="0.3">
      <c r="B18" s="982" t="s">
        <v>1965</v>
      </c>
      <c r="C18" s="983" t="s">
        <v>1966</v>
      </c>
      <c r="D18" s="981"/>
    </row>
    <row r="19" spans="2:4" ht="39" thickBot="1" x14ac:dyDescent="0.3">
      <c r="B19" s="984" t="s">
        <v>1967</v>
      </c>
      <c r="C19" s="985" t="s">
        <v>1968</v>
      </c>
      <c r="D19" s="981"/>
    </row>
    <row r="20" spans="2:4" ht="35.25" customHeight="1" x14ac:dyDescent="0.25">
      <c r="B20" s="1109" t="s">
        <v>1969</v>
      </c>
      <c r="C20" s="1111" t="s">
        <v>1970</v>
      </c>
      <c r="D20" s="981"/>
    </row>
    <row r="21" spans="2:4" ht="15.75" thickBot="1" x14ac:dyDescent="0.3">
      <c r="B21" s="1110"/>
      <c r="C21" s="1112"/>
      <c r="D21" s="981"/>
    </row>
    <row r="22" spans="2:4" ht="39" thickBot="1" x14ac:dyDescent="0.3">
      <c r="B22" s="984" t="s">
        <v>1971</v>
      </c>
      <c r="C22" s="985" t="s">
        <v>1972</v>
      </c>
      <c r="D22" s="981"/>
    </row>
    <row r="23" spans="2:4" ht="39" thickBot="1" x14ac:dyDescent="0.3">
      <c r="B23" s="984" t="s">
        <v>1973</v>
      </c>
      <c r="C23" s="985" t="s">
        <v>1974</v>
      </c>
      <c r="D23" s="981"/>
    </row>
    <row r="24" spans="2:4" ht="15.75" thickBot="1" x14ac:dyDescent="0.3">
      <c r="B24" s="984" t="s">
        <v>1975</v>
      </c>
      <c r="C24" s="985" t="s">
        <v>1976</v>
      </c>
      <c r="D24" s="981"/>
    </row>
    <row r="25" spans="2:4" x14ac:dyDescent="0.25">
      <c r="B25" s="1070" t="s">
        <v>1977</v>
      </c>
      <c r="C25" s="1070"/>
      <c r="D25" s="981"/>
    </row>
    <row r="26" spans="2:4" x14ac:dyDescent="0.25">
      <c r="B26" s="1104"/>
      <c r="C26" s="1104"/>
      <c r="D26" s="981"/>
    </row>
  </sheetData>
  <mergeCells count="6">
    <mergeCell ref="B25:C26"/>
    <mergeCell ref="B6:B7"/>
    <mergeCell ref="C6:C7"/>
    <mergeCell ref="B11:C12"/>
    <mergeCell ref="B20:B21"/>
    <mergeCell ref="C20:C21"/>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8"/>
  <dimension ref="B3:O91"/>
  <sheetViews>
    <sheetView showGridLines="0" topLeftCell="B80" zoomScale="85" zoomScaleNormal="85" zoomScaleSheetLayoutView="90" workbookViewId="0">
      <selection activeCell="J90" sqref="J90"/>
    </sheetView>
  </sheetViews>
  <sheetFormatPr defaultColWidth="9.140625" defaultRowHeight="13.5" x14ac:dyDescent="0.25"/>
  <cols>
    <col min="1" max="1" width="12.42578125" style="15" customWidth="1"/>
    <col min="2" max="2" width="3.28515625" style="15" customWidth="1"/>
    <col min="3" max="3" width="52" style="15" bestFit="1" customWidth="1"/>
    <col min="4" max="9" width="9.140625" style="15"/>
    <col min="10" max="10" width="63.42578125" style="15" customWidth="1"/>
    <col min="11" max="16384" width="9.140625" style="15"/>
  </cols>
  <sheetData>
    <row r="3" spans="2:15" x14ac:dyDescent="0.25">
      <c r="B3" s="709" t="s">
        <v>1301</v>
      </c>
      <c r="C3" s="709"/>
      <c r="D3" s="709"/>
      <c r="E3" s="709"/>
      <c r="F3" s="709"/>
      <c r="G3" s="709"/>
      <c r="H3" s="709"/>
      <c r="I3" s="709"/>
      <c r="J3" s="709"/>
    </row>
    <row r="4" spans="2:15" ht="14.25" thickBot="1" x14ac:dyDescent="0.3">
      <c r="B4" s="18"/>
      <c r="C4" s="2" t="s">
        <v>1302</v>
      </c>
      <c r="D4" s="951">
        <v>2020</v>
      </c>
      <c r="E4" s="951">
        <v>2021</v>
      </c>
      <c r="F4" s="951">
        <v>2022</v>
      </c>
      <c r="G4" s="951">
        <v>2023</v>
      </c>
      <c r="H4" s="951">
        <v>2024</v>
      </c>
      <c r="J4" s="2" t="s">
        <v>1303</v>
      </c>
      <c r="K4" s="951">
        <f>D4</f>
        <v>2020</v>
      </c>
      <c r="L4" s="951">
        <f t="shared" ref="L4:O4" si="0">E4</f>
        <v>2021</v>
      </c>
      <c r="M4" s="951">
        <f t="shared" si="0"/>
        <v>2022</v>
      </c>
      <c r="N4" s="951">
        <f t="shared" si="0"/>
        <v>2023</v>
      </c>
      <c r="O4" s="951">
        <f t="shared" si="0"/>
        <v>2024</v>
      </c>
    </row>
    <row r="5" spans="2:15" ht="27" x14ac:dyDescent="0.25">
      <c r="B5" s="68"/>
      <c r="C5" s="9" t="s">
        <v>1268</v>
      </c>
      <c r="D5" s="335">
        <v>11</v>
      </c>
      <c r="E5" s="335">
        <v>32</v>
      </c>
      <c r="F5" s="335">
        <v>32</v>
      </c>
      <c r="G5" s="335">
        <v>32</v>
      </c>
      <c r="H5" s="539">
        <v>32</v>
      </c>
      <c r="J5" s="96" t="s">
        <v>1298</v>
      </c>
      <c r="K5" s="952">
        <f t="shared" ref="K5:K29" si="1">D5</f>
        <v>11</v>
      </c>
      <c r="L5" s="952">
        <f t="shared" ref="L5:L29" si="2">E5</f>
        <v>32</v>
      </c>
      <c r="M5" s="952">
        <f t="shared" ref="M5:M29" si="3">F5</f>
        <v>32</v>
      </c>
      <c r="N5" s="952">
        <f t="shared" ref="N5:N29" si="4">G5</f>
        <v>32</v>
      </c>
      <c r="O5" s="952">
        <f t="shared" ref="O5:O29" si="5">H5</f>
        <v>32</v>
      </c>
    </row>
    <row r="6" spans="2:15" s="68" customFormat="1" x14ac:dyDescent="0.25">
      <c r="C6" s="9" t="s">
        <v>502</v>
      </c>
      <c r="D6" s="335">
        <v>-23</v>
      </c>
      <c r="E6" s="335">
        <v>-30</v>
      </c>
      <c r="F6" s="335">
        <v>-31</v>
      </c>
      <c r="G6" s="335">
        <v>-31</v>
      </c>
      <c r="H6" s="539">
        <v>-31</v>
      </c>
      <c r="J6" s="96" t="s">
        <v>1290</v>
      </c>
      <c r="K6" s="952">
        <f t="shared" si="1"/>
        <v>-23</v>
      </c>
      <c r="L6" s="952">
        <f t="shared" si="2"/>
        <v>-30</v>
      </c>
      <c r="M6" s="952">
        <f t="shared" si="3"/>
        <v>-31</v>
      </c>
      <c r="N6" s="952">
        <f t="shared" si="4"/>
        <v>-31</v>
      </c>
      <c r="O6" s="952">
        <f t="shared" si="5"/>
        <v>-31</v>
      </c>
    </row>
    <row r="7" spans="2:15" s="68" customFormat="1" x14ac:dyDescent="0.25">
      <c r="C7" s="9" t="s">
        <v>1269</v>
      </c>
      <c r="D7" s="335">
        <v>0</v>
      </c>
      <c r="E7" s="335">
        <v>0</v>
      </c>
      <c r="F7" s="335">
        <v>0</v>
      </c>
      <c r="G7" s="335">
        <v>49</v>
      </c>
      <c r="H7" s="539">
        <v>49</v>
      </c>
      <c r="J7" s="96" t="s">
        <v>694</v>
      </c>
      <c r="K7" s="952">
        <f t="shared" si="1"/>
        <v>0</v>
      </c>
      <c r="L7" s="952">
        <f t="shared" si="2"/>
        <v>0</v>
      </c>
      <c r="M7" s="952">
        <f t="shared" si="3"/>
        <v>0</v>
      </c>
      <c r="N7" s="952">
        <f t="shared" si="4"/>
        <v>49</v>
      </c>
      <c r="O7" s="952">
        <f t="shared" si="5"/>
        <v>49</v>
      </c>
    </row>
    <row r="8" spans="2:15" s="68" customFormat="1" x14ac:dyDescent="0.25">
      <c r="C8" s="9" t="s">
        <v>537</v>
      </c>
      <c r="D8" s="335">
        <v>-49</v>
      </c>
      <c r="E8" s="335">
        <v>-83</v>
      </c>
      <c r="F8" s="335">
        <v>-133</v>
      </c>
      <c r="G8" s="335">
        <v>-186</v>
      </c>
      <c r="H8" s="539">
        <v>-248</v>
      </c>
      <c r="J8" s="96" t="s">
        <v>695</v>
      </c>
      <c r="K8" s="952">
        <f t="shared" si="1"/>
        <v>-49</v>
      </c>
      <c r="L8" s="952">
        <f t="shared" si="2"/>
        <v>-83</v>
      </c>
      <c r="M8" s="952">
        <f t="shared" si="3"/>
        <v>-133</v>
      </c>
      <c r="N8" s="952">
        <f t="shared" si="4"/>
        <v>-186</v>
      </c>
      <c r="O8" s="952">
        <f t="shared" si="5"/>
        <v>-248</v>
      </c>
    </row>
    <row r="9" spans="2:15" s="68" customFormat="1" ht="27" x14ac:dyDescent="0.25">
      <c r="C9" s="9" t="s">
        <v>1272</v>
      </c>
      <c r="D9" s="335">
        <v>0</v>
      </c>
      <c r="E9" s="335">
        <v>-17</v>
      </c>
      <c r="F9" s="335">
        <v>-17</v>
      </c>
      <c r="G9" s="335">
        <v>-17</v>
      </c>
      <c r="H9" s="539">
        <v>-17</v>
      </c>
      <c r="J9" s="96" t="s">
        <v>706</v>
      </c>
      <c r="K9" s="952">
        <f t="shared" si="1"/>
        <v>0</v>
      </c>
      <c r="L9" s="952">
        <f t="shared" si="2"/>
        <v>-17</v>
      </c>
      <c r="M9" s="952">
        <f t="shared" si="3"/>
        <v>-17</v>
      </c>
      <c r="N9" s="952">
        <f t="shared" si="4"/>
        <v>-17</v>
      </c>
      <c r="O9" s="952">
        <f t="shared" si="5"/>
        <v>-17</v>
      </c>
    </row>
    <row r="10" spans="2:15" s="68" customFormat="1" x14ac:dyDescent="0.25">
      <c r="C10" s="9" t="s">
        <v>1273</v>
      </c>
      <c r="D10" s="335">
        <v>1</v>
      </c>
      <c r="E10" s="335">
        <v>-120</v>
      </c>
      <c r="F10" s="335">
        <v>-120</v>
      </c>
      <c r="G10" s="335">
        <v>-120</v>
      </c>
      <c r="H10" s="539">
        <v>-120</v>
      </c>
      <c r="J10" s="96" t="s">
        <v>1288</v>
      </c>
      <c r="K10" s="952">
        <f t="shared" si="1"/>
        <v>1</v>
      </c>
      <c r="L10" s="952">
        <f t="shared" si="2"/>
        <v>-120</v>
      </c>
      <c r="M10" s="952">
        <f t="shared" si="3"/>
        <v>-120</v>
      </c>
      <c r="N10" s="952">
        <f t="shared" si="4"/>
        <v>-120</v>
      </c>
      <c r="O10" s="952">
        <f t="shared" si="5"/>
        <v>-120</v>
      </c>
    </row>
    <row r="11" spans="2:15" s="68" customFormat="1" x14ac:dyDescent="0.25">
      <c r="C11" s="9" t="s">
        <v>644</v>
      </c>
      <c r="D11" s="335">
        <v>0</v>
      </c>
      <c r="E11" s="335">
        <v>-11</v>
      </c>
      <c r="F11" s="335">
        <v>-11</v>
      </c>
      <c r="G11" s="335">
        <v>-11</v>
      </c>
      <c r="H11" s="539">
        <v>-11</v>
      </c>
      <c r="J11" s="96" t="s">
        <v>704</v>
      </c>
      <c r="K11" s="952">
        <f t="shared" si="1"/>
        <v>0</v>
      </c>
      <c r="L11" s="952">
        <f t="shared" si="2"/>
        <v>-11</v>
      </c>
      <c r="M11" s="952">
        <f t="shared" si="3"/>
        <v>-11</v>
      </c>
      <c r="N11" s="952">
        <f t="shared" si="4"/>
        <v>-11</v>
      </c>
      <c r="O11" s="952">
        <f t="shared" si="5"/>
        <v>-11</v>
      </c>
    </row>
    <row r="12" spans="2:15" s="68" customFormat="1" x14ac:dyDescent="0.25">
      <c r="B12" s="717"/>
      <c r="C12" s="9" t="s">
        <v>645</v>
      </c>
      <c r="D12" s="335">
        <v>0</v>
      </c>
      <c r="E12" s="335">
        <v>36</v>
      </c>
      <c r="F12" s="335">
        <v>30</v>
      </c>
      <c r="G12" s="335">
        <v>30</v>
      </c>
      <c r="H12" s="539">
        <v>30</v>
      </c>
      <c r="J12" s="96" t="s">
        <v>703</v>
      </c>
      <c r="K12" s="952">
        <f t="shared" si="1"/>
        <v>0</v>
      </c>
      <c r="L12" s="952">
        <f t="shared" si="2"/>
        <v>36</v>
      </c>
      <c r="M12" s="952">
        <f t="shared" si="3"/>
        <v>30</v>
      </c>
      <c r="N12" s="952">
        <f t="shared" si="4"/>
        <v>30</v>
      </c>
      <c r="O12" s="952">
        <f t="shared" si="5"/>
        <v>30</v>
      </c>
    </row>
    <row r="13" spans="2:15" s="68" customFormat="1" x14ac:dyDescent="0.25">
      <c r="C13" s="9" t="s">
        <v>646</v>
      </c>
      <c r="D13" s="335">
        <v>0</v>
      </c>
      <c r="E13" s="335">
        <v>-15</v>
      </c>
      <c r="F13" s="335">
        <v>-15</v>
      </c>
      <c r="G13" s="335">
        <v>-15</v>
      </c>
      <c r="H13" s="539">
        <v>-15</v>
      </c>
      <c r="J13" s="96" t="s">
        <v>702</v>
      </c>
      <c r="K13" s="952">
        <f t="shared" si="1"/>
        <v>0</v>
      </c>
      <c r="L13" s="952">
        <f t="shared" si="2"/>
        <v>-15</v>
      </c>
      <c r="M13" s="952">
        <f t="shared" si="3"/>
        <v>-15</v>
      </c>
      <c r="N13" s="952">
        <f t="shared" si="4"/>
        <v>-15</v>
      </c>
      <c r="O13" s="952">
        <f t="shared" si="5"/>
        <v>-15</v>
      </c>
    </row>
    <row r="14" spans="2:15" s="68" customFormat="1" ht="27" x14ac:dyDescent="0.25">
      <c r="C14" s="9" t="s">
        <v>1286</v>
      </c>
      <c r="D14" s="335">
        <v>-42</v>
      </c>
      <c r="E14" s="335">
        <v>-23</v>
      </c>
      <c r="F14" s="335">
        <v>-22</v>
      </c>
      <c r="G14" s="335">
        <v>-21</v>
      </c>
      <c r="H14" s="539">
        <v>-21</v>
      </c>
      <c r="J14" s="96" t="s">
        <v>700</v>
      </c>
      <c r="K14" s="952">
        <f t="shared" si="1"/>
        <v>-42</v>
      </c>
      <c r="L14" s="952">
        <f t="shared" si="2"/>
        <v>-23</v>
      </c>
      <c r="M14" s="952">
        <f t="shared" si="3"/>
        <v>-22</v>
      </c>
      <c r="N14" s="952">
        <f t="shared" si="4"/>
        <v>-21</v>
      </c>
      <c r="O14" s="952">
        <f t="shared" si="5"/>
        <v>-21</v>
      </c>
    </row>
    <row r="15" spans="2:15" s="68" customFormat="1" x14ac:dyDescent="0.25">
      <c r="C15" s="9" t="s">
        <v>647</v>
      </c>
      <c r="D15" s="335">
        <v>-112</v>
      </c>
      <c r="E15" s="335">
        <v>-114</v>
      </c>
      <c r="F15" s="335">
        <v>-115</v>
      </c>
      <c r="G15" s="335">
        <v>-113</v>
      </c>
      <c r="H15" s="539">
        <v>-118</v>
      </c>
      <c r="J15" s="96" t="s">
        <v>701</v>
      </c>
      <c r="K15" s="952">
        <f t="shared" si="1"/>
        <v>-112</v>
      </c>
      <c r="L15" s="952">
        <f t="shared" si="2"/>
        <v>-114</v>
      </c>
      <c r="M15" s="952">
        <f t="shared" si="3"/>
        <v>-115</v>
      </c>
      <c r="N15" s="952">
        <f t="shared" si="4"/>
        <v>-113</v>
      </c>
      <c r="O15" s="952">
        <f t="shared" si="5"/>
        <v>-118</v>
      </c>
    </row>
    <row r="16" spans="2:15" s="68" customFormat="1" ht="27" x14ac:dyDescent="0.25">
      <c r="B16" s="73"/>
      <c r="C16" s="9" t="s">
        <v>1287</v>
      </c>
      <c r="D16" s="335">
        <v>-19</v>
      </c>
      <c r="E16" s="335">
        <v>-18</v>
      </c>
      <c r="F16" s="335">
        <v>-16</v>
      </c>
      <c r="G16" s="335">
        <v>-15</v>
      </c>
      <c r="H16" s="539">
        <v>-14</v>
      </c>
      <c r="J16" s="96" t="s">
        <v>1299</v>
      </c>
      <c r="K16" s="952">
        <f t="shared" si="1"/>
        <v>-19</v>
      </c>
      <c r="L16" s="952">
        <f t="shared" si="2"/>
        <v>-18</v>
      </c>
      <c r="M16" s="952">
        <f t="shared" si="3"/>
        <v>-16</v>
      </c>
      <c r="N16" s="952">
        <f t="shared" si="4"/>
        <v>-15</v>
      </c>
      <c r="O16" s="952">
        <f t="shared" si="5"/>
        <v>-14</v>
      </c>
    </row>
    <row r="17" spans="2:15" s="68" customFormat="1" x14ac:dyDescent="0.25">
      <c r="B17" s="73"/>
      <c r="C17" s="9" t="s">
        <v>648</v>
      </c>
      <c r="D17" s="335">
        <v>-81</v>
      </c>
      <c r="E17" s="335">
        <v>-84</v>
      </c>
      <c r="F17" s="335">
        <v>-87</v>
      </c>
      <c r="G17" s="335">
        <v>-91</v>
      </c>
      <c r="H17" s="539">
        <v>-95</v>
      </c>
      <c r="J17" s="96" t="s">
        <v>699</v>
      </c>
      <c r="K17" s="952">
        <f t="shared" si="1"/>
        <v>-81</v>
      </c>
      <c r="L17" s="952">
        <f t="shared" si="2"/>
        <v>-84</v>
      </c>
      <c r="M17" s="952">
        <f t="shared" si="3"/>
        <v>-87</v>
      </c>
      <c r="N17" s="952">
        <f t="shared" si="4"/>
        <v>-91</v>
      </c>
      <c r="O17" s="952">
        <f t="shared" si="5"/>
        <v>-95</v>
      </c>
    </row>
    <row r="18" spans="2:15" s="68" customFormat="1" ht="27" x14ac:dyDescent="0.25">
      <c r="B18" s="73"/>
      <c r="C18" s="9" t="s">
        <v>1276</v>
      </c>
      <c r="D18" s="335">
        <v>-6</v>
      </c>
      <c r="E18" s="335">
        <v>-19</v>
      </c>
      <c r="F18" s="335">
        <v>-19</v>
      </c>
      <c r="G18" s="335">
        <v>-19</v>
      </c>
      <c r="H18" s="539">
        <v>-19</v>
      </c>
      <c r="J18" s="96" t="s">
        <v>698</v>
      </c>
      <c r="K18" s="952">
        <f t="shared" si="1"/>
        <v>-6</v>
      </c>
      <c r="L18" s="952">
        <f t="shared" si="2"/>
        <v>-19</v>
      </c>
      <c r="M18" s="952">
        <f t="shared" si="3"/>
        <v>-19</v>
      </c>
      <c r="N18" s="952">
        <f t="shared" si="4"/>
        <v>-19</v>
      </c>
      <c r="O18" s="952">
        <f t="shared" si="5"/>
        <v>-19</v>
      </c>
    </row>
    <row r="19" spans="2:15" s="68" customFormat="1" x14ac:dyDescent="0.25">
      <c r="B19" s="73"/>
      <c r="C19" s="9" t="s">
        <v>649</v>
      </c>
      <c r="D19" s="335">
        <v>-34</v>
      </c>
      <c r="E19" s="335">
        <v>-34</v>
      </c>
      <c r="F19" s="335">
        <v>-34</v>
      </c>
      <c r="G19" s="335">
        <v>-34</v>
      </c>
      <c r="H19" s="539">
        <v>-34</v>
      </c>
      <c r="J19" s="96" t="s">
        <v>696</v>
      </c>
      <c r="K19" s="952">
        <f t="shared" si="1"/>
        <v>-34</v>
      </c>
      <c r="L19" s="952">
        <f t="shared" si="2"/>
        <v>-34</v>
      </c>
      <c r="M19" s="952">
        <f t="shared" si="3"/>
        <v>-34</v>
      </c>
      <c r="N19" s="952">
        <f t="shared" si="4"/>
        <v>-34</v>
      </c>
      <c r="O19" s="952">
        <f t="shared" si="5"/>
        <v>-34</v>
      </c>
    </row>
    <row r="20" spans="2:15" s="68" customFormat="1" x14ac:dyDescent="0.25">
      <c r="B20" s="73"/>
      <c r="C20" s="9" t="s">
        <v>1277</v>
      </c>
      <c r="D20" s="335">
        <v>56</v>
      </c>
      <c r="E20" s="335">
        <v>59</v>
      </c>
      <c r="F20" s="335">
        <v>59</v>
      </c>
      <c r="G20" s="335">
        <v>59</v>
      </c>
      <c r="H20" s="539">
        <v>59</v>
      </c>
      <c r="J20" s="96" t="s">
        <v>1291</v>
      </c>
      <c r="K20" s="952">
        <f t="shared" si="1"/>
        <v>56</v>
      </c>
      <c r="L20" s="952">
        <f t="shared" si="2"/>
        <v>59</v>
      </c>
      <c r="M20" s="952">
        <f t="shared" si="3"/>
        <v>59</v>
      </c>
      <c r="N20" s="952">
        <f t="shared" si="4"/>
        <v>59</v>
      </c>
      <c r="O20" s="952">
        <f t="shared" si="5"/>
        <v>59</v>
      </c>
    </row>
    <row r="21" spans="2:15" s="68" customFormat="1" ht="27" x14ac:dyDescent="0.25">
      <c r="B21" s="73"/>
      <c r="C21" s="9" t="s">
        <v>1278</v>
      </c>
      <c r="D21" s="335">
        <v>-13</v>
      </c>
      <c r="E21" s="335">
        <v>0</v>
      </c>
      <c r="F21" s="335">
        <v>0</v>
      </c>
      <c r="G21" s="335">
        <v>0</v>
      </c>
      <c r="H21" s="539">
        <v>0</v>
      </c>
      <c r="J21" s="96" t="s">
        <v>683</v>
      </c>
      <c r="K21" s="68">
        <f t="shared" si="1"/>
        <v>-13</v>
      </c>
      <c r="L21" s="68">
        <f t="shared" si="2"/>
        <v>0</v>
      </c>
      <c r="M21" s="68">
        <f t="shared" si="3"/>
        <v>0</v>
      </c>
      <c r="N21" s="68">
        <f t="shared" si="4"/>
        <v>0</v>
      </c>
      <c r="O21" s="68">
        <f t="shared" si="5"/>
        <v>0</v>
      </c>
    </row>
    <row r="22" spans="2:15" s="68" customFormat="1" x14ac:dyDescent="0.25">
      <c r="B22" s="73"/>
      <c r="C22" s="9" t="s">
        <v>591</v>
      </c>
      <c r="D22" s="335">
        <v>-58</v>
      </c>
      <c r="E22" s="335">
        <v>0</v>
      </c>
      <c r="F22" s="335">
        <v>0</v>
      </c>
      <c r="G22" s="335">
        <v>0</v>
      </c>
      <c r="H22" s="539">
        <v>0</v>
      </c>
      <c r="J22" s="96" t="s">
        <v>697</v>
      </c>
      <c r="K22" s="68">
        <f t="shared" si="1"/>
        <v>-58</v>
      </c>
      <c r="L22" s="68">
        <f t="shared" si="2"/>
        <v>0</v>
      </c>
      <c r="M22" s="68">
        <f t="shared" si="3"/>
        <v>0</v>
      </c>
      <c r="N22" s="68">
        <f t="shared" si="4"/>
        <v>0</v>
      </c>
      <c r="O22" s="68">
        <f t="shared" si="5"/>
        <v>0</v>
      </c>
    </row>
    <row r="23" spans="2:15" s="68" customFormat="1" x14ac:dyDescent="0.25">
      <c r="B23" s="73"/>
      <c r="C23" s="9" t="s">
        <v>650</v>
      </c>
      <c r="D23" s="335">
        <v>-28</v>
      </c>
      <c r="E23" s="335">
        <v>0</v>
      </c>
      <c r="F23" s="335">
        <v>0</v>
      </c>
      <c r="G23" s="335">
        <v>0</v>
      </c>
      <c r="H23" s="539">
        <v>0</v>
      </c>
      <c r="J23" s="96" t="s">
        <v>1292</v>
      </c>
      <c r="K23" s="68">
        <f t="shared" si="1"/>
        <v>-28</v>
      </c>
      <c r="L23" s="68">
        <f t="shared" si="2"/>
        <v>0</v>
      </c>
      <c r="M23" s="68">
        <f t="shared" si="3"/>
        <v>0</v>
      </c>
      <c r="N23" s="68">
        <f t="shared" si="4"/>
        <v>0</v>
      </c>
      <c r="O23" s="68">
        <f t="shared" si="5"/>
        <v>0</v>
      </c>
    </row>
    <row r="24" spans="2:15" s="68" customFormat="1" x14ac:dyDescent="0.25">
      <c r="B24" s="73"/>
      <c r="C24" s="9" t="s">
        <v>1279</v>
      </c>
      <c r="D24" s="335">
        <v>0</v>
      </c>
      <c r="E24" s="335">
        <v>-41</v>
      </c>
      <c r="F24" s="335">
        <v>-41</v>
      </c>
      <c r="G24" s="335">
        <v>-41</v>
      </c>
      <c r="H24" s="539">
        <v>-41</v>
      </c>
      <c r="J24" s="96" t="s">
        <v>1293</v>
      </c>
      <c r="K24" s="68">
        <f t="shared" si="1"/>
        <v>0</v>
      </c>
      <c r="L24" s="68">
        <f t="shared" si="2"/>
        <v>-41</v>
      </c>
      <c r="M24" s="68">
        <f t="shared" si="3"/>
        <v>-41</v>
      </c>
      <c r="N24" s="68">
        <f t="shared" si="4"/>
        <v>-41</v>
      </c>
      <c r="O24" s="68">
        <f t="shared" si="5"/>
        <v>-41</v>
      </c>
    </row>
    <row r="25" spans="2:15" s="68" customFormat="1" x14ac:dyDescent="0.25">
      <c r="B25" s="73"/>
      <c r="C25" s="9" t="s">
        <v>1280</v>
      </c>
      <c r="D25" s="335">
        <v>0</v>
      </c>
      <c r="E25" s="335">
        <v>11</v>
      </c>
      <c r="F25" s="335">
        <v>23</v>
      </c>
      <c r="G25" s="335">
        <v>23</v>
      </c>
      <c r="H25" s="539">
        <v>23</v>
      </c>
      <c r="J25" s="96" t="s">
        <v>1294</v>
      </c>
      <c r="K25" s="68">
        <f t="shared" si="1"/>
        <v>0</v>
      </c>
      <c r="L25" s="68">
        <f t="shared" si="2"/>
        <v>11</v>
      </c>
      <c r="M25" s="68">
        <f t="shared" si="3"/>
        <v>23</v>
      </c>
      <c r="N25" s="68">
        <f t="shared" si="4"/>
        <v>23</v>
      </c>
      <c r="O25" s="68">
        <f t="shared" si="5"/>
        <v>23</v>
      </c>
    </row>
    <row r="26" spans="2:15" s="68" customFormat="1" x14ac:dyDescent="0.25">
      <c r="B26" s="73"/>
      <c r="C26" s="9" t="s">
        <v>1281</v>
      </c>
      <c r="D26" s="335">
        <v>-28</v>
      </c>
      <c r="E26" s="335">
        <v>-28</v>
      </c>
      <c r="F26" s="335">
        <v>-28</v>
      </c>
      <c r="G26" s="335">
        <v>-28</v>
      </c>
      <c r="H26" s="539">
        <v>-28</v>
      </c>
      <c r="J26" s="96" t="s">
        <v>1295</v>
      </c>
      <c r="K26" s="68">
        <f t="shared" si="1"/>
        <v>-28</v>
      </c>
      <c r="L26" s="68">
        <f t="shared" si="2"/>
        <v>-28</v>
      </c>
      <c r="M26" s="68">
        <f t="shared" si="3"/>
        <v>-28</v>
      </c>
      <c r="N26" s="68">
        <f t="shared" si="4"/>
        <v>-28</v>
      </c>
      <c r="O26" s="68">
        <f t="shared" si="5"/>
        <v>-28</v>
      </c>
    </row>
    <row r="27" spans="2:15" s="68" customFormat="1" x14ac:dyDescent="0.25">
      <c r="B27" s="73"/>
      <c r="C27" s="9" t="s">
        <v>1282</v>
      </c>
      <c r="D27" s="335">
        <v>-28</v>
      </c>
      <c r="E27" s="335">
        <v>-4</v>
      </c>
      <c r="F27" s="335">
        <v>-4</v>
      </c>
      <c r="G27" s="335">
        <v>-4</v>
      </c>
      <c r="H27" s="539">
        <v>-4</v>
      </c>
      <c r="J27" s="96" t="s">
        <v>1296</v>
      </c>
      <c r="K27" s="68">
        <f t="shared" si="1"/>
        <v>-28</v>
      </c>
      <c r="L27" s="68">
        <f t="shared" si="2"/>
        <v>-4</v>
      </c>
      <c r="M27" s="68">
        <f t="shared" si="3"/>
        <v>-4</v>
      </c>
      <c r="N27" s="68">
        <f t="shared" si="4"/>
        <v>-4</v>
      </c>
      <c r="O27" s="68">
        <f t="shared" si="5"/>
        <v>-4</v>
      </c>
    </row>
    <row r="28" spans="2:15" s="68" customFormat="1" ht="14.25" thickBot="1" x14ac:dyDescent="0.3">
      <c r="B28" s="73"/>
      <c r="C28" s="464" t="s">
        <v>1283</v>
      </c>
      <c r="D28" s="953">
        <v>-10</v>
      </c>
      <c r="E28" s="953">
        <v>0</v>
      </c>
      <c r="F28" s="953">
        <v>0</v>
      </c>
      <c r="G28" s="953">
        <v>0</v>
      </c>
      <c r="H28" s="549">
        <v>0</v>
      </c>
      <c r="J28" s="559" t="s">
        <v>1297</v>
      </c>
      <c r="K28" s="157">
        <f t="shared" si="1"/>
        <v>-10</v>
      </c>
      <c r="L28" s="157">
        <f t="shared" si="2"/>
        <v>0</v>
      </c>
      <c r="M28" s="157">
        <f t="shared" si="3"/>
        <v>0</v>
      </c>
      <c r="N28" s="157">
        <f t="shared" si="4"/>
        <v>0</v>
      </c>
      <c r="O28" s="157">
        <f t="shared" si="5"/>
        <v>0</v>
      </c>
    </row>
    <row r="29" spans="2:15" s="68" customFormat="1" x14ac:dyDescent="0.25">
      <c r="B29" s="73"/>
      <c r="C29" s="5" t="s">
        <v>652</v>
      </c>
      <c r="D29" s="954">
        <v>-463</v>
      </c>
      <c r="E29" s="954">
        <v>-502</v>
      </c>
      <c r="F29" s="954">
        <v>-550</v>
      </c>
      <c r="G29" s="954">
        <v>-554</v>
      </c>
      <c r="H29" s="943">
        <v>-624</v>
      </c>
      <c r="J29" s="5" t="s">
        <v>712</v>
      </c>
      <c r="K29" s="955">
        <f t="shared" si="1"/>
        <v>-463</v>
      </c>
      <c r="L29" s="955">
        <f t="shared" si="2"/>
        <v>-502</v>
      </c>
      <c r="M29" s="955">
        <f t="shared" si="3"/>
        <v>-550</v>
      </c>
      <c r="N29" s="955">
        <f t="shared" si="4"/>
        <v>-554</v>
      </c>
      <c r="O29" s="955">
        <f t="shared" si="5"/>
        <v>-624</v>
      </c>
    </row>
    <row r="30" spans="2:15" s="68" customFormat="1" x14ac:dyDescent="0.25">
      <c r="B30" s="73"/>
      <c r="C30" s="956"/>
      <c r="D30" s="956"/>
      <c r="E30" s="956"/>
      <c r="F30" s="956"/>
      <c r="G30" s="956"/>
      <c r="H30" s="73"/>
    </row>
    <row r="31" spans="2:15" s="68" customFormat="1" ht="14.25" thickBot="1" x14ac:dyDescent="0.3">
      <c r="B31" s="73"/>
      <c r="C31" s="2" t="s">
        <v>1305</v>
      </c>
      <c r="D31" s="951">
        <v>2020</v>
      </c>
      <c r="E31" s="951">
        <v>2021</v>
      </c>
      <c r="F31" s="951">
        <v>2022</v>
      </c>
      <c r="G31" s="951">
        <v>2023</v>
      </c>
      <c r="H31" s="946">
        <v>2024</v>
      </c>
      <c r="J31" s="2" t="s">
        <v>1304</v>
      </c>
      <c r="K31" s="951">
        <f>D31</f>
        <v>2020</v>
      </c>
      <c r="L31" s="951">
        <f t="shared" ref="L31:O31" si="6">E31</f>
        <v>2021</v>
      </c>
      <c r="M31" s="951">
        <f t="shared" si="6"/>
        <v>2022</v>
      </c>
      <c r="N31" s="951">
        <f t="shared" si="6"/>
        <v>2023</v>
      </c>
      <c r="O31" s="951">
        <f t="shared" si="6"/>
        <v>2024</v>
      </c>
    </row>
    <row r="32" spans="2:15" s="68" customFormat="1" x14ac:dyDescent="0.25">
      <c r="B32" s="73"/>
      <c r="C32" s="11" t="s">
        <v>544</v>
      </c>
      <c r="D32" s="335">
        <v>0</v>
      </c>
      <c r="E32" s="335">
        <v>-60</v>
      </c>
      <c r="F32" s="335">
        <v>-112</v>
      </c>
      <c r="G32" s="335">
        <v>-113</v>
      </c>
      <c r="H32" s="957">
        <v>-113</v>
      </c>
      <c r="J32" s="369" t="s">
        <v>2015</v>
      </c>
      <c r="K32" s="335">
        <f t="shared" ref="K32:K91" si="7">D32</f>
        <v>0</v>
      </c>
      <c r="L32" s="335">
        <f t="shared" ref="L32:L91" si="8">E32</f>
        <v>-60</v>
      </c>
      <c r="M32" s="335">
        <f t="shared" ref="M32:M91" si="9">F32</f>
        <v>-112</v>
      </c>
      <c r="N32" s="335">
        <f t="shared" ref="N32:N91" si="10">G32</f>
        <v>-113</v>
      </c>
      <c r="O32" s="68">
        <f t="shared" ref="O32:O91" si="11">H32</f>
        <v>-113</v>
      </c>
    </row>
    <row r="33" spans="2:15" x14ac:dyDescent="0.25">
      <c r="B33" s="73"/>
      <c r="C33" s="958" t="s">
        <v>992</v>
      </c>
      <c r="D33" s="335">
        <v>0</v>
      </c>
      <c r="E33" s="335">
        <v>26</v>
      </c>
      <c r="F33" s="335">
        <v>99</v>
      </c>
      <c r="G33" s="335">
        <v>113</v>
      </c>
      <c r="H33" s="957">
        <v>115</v>
      </c>
      <c r="J33" s="369" t="s">
        <v>2016</v>
      </c>
      <c r="K33" s="335">
        <f t="shared" si="7"/>
        <v>0</v>
      </c>
      <c r="L33" s="335">
        <f t="shared" si="8"/>
        <v>26</v>
      </c>
      <c r="M33" s="335">
        <f t="shared" si="9"/>
        <v>99</v>
      </c>
      <c r="N33" s="335">
        <f t="shared" si="10"/>
        <v>113</v>
      </c>
      <c r="O33" s="15">
        <f t="shared" si="11"/>
        <v>115</v>
      </c>
    </row>
    <row r="34" spans="2:15" x14ac:dyDescent="0.25">
      <c r="B34" s="73"/>
      <c r="C34" s="958" t="s">
        <v>993</v>
      </c>
      <c r="D34" s="335">
        <v>546</v>
      </c>
      <c r="E34" s="335">
        <v>607</v>
      </c>
      <c r="F34" s="335">
        <v>619</v>
      </c>
      <c r="G34" s="335">
        <v>654</v>
      </c>
      <c r="H34" s="957">
        <v>679</v>
      </c>
      <c r="J34" s="369" t="s">
        <v>2017</v>
      </c>
      <c r="K34" s="335">
        <f t="shared" si="7"/>
        <v>546</v>
      </c>
      <c r="L34" s="335">
        <f t="shared" si="8"/>
        <v>607</v>
      </c>
      <c r="M34" s="335">
        <f t="shared" si="9"/>
        <v>619</v>
      </c>
      <c r="N34" s="335">
        <f t="shared" si="10"/>
        <v>654</v>
      </c>
      <c r="O34" s="15">
        <f t="shared" si="11"/>
        <v>679</v>
      </c>
    </row>
    <row r="35" spans="2:15" x14ac:dyDescent="0.25">
      <c r="B35" s="73"/>
      <c r="C35" s="958" t="s">
        <v>994</v>
      </c>
      <c r="D35" s="335">
        <v>17</v>
      </c>
      <c r="E35" s="335">
        <v>43</v>
      </c>
      <c r="F35" s="335">
        <v>45</v>
      </c>
      <c r="G35" s="335">
        <v>46</v>
      </c>
      <c r="H35" s="957">
        <v>46</v>
      </c>
      <c r="J35" s="369" t="s">
        <v>2018</v>
      </c>
      <c r="K35" s="335">
        <f t="shared" si="7"/>
        <v>17</v>
      </c>
      <c r="L35" s="335">
        <f t="shared" si="8"/>
        <v>43</v>
      </c>
      <c r="M35" s="335">
        <f t="shared" si="9"/>
        <v>45</v>
      </c>
      <c r="N35" s="335">
        <f t="shared" si="10"/>
        <v>46</v>
      </c>
      <c r="O35" s="15">
        <f t="shared" si="11"/>
        <v>46</v>
      </c>
    </row>
    <row r="36" spans="2:15" x14ac:dyDescent="0.25">
      <c r="C36" s="958" t="s">
        <v>653</v>
      </c>
      <c r="D36" s="335">
        <v>19</v>
      </c>
      <c r="E36" s="335">
        <v>37</v>
      </c>
      <c r="F36" s="335">
        <v>47</v>
      </c>
      <c r="G36" s="335">
        <v>46</v>
      </c>
      <c r="H36" s="957">
        <v>46</v>
      </c>
      <c r="J36" s="369" t="s">
        <v>2019</v>
      </c>
      <c r="K36" s="335">
        <f t="shared" si="7"/>
        <v>19</v>
      </c>
      <c r="L36" s="335">
        <f t="shared" si="8"/>
        <v>37</v>
      </c>
      <c r="M36" s="335">
        <f t="shared" si="9"/>
        <v>47</v>
      </c>
      <c r="N36" s="335">
        <f t="shared" si="10"/>
        <v>46</v>
      </c>
      <c r="O36" s="15">
        <f t="shared" si="11"/>
        <v>46</v>
      </c>
    </row>
    <row r="37" spans="2:15" x14ac:dyDescent="0.25">
      <c r="C37" s="958" t="s">
        <v>654</v>
      </c>
      <c r="D37" s="335">
        <v>164</v>
      </c>
      <c r="E37" s="335">
        <v>169</v>
      </c>
      <c r="F37" s="335">
        <v>173</v>
      </c>
      <c r="G37" s="335">
        <v>177</v>
      </c>
      <c r="H37" s="957">
        <v>177</v>
      </c>
      <c r="J37" s="369" t="s">
        <v>714</v>
      </c>
      <c r="K37" s="335">
        <f t="shared" si="7"/>
        <v>164</v>
      </c>
      <c r="L37" s="335">
        <f t="shared" si="8"/>
        <v>169</v>
      </c>
      <c r="M37" s="335">
        <f t="shared" si="9"/>
        <v>173</v>
      </c>
      <c r="N37" s="335">
        <f t="shared" si="10"/>
        <v>177</v>
      </c>
      <c r="O37" s="15">
        <f t="shared" si="11"/>
        <v>177</v>
      </c>
    </row>
    <row r="38" spans="2:15" x14ac:dyDescent="0.25">
      <c r="C38" s="958" t="s">
        <v>655</v>
      </c>
      <c r="D38" s="335">
        <v>79</v>
      </c>
      <c r="E38" s="335">
        <v>103</v>
      </c>
      <c r="F38" s="335">
        <v>118</v>
      </c>
      <c r="G38" s="335">
        <v>118</v>
      </c>
      <c r="H38" s="957">
        <v>118</v>
      </c>
      <c r="J38" s="369" t="s">
        <v>2020</v>
      </c>
      <c r="K38" s="335">
        <f t="shared" si="7"/>
        <v>79</v>
      </c>
      <c r="L38" s="335">
        <f t="shared" si="8"/>
        <v>103</v>
      </c>
      <c r="M38" s="335">
        <f t="shared" si="9"/>
        <v>118</v>
      </c>
      <c r="N38" s="335">
        <f t="shared" si="10"/>
        <v>118</v>
      </c>
      <c r="O38" s="15">
        <f t="shared" si="11"/>
        <v>118</v>
      </c>
    </row>
    <row r="39" spans="2:15" x14ac:dyDescent="0.25">
      <c r="C39" s="958" t="s">
        <v>656</v>
      </c>
      <c r="D39" s="335">
        <v>90</v>
      </c>
      <c r="E39" s="335">
        <v>136</v>
      </c>
      <c r="F39" s="335">
        <v>163</v>
      </c>
      <c r="G39" s="335">
        <v>192</v>
      </c>
      <c r="H39" s="957">
        <v>224</v>
      </c>
      <c r="J39" s="369" t="s">
        <v>2021</v>
      </c>
      <c r="K39" s="335">
        <f t="shared" si="7"/>
        <v>90</v>
      </c>
      <c r="L39" s="335">
        <f t="shared" si="8"/>
        <v>136</v>
      </c>
      <c r="M39" s="335">
        <f t="shared" si="9"/>
        <v>163</v>
      </c>
      <c r="N39" s="335">
        <f t="shared" si="10"/>
        <v>192</v>
      </c>
      <c r="O39" s="15">
        <f t="shared" si="11"/>
        <v>224</v>
      </c>
    </row>
    <row r="40" spans="2:15" x14ac:dyDescent="0.25">
      <c r="C40" s="958" t="s">
        <v>657</v>
      </c>
      <c r="D40" s="335">
        <v>16</v>
      </c>
      <c r="E40" s="335">
        <v>47</v>
      </c>
      <c r="F40" s="335">
        <v>47</v>
      </c>
      <c r="G40" s="335">
        <v>47</v>
      </c>
      <c r="H40" s="957">
        <v>47</v>
      </c>
      <c r="J40" s="369" t="s">
        <v>2022</v>
      </c>
      <c r="K40" s="335">
        <f t="shared" si="7"/>
        <v>16</v>
      </c>
      <c r="L40" s="335">
        <f t="shared" si="8"/>
        <v>47</v>
      </c>
      <c r="M40" s="335">
        <f t="shared" si="9"/>
        <v>47</v>
      </c>
      <c r="N40" s="335">
        <f t="shared" si="10"/>
        <v>47</v>
      </c>
      <c r="O40" s="15">
        <f t="shared" si="11"/>
        <v>47</v>
      </c>
    </row>
    <row r="41" spans="2:15" x14ac:dyDescent="0.25">
      <c r="C41" s="958" t="s">
        <v>995</v>
      </c>
      <c r="D41" s="335">
        <v>0</v>
      </c>
      <c r="E41" s="335">
        <v>15</v>
      </c>
      <c r="F41" s="335">
        <v>26</v>
      </c>
      <c r="G41" s="335">
        <v>24</v>
      </c>
      <c r="H41" s="957">
        <v>24</v>
      </c>
      <c r="J41" s="369" t="s">
        <v>2023</v>
      </c>
      <c r="K41" s="335">
        <f t="shared" si="7"/>
        <v>0</v>
      </c>
      <c r="L41" s="335">
        <f t="shared" si="8"/>
        <v>15</v>
      </c>
      <c r="M41" s="335">
        <f t="shared" si="9"/>
        <v>26</v>
      </c>
      <c r="N41" s="335">
        <f t="shared" si="10"/>
        <v>24</v>
      </c>
      <c r="O41" s="15">
        <f t="shared" si="11"/>
        <v>24</v>
      </c>
    </row>
    <row r="42" spans="2:15" x14ac:dyDescent="0.25">
      <c r="C42" s="958" t="s">
        <v>658</v>
      </c>
      <c r="D42" s="335">
        <v>20</v>
      </c>
      <c r="E42" s="335">
        <v>20</v>
      </c>
      <c r="F42" s="335">
        <v>20</v>
      </c>
      <c r="G42" s="335">
        <v>20</v>
      </c>
      <c r="H42" s="957">
        <v>20</v>
      </c>
      <c r="J42" s="369" t="s">
        <v>2024</v>
      </c>
      <c r="K42" s="335">
        <f t="shared" si="7"/>
        <v>20</v>
      </c>
      <c r="L42" s="335">
        <f t="shared" si="8"/>
        <v>20</v>
      </c>
      <c r="M42" s="335">
        <f t="shared" si="9"/>
        <v>20</v>
      </c>
      <c r="N42" s="335">
        <f t="shared" si="10"/>
        <v>20</v>
      </c>
      <c r="O42" s="15">
        <f t="shared" si="11"/>
        <v>20</v>
      </c>
    </row>
    <row r="43" spans="2:15" x14ac:dyDescent="0.25">
      <c r="C43" s="11" t="s">
        <v>659</v>
      </c>
      <c r="D43" s="952">
        <v>0</v>
      </c>
      <c r="E43" s="952">
        <v>0</v>
      </c>
      <c r="F43" s="952">
        <v>22</v>
      </c>
      <c r="G43" s="952">
        <v>53</v>
      </c>
      <c r="H43" s="957">
        <v>53</v>
      </c>
      <c r="J43" s="369" t="s">
        <v>2025</v>
      </c>
      <c r="K43" s="952">
        <f t="shared" si="7"/>
        <v>0</v>
      </c>
      <c r="L43" s="952">
        <f t="shared" si="8"/>
        <v>0</v>
      </c>
      <c r="M43" s="952">
        <f t="shared" si="9"/>
        <v>22</v>
      </c>
      <c r="N43" s="952">
        <f t="shared" si="10"/>
        <v>53</v>
      </c>
      <c r="O43" s="15">
        <f t="shared" si="11"/>
        <v>53</v>
      </c>
    </row>
    <row r="44" spans="2:15" x14ac:dyDescent="0.25">
      <c r="C44" s="15" t="s">
        <v>660</v>
      </c>
      <c r="D44" s="952">
        <v>13</v>
      </c>
      <c r="E44" s="952">
        <v>13</v>
      </c>
      <c r="F44" s="952">
        <v>13</v>
      </c>
      <c r="G44" s="952">
        <v>13</v>
      </c>
      <c r="H44" s="957">
        <v>13</v>
      </c>
      <c r="J44" s="369" t="s">
        <v>2026</v>
      </c>
      <c r="K44" s="952">
        <f t="shared" si="7"/>
        <v>13</v>
      </c>
      <c r="L44" s="952">
        <f t="shared" si="8"/>
        <v>13</v>
      </c>
      <c r="M44" s="952">
        <f t="shared" si="9"/>
        <v>13</v>
      </c>
      <c r="N44" s="952">
        <f t="shared" si="10"/>
        <v>13</v>
      </c>
      <c r="O44" s="15">
        <f t="shared" si="11"/>
        <v>13</v>
      </c>
    </row>
    <row r="45" spans="2:15" x14ac:dyDescent="0.25">
      <c r="C45" s="15" t="s">
        <v>996</v>
      </c>
      <c r="D45" s="952">
        <v>0</v>
      </c>
      <c r="E45" s="952">
        <v>20</v>
      </c>
      <c r="F45" s="952">
        <v>10</v>
      </c>
      <c r="G45" s="952">
        <v>10</v>
      </c>
      <c r="H45" s="957">
        <v>10</v>
      </c>
      <c r="J45" s="369" t="s">
        <v>2027</v>
      </c>
      <c r="K45" s="952">
        <f t="shared" si="7"/>
        <v>0</v>
      </c>
      <c r="L45" s="952">
        <f t="shared" si="8"/>
        <v>20</v>
      </c>
      <c r="M45" s="952">
        <f t="shared" si="9"/>
        <v>10</v>
      </c>
      <c r="N45" s="952">
        <f t="shared" si="10"/>
        <v>10</v>
      </c>
      <c r="O45" s="15">
        <f t="shared" si="11"/>
        <v>10</v>
      </c>
    </row>
    <row r="46" spans="2:15" x14ac:dyDescent="0.25">
      <c r="C46" s="15" t="s">
        <v>997</v>
      </c>
      <c r="D46" s="952">
        <v>0</v>
      </c>
      <c r="E46" s="952">
        <v>111</v>
      </c>
      <c r="F46" s="952">
        <v>0</v>
      </c>
      <c r="G46" s="952">
        <v>0</v>
      </c>
      <c r="H46" s="957">
        <v>0</v>
      </c>
      <c r="J46" s="369" t="s">
        <v>2028</v>
      </c>
      <c r="K46" s="952">
        <f t="shared" si="7"/>
        <v>0</v>
      </c>
      <c r="L46" s="952">
        <f t="shared" si="8"/>
        <v>111</v>
      </c>
      <c r="M46" s="952">
        <f t="shared" si="9"/>
        <v>0</v>
      </c>
      <c r="N46" s="952">
        <f t="shared" si="10"/>
        <v>0</v>
      </c>
      <c r="O46" s="15">
        <f t="shared" si="11"/>
        <v>0</v>
      </c>
    </row>
    <row r="47" spans="2:15" x14ac:dyDescent="0.25">
      <c r="C47" s="11" t="s">
        <v>998</v>
      </c>
      <c r="D47" s="952">
        <v>0</v>
      </c>
      <c r="E47" s="952">
        <v>0</v>
      </c>
      <c r="F47" s="952">
        <v>155</v>
      </c>
      <c r="G47" s="952">
        <v>165</v>
      </c>
      <c r="H47" s="957">
        <v>124</v>
      </c>
      <c r="J47" s="369" t="s">
        <v>2029</v>
      </c>
      <c r="K47" s="952">
        <f t="shared" si="7"/>
        <v>0</v>
      </c>
      <c r="L47" s="952">
        <f t="shared" si="8"/>
        <v>0</v>
      </c>
      <c r="M47" s="952">
        <f t="shared" si="9"/>
        <v>155</v>
      </c>
      <c r="N47" s="952">
        <f t="shared" si="10"/>
        <v>165</v>
      </c>
      <c r="O47" s="15">
        <f t="shared" si="11"/>
        <v>124</v>
      </c>
    </row>
    <row r="48" spans="2:15" x14ac:dyDescent="0.25">
      <c r="C48" s="15" t="s">
        <v>999</v>
      </c>
      <c r="D48" s="952">
        <v>0</v>
      </c>
      <c r="E48" s="952">
        <v>-14</v>
      </c>
      <c r="F48" s="952">
        <v>-36</v>
      </c>
      <c r="G48" s="952">
        <v>-54</v>
      </c>
      <c r="H48" s="957">
        <v>-71</v>
      </c>
      <c r="J48" s="369" t="s">
        <v>2030</v>
      </c>
      <c r="K48" s="952">
        <f t="shared" si="7"/>
        <v>0</v>
      </c>
      <c r="L48" s="952">
        <f t="shared" si="8"/>
        <v>-14</v>
      </c>
      <c r="M48" s="952">
        <f t="shared" si="9"/>
        <v>-36</v>
      </c>
      <c r="N48" s="952">
        <f t="shared" si="10"/>
        <v>-54</v>
      </c>
      <c r="O48" s="15">
        <f t="shared" si="11"/>
        <v>-71</v>
      </c>
    </row>
    <row r="49" spans="3:15" x14ac:dyDescent="0.25">
      <c r="C49" s="11" t="s">
        <v>1000</v>
      </c>
      <c r="D49" s="952">
        <v>0</v>
      </c>
      <c r="E49" s="952">
        <v>-18</v>
      </c>
      <c r="F49" s="952">
        <v>-45</v>
      </c>
      <c r="G49" s="952">
        <v>-73</v>
      </c>
      <c r="H49" s="957">
        <v>-73</v>
      </c>
      <c r="J49" s="369" t="s">
        <v>2031</v>
      </c>
      <c r="K49" s="952">
        <f t="shared" si="7"/>
        <v>0</v>
      </c>
      <c r="L49" s="952">
        <f t="shared" si="8"/>
        <v>-18</v>
      </c>
      <c r="M49" s="952">
        <f t="shared" si="9"/>
        <v>-45</v>
      </c>
      <c r="N49" s="952">
        <f t="shared" si="10"/>
        <v>-73</v>
      </c>
      <c r="O49" s="15">
        <f t="shared" si="11"/>
        <v>-73</v>
      </c>
    </row>
    <row r="50" spans="3:15" x14ac:dyDescent="0.25">
      <c r="C50" s="11" t="s">
        <v>1001</v>
      </c>
      <c r="D50" s="952">
        <v>0</v>
      </c>
      <c r="E50" s="952">
        <v>24</v>
      </c>
      <c r="F50" s="952">
        <v>24</v>
      </c>
      <c r="G50" s="952">
        <v>24</v>
      </c>
      <c r="H50" s="957">
        <v>24</v>
      </c>
      <c r="J50" s="369" t="s">
        <v>2032</v>
      </c>
      <c r="K50" s="952">
        <f t="shared" si="7"/>
        <v>0</v>
      </c>
      <c r="L50" s="952">
        <f t="shared" si="8"/>
        <v>24</v>
      </c>
      <c r="M50" s="952">
        <f t="shared" si="9"/>
        <v>24</v>
      </c>
      <c r="N50" s="952">
        <f t="shared" si="10"/>
        <v>24</v>
      </c>
      <c r="O50" s="15">
        <f t="shared" si="11"/>
        <v>24</v>
      </c>
    </row>
    <row r="51" spans="3:15" x14ac:dyDescent="0.25">
      <c r="C51" s="15" t="s">
        <v>1002</v>
      </c>
      <c r="D51" s="952">
        <v>0</v>
      </c>
      <c r="E51" s="952">
        <v>60</v>
      </c>
      <c r="F51" s="952">
        <v>50</v>
      </c>
      <c r="G51" s="952">
        <v>50</v>
      </c>
      <c r="H51" s="957">
        <v>40</v>
      </c>
      <c r="J51" s="369" t="s">
        <v>2033</v>
      </c>
      <c r="K51" s="952">
        <f t="shared" si="7"/>
        <v>0</v>
      </c>
      <c r="L51" s="952">
        <f t="shared" si="8"/>
        <v>60</v>
      </c>
      <c r="M51" s="952">
        <f t="shared" si="9"/>
        <v>50</v>
      </c>
      <c r="N51" s="952">
        <f t="shared" si="10"/>
        <v>50</v>
      </c>
      <c r="O51" s="15">
        <f t="shared" si="11"/>
        <v>40</v>
      </c>
    </row>
    <row r="52" spans="3:15" x14ac:dyDescent="0.25">
      <c r="C52" s="15" t="s">
        <v>1003</v>
      </c>
      <c r="D52" s="952">
        <v>0</v>
      </c>
      <c r="E52" s="952">
        <v>-53</v>
      </c>
      <c r="F52" s="952">
        <v>-53</v>
      </c>
      <c r="G52" s="952">
        <v>-53</v>
      </c>
      <c r="H52" s="957">
        <v>-53</v>
      </c>
      <c r="J52" s="369" t="s">
        <v>2034</v>
      </c>
      <c r="K52" s="952">
        <f t="shared" si="7"/>
        <v>0</v>
      </c>
      <c r="L52" s="952">
        <f t="shared" si="8"/>
        <v>-53</v>
      </c>
      <c r="M52" s="952">
        <f t="shared" si="9"/>
        <v>-53</v>
      </c>
      <c r="N52" s="952">
        <f t="shared" si="10"/>
        <v>-53</v>
      </c>
      <c r="O52" s="15">
        <f t="shared" si="11"/>
        <v>-53</v>
      </c>
    </row>
    <row r="53" spans="3:15" x14ac:dyDescent="0.25">
      <c r="C53" s="11" t="s">
        <v>1004</v>
      </c>
      <c r="D53" s="952">
        <v>0</v>
      </c>
      <c r="E53" s="952">
        <v>-35</v>
      </c>
      <c r="F53" s="952">
        <v>-47</v>
      </c>
      <c r="G53" s="952">
        <v>-62</v>
      </c>
      <c r="H53" s="957">
        <v>-62</v>
      </c>
      <c r="J53" s="369" t="s">
        <v>2054</v>
      </c>
      <c r="K53" s="952">
        <f t="shared" si="7"/>
        <v>0</v>
      </c>
      <c r="L53" s="952">
        <f t="shared" si="8"/>
        <v>-35</v>
      </c>
      <c r="M53" s="952">
        <f t="shared" si="9"/>
        <v>-47</v>
      </c>
      <c r="N53" s="952">
        <f t="shared" si="10"/>
        <v>-62</v>
      </c>
      <c r="O53" s="15">
        <f t="shared" si="11"/>
        <v>-62</v>
      </c>
    </row>
    <row r="54" spans="3:15" x14ac:dyDescent="0.25">
      <c r="C54" s="15" t="s">
        <v>1005</v>
      </c>
      <c r="D54" s="952">
        <v>0</v>
      </c>
      <c r="E54" s="952">
        <v>100</v>
      </c>
      <c r="F54" s="952">
        <v>100</v>
      </c>
      <c r="G54" s="952">
        <v>100</v>
      </c>
      <c r="H54" s="957">
        <v>100</v>
      </c>
      <c r="J54" s="369" t="s">
        <v>1022</v>
      </c>
      <c r="K54" s="952">
        <f t="shared" si="7"/>
        <v>0</v>
      </c>
      <c r="L54" s="952">
        <f t="shared" si="8"/>
        <v>100</v>
      </c>
      <c r="M54" s="952">
        <f t="shared" si="9"/>
        <v>100</v>
      </c>
      <c r="N54" s="952">
        <f t="shared" si="10"/>
        <v>100</v>
      </c>
      <c r="O54" s="15">
        <f t="shared" si="11"/>
        <v>100</v>
      </c>
    </row>
    <row r="55" spans="3:15" x14ac:dyDescent="0.25">
      <c r="C55" s="15" t="s">
        <v>1006</v>
      </c>
      <c r="D55" s="952">
        <v>157</v>
      </c>
      <c r="E55" s="952">
        <v>158</v>
      </c>
      <c r="F55" s="952">
        <v>158</v>
      </c>
      <c r="G55" s="952">
        <v>158</v>
      </c>
      <c r="H55" s="957">
        <v>158</v>
      </c>
      <c r="J55" s="369" t="s">
        <v>1023</v>
      </c>
      <c r="K55" s="952">
        <f t="shared" si="7"/>
        <v>157</v>
      </c>
      <c r="L55" s="952">
        <f t="shared" si="8"/>
        <v>158</v>
      </c>
      <c r="M55" s="952">
        <f t="shared" si="9"/>
        <v>158</v>
      </c>
      <c r="N55" s="952">
        <f t="shared" si="10"/>
        <v>158</v>
      </c>
      <c r="O55" s="15">
        <f t="shared" si="11"/>
        <v>158</v>
      </c>
    </row>
    <row r="56" spans="3:15" x14ac:dyDescent="0.25">
      <c r="C56" s="11" t="s">
        <v>1007</v>
      </c>
      <c r="D56" s="952">
        <v>0</v>
      </c>
      <c r="E56" s="952">
        <v>105</v>
      </c>
      <c r="F56" s="952">
        <v>136</v>
      </c>
      <c r="G56" s="952">
        <v>90</v>
      </c>
      <c r="H56" s="957">
        <v>82</v>
      </c>
      <c r="J56" s="369" t="s">
        <v>2035</v>
      </c>
      <c r="K56" s="952">
        <f t="shared" si="7"/>
        <v>0</v>
      </c>
      <c r="L56" s="952">
        <f t="shared" si="8"/>
        <v>105</v>
      </c>
      <c r="M56" s="952">
        <f t="shared" si="9"/>
        <v>136</v>
      </c>
      <c r="N56" s="952">
        <f t="shared" si="10"/>
        <v>90</v>
      </c>
      <c r="O56" s="15">
        <f t="shared" si="11"/>
        <v>82</v>
      </c>
    </row>
    <row r="57" spans="3:15" x14ac:dyDescent="0.25">
      <c r="C57" s="15" t="s">
        <v>1008</v>
      </c>
      <c r="D57" s="952">
        <v>0</v>
      </c>
      <c r="E57" s="952">
        <v>-59</v>
      </c>
      <c r="F57" s="952">
        <v>-76</v>
      </c>
      <c r="G57" s="952">
        <v>-103</v>
      </c>
      <c r="H57" s="957">
        <v>-132</v>
      </c>
      <c r="J57" s="369" t="s">
        <v>2036</v>
      </c>
      <c r="K57" s="952">
        <f t="shared" si="7"/>
        <v>0</v>
      </c>
      <c r="L57" s="952">
        <f t="shared" si="8"/>
        <v>-59</v>
      </c>
      <c r="M57" s="952">
        <f t="shared" si="9"/>
        <v>-76</v>
      </c>
      <c r="N57" s="952">
        <f t="shared" si="10"/>
        <v>-103</v>
      </c>
      <c r="O57" s="15">
        <f t="shared" si="11"/>
        <v>-132</v>
      </c>
    </row>
    <row r="58" spans="3:15" x14ac:dyDescent="0.25">
      <c r="C58" s="15" t="s">
        <v>1009</v>
      </c>
      <c r="D58" s="952">
        <v>0</v>
      </c>
      <c r="E58" s="952">
        <v>39</v>
      </c>
      <c r="F58" s="952">
        <v>62</v>
      </c>
      <c r="G58" s="952">
        <v>64</v>
      </c>
      <c r="H58" s="957">
        <v>65</v>
      </c>
      <c r="J58" s="369" t="s">
        <v>2037</v>
      </c>
      <c r="K58" s="952">
        <f t="shared" si="7"/>
        <v>0</v>
      </c>
      <c r="L58" s="952">
        <f t="shared" si="8"/>
        <v>39</v>
      </c>
      <c r="M58" s="952">
        <f t="shared" si="9"/>
        <v>62</v>
      </c>
      <c r="N58" s="952">
        <f t="shared" si="10"/>
        <v>64</v>
      </c>
      <c r="O58" s="15">
        <f t="shared" si="11"/>
        <v>65</v>
      </c>
    </row>
    <row r="59" spans="3:15" x14ac:dyDescent="0.25">
      <c r="C59" s="15" t="s">
        <v>1010</v>
      </c>
      <c r="D59" s="952">
        <v>0</v>
      </c>
      <c r="E59" s="952">
        <v>21</v>
      </c>
      <c r="F59" s="952">
        <v>21</v>
      </c>
      <c r="G59" s="952">
        <v>21</v>
      </c>
      <c r="H59" s="957">
        <v>21</v>
      </c>
      <c r="J59" s="369" t="s">
        <v>2038</v>
      </c>
      <c r="K59" s="952">
        <f t="shared" si="7"/>
        <v>0</v>
      </c>
      <c r="L59" s="952">
        <f t="shared" si="8"/>
        <v>21</v>
      </c>
      <c r="M59" s="952">
        <f t="shared" si="9"/>
        <v>21</v>
      </c>
      <c r="N59" s="952">
        <f t="shared" si="10"/>
        <v>21</v>
      </c>
      <c r="O59" s="15">
        <f t="shared" si="11"/>
        <v>21</v>
      </c>
    </row>
    <row r="60" spans="3:15" x14ac:dyDescent="0.25">
      <c r="C60" s="15" t="s">
        <v>1011</v>
      </c>
      <c r="D60" s="952">
        <v>30</v>
      </c>
      <c r="E60" s="952">
        <v>30</v>
      </c>
      <c r="F60" s="952">
        <v>31</v>
      </c>
      <c r="G60" s="952">
        <v>32</v>
      </c>
      <c r="H60" s="957">
        <v>32</v>
      </c>
      <c r="J60" s="369" t="s">
        <v>2039</v>
      </c>
      <c r="K60" s="952">
        <f t="shared" si="7"/>
        <v>30</v>
      </c>
      <c r="L60" s="952">
        <f t="shared" si="8"/>
        <v>30</v>
      </c>
      <c r="M60" s="952">
        <f t="shared" si="9"/>
        <v>31</v>
      </c>
      <c r="N60" s="952">
        <f t="shared" si="10"/>
        <v>32</v>
      </c>
      <c r="O60" s="15">
        <f t="shared" si="11"/>
        <v>32</v>
      </c>
    </row>
    <row r="61" spans="3:15" x14ac:dyDescent="0.25">
      <c r="C61" s="15" t="s">
        <v>1012</v>
      </c>
      <c r="D61" s="952">
        <v>15</v>
      </c>
      <c r="E61" s="952">
        <v>15</v>
      </c>
      <c r="F61" s="952">
        <v>15</v>
      </c>
      <c r="G61" s="952">
        <v>15</v>
      </c>
      <c r="H61" s="957">
        <v>15</v>
      </c>
      <c r="J61" s="369" t="s">
        <v>2040</v>
      </c>
      <c r="K61" s="952">
        <f t="shared" si="7"/>
        <v>15</v>
      </c>
      <c r="L61" s="952">
        <f t="shared" si="8"/>
        <v>15</v>
      </c>
      <c r="M61" s="952">
        <f t="shared" si="9"/>
        <v>15</v>
      </c>
      <c r="N61" s="952">
        <f t="shared" si="10"/>
        <v>15</v>
      </c>
      <c r="O61" s="15">
        <f t="shared" si="11"/>
        <v>15</v>
      </c>
    </row>
    <row r="62" spans="3:15" x14ac:dyDescent="0.25">
      <c r="C62" s="15" t="s">
        <v>1013</v>
      </c>
      <c r="D62" s="952">
        <v>0</v>
      </c>
      <c r="E62" s="952">
        <v>37</v>
      </c>
      <c r="F62" s="952">
        <v>37</v>
      </c>
      <c r="G62" s="952">
        <v>37</v>
      </c>
      <c r="H62" s="957">
        <v>37</v>
      </c>
      <c r="J62" s="369" t="s">
        <v>1024</v>
      </c>
      <c r="K62" s="952">
        <f t="shared" si="7"/>
        <v>0</v>
      </c>
      <c r="L62" s="952">
        <f t="shared" si="8"/>
        <v>37</v>
      </c>
      <c r="M62" s="952">
        <f t="shared" si="9"/>
        <v>37</v>
      </c>
      <c r="N62" s="952">
        <f t="shared" si="10"/>
        <v>37</v>
      </c>
      <c r="O62" s="15">
        <f t="shared" si="11"/>
        <v>37</v>
      </c>
    </row>
    <row r="63" spans="3:15" x14ac:dyDescent="0.25">
      <c r="C63" s="15" t="s">
        <v>1014</v>
      </c>
      <c r="D63" s="952">
        <v>0</v>
      </c>
      <c r="E63" s="952">
        <v>125</v>
      </c>
      <c r="F63" s="952">
        <v>125</v>
      </c>
      <c r="G63" s="952">
        <v>125</v>
      </c>
      <c r="H63" s="957">
        <v>125</v>
      </c>
      <c r="J63" s="369" t="s">
        <v>2041</v>
      </c>
      <c r="K63" s="952">
        <f t="shared" si="7"/>
        <v>0</v>
      </c>
      <c r="L63" s="952">
        <f t="shared" si="8"/>
        <v>125</v>
      </c>
      <c r="M63" s="952">
        <f t="shared" si="9"/>
        <v>125</v>
      </c>
      <c r="N63" s="952">
        <f t="shared" si="10"/>
        <v>125</v>
      </c>
      <c r="O63" s="15">
        <f t="shared" si="11"/>
        <v>125</v>
      </c>
    </row>
    <row r="64" spans="3:15" x14ac:dyDescent="0.25">
      <c r="C64" s="15" t="s">
        <v>910</v>
      </c>
      <c r="D64" s="959">
        <v>773</v>
      </c>
      <c r="E64" s="959">
        <v>1233</v>
      </c>
      <c r="F64" s="959">
        <v>0</v>
      </c>
      <c r="G64" s="959">
        <v>0</v>
      </c>
      <c r="H64" s="957">
        <v>0</v>
      </c>
      <c r="J64" s="369" t="s">
        <v>1207</v>
      </c>
      <c r="K64" s="959">
        <f t="shared" si="7"/>
        <v>773</v>
      </c>
      <c r="L64" s="959">
        <f t="shared" si="8"/>
        <v>1233</v>
      </c>
      <c r="M64" s="959">
        <f t="shared" si="9"/>
        <v>0</v>
      </c>
      <c r="N64" s="959">
        <f t="shared" si="10"/>
        <v>0</v>
      </c>
      <c r="O64" s="15">
        <f t="shared" si="11"/>
        <v>0</v>
      </c>
    </row>
    <row r="65" spans="3:15" x14ac:dyDescent="0.25">
      <c r="C65" s="15" t="s">
        <v>1015</v>
      </c>
      <c r="D65" s="952">
        <v>59</v>
      </c>
      <c r="E65" s="952">
        <v>0</v>
      </c>
      <c r="F65" s="952">
        <v>0</v>
      </c>
      <c r="G65" s="952">
        <v>0</v>
      </c>
      <c r="H65" s="957">
        <v>0</v>
      </c>
      <c r="J65" s="369" t="s">
        <v>1025</v>
      </c>
      <c r="K65" s="959">
        <f t="shared" si="7"/>
        <v>59</v>
      </c>
      <c r="L65" s="959">
        <f t="shared" si="8"/>
        <v>0</v>
      </c>
      <c r="M65" s="959">
        <f t="shared" si="9"/>
        <v>0</v>
      </c>
      <c r="N65" s="959">
        <f t="shared" si="10"/>
        <v>0</v>
      </c>
      <c r="O65" s="15">
        <f t="shared" si="11"/>
        <v>0</v>
      </c>
    </row>
    <row r="66" spans="3:15" x14ac:dyDescent="0.25">
      <c r="C66" s="15" t="s">
        <v>1016</v>
      </c>
      <c r="D66" s="952">
        <v>0</v>
      </c>
      <c r="E66" s="952">
        <v>21</v>
      </c>
      <c r="F66" s="952">
        <v>0</v>
      </c>
      <c r="G66" s="952">
        <v>0</v>
      </c>
      <c r="H66" s="957">
        <v>0</v>
      </c>
      <c r="J66" s="369" t="s">
        <v>1026</v>
      </c>
      <c r="K66" s="959">
        <f t="shared" si="7"/>
        <v>0</v>
      </c>
      <c r="L66" s="959">
        <f t="shared" si="8"/>
        <v>21</v>
      </c>
      <c r="M66" s="959">
        <f t="shared" si="9"/>
        <v>0</v>
      </c>
      <c r="N66" s="959">
        <f t="shared" si="10"/>
        <v>0</v>
      </c>
      <c r="O66" s="15">
        <f t="shared" si="11"/>
        <v>0</v>
      </c>
    </row>
    <row r="67" spans="3:15" x14ac:dyDescent="0.25">
      <c r="C67" s="15" t="s">
        <v>913</v>
      </c>
      <c r="D67" s="952">
        <v>0</v>
      </c>
      <c r="E67" s="952">
        <v>159</v>
      </c>
      <c r="F67" s="952">
        <v>0</v>
      </c>
      <c r="G67" s="952">
        <v>0</v>
      </c>
      <c r="H67" s="957">
        <v>0</v>
      </c>
      <c r="J67" s="369" t="s">
        <v>1995</v>
      </c>
      <c r="K67" s="959">
        <f t="shared" si="7"/>
        <v>0</v>
      </c>
      <c r="L67" s="959">
        <f t="shared" si="8"/>
        <v>159</v>
      </c>
      <c r="M67" s="959">
        <f t="shared" si="9"/>
        <v>0</v>
      </c>
      <c r="N67" s="959">
        <f t="shared" si="10"/>
        <v>0</v>
      </c>
      <c r="O67" s="15">
        <f t="shared" si="11"/>
        <v>0</v>
      </c>
    </row>
    <row r="68" spans="3:15" x14ac:dyDescent="0.25">
      <c r="C68" s="15" t="s">
        <v>914</v>
      </c>
      <c r="D68" s="952">
        <v>0</v>
      </c>
      <c r="E68" s="952">
        <v>11</v>
      </c>
      <c r="F68" s="952">
        <v>0</v>
      </c>
      <c r="G68" s="952">
        <v>0</v>
      </c>
      <c r="H68" s="957">
        <v>0</v>
      </c>
      <c r="J68" s="369" t="s">
        <v>1996</v>
      </c>
      <c r="K68" s="952">
        <f t="shared" si="7"/>
        <v>0</v>
      </c>
      <c r="L68" s="952">
        <f t="shared" si="8"/>
        <v>11</v>
      </c>
      <c r="M68" s="952">
        <f t="shared" si="9"/>
        <v>0</v>
      </c>
      <c r="N68" s="952">
        <f t="shared" si="10"/>
        <v>0</v>
      </c>
      <c r="O68" s="15">
        <f t="shared" si="11"/>
        <v>0</v>
      </c>
    </row>
    <row r="69" spans="3:15" x14ac:dyDescent="0.25">
      <c r="C69" s="15" t="s">
        <v>915</v>
      </c>
      <c r="D69" s="952">
        <v>40</v>
      </c>
      <c r="E69" s="952">
        <v>70</v>
      </c>
      <c r="F69" s="952">
        <v>0</v>
      </c>
      <c r="G69" s="952">
        <v>0</v>
      </c>
      <c r="H69" s="957">
        <v>0</v>
      </c>
      <c r="J69" s="369" t="s">
        <v>1997</v>
      </c>
      <c r="K69" s="959">
        <f t="shared" si="7"/>
        <v>40</v>
      </c>
      <c r="L69" s="959">
        <f t="shared" si="8"/>
        <v>70</v>
      </c>
      <c r="M69" s="959">
        <f t="shared" si="9"/>
        <v>0</v>
      </c>
      <c r="N69" s="959">
        <f t="shared" si="10"/>
        <v>0</v>
      </c>
      <c r="O69" s="15">
        <f t="shared" si="11"/>
        <v>0</v>
      </c>
    </row>
    <row r="70" spans="3:15" x14ac:dyDescent="0.25">
      <c r="C70" s="15" t="s">
        <v>1017</v>
      </c>
      <c r="D70" s="952">
        <v>49</v>
      </c>
      <c r="E70" s="952">
        <v>0</v>
      </c>
      <c r="F70" s="952">
        <v>0</v>
      </c>
      <c r="G70" s="952">
        <v>0</v>
      </c>
      <c r="H70" s="957">
        <v>0</v>
      </c>
      <c r="J70" s="369" t="s">
        <v>2042</v>
      </c>
      <c r="K70" s="959">
        <f t="shared" si="7"/>
        <v>49</v>
      </c>
      <c r="L70" s="959">
        <f t="shared" si="8"/>
        <v>0</v>
      </c>
      <c r="M70" s="959">
        <f t="shared" si="9"/>
        <v>0</v>
      </c>
      <c r="N70" s="959">
        <f t="shared" si="10"/>
        <v>0</v>
      </c>
      <c r="O70" s="15">
        <f t="shared" si="11"/>
        <v>0</v>
      </c>
    </row>
    <row r="71" spans="3:15" x14ac:dyDescent="0.25">
      <c r="C71" s="11" t="s">
        <v>1018</v>
      </c>
      <c r="D71" s="952">
        <v>15</v>
      </c>
      <c r="E71" s="952">
        <v>78</v>
      </c>
      <c r="F71" s="952">
        <v>0</v>
      </c>
      <c r="G71" s="952">
        <v>0</v>
      </c>
      <c r="H71" s="957">
        <v>0</v>
      </c>
      <c r="J71" s="369" t="s">
        <v>2043</v>
      </c>
      <c r="K71" s="959">
        <f t="shared" si="7"/>
        <v>15</v>
      </c>
      <c r="L71" s="959">
        <f t="shared" si="8"/>
        <v>78</v>
      </c>
      <c r="M71" s="959">
        <f t="shared" si="9"/>
        <v>0</v>
      </c>
      <c r="N71" s="959">
        <f t="shared" si="10"/>
        <v>0</v>
      </c>
      <c r="O71" s="15">
        <f t="shared" si="11"/>
        <v>0</v>
      </c>
    </row>
    <row r="72" spans="3:15" x14ac:dyDescent="0.25">
      <c r="C72" s="15" t="s">
        <v>918</v>
      </c>
      <c r="D72" s="952">
        <v>13</v>
      </c>
      <c r="E72" s="952">
        <v>47</v>
      </c>
      <c r="F72" s="952">
        <v>0</v>
      </c>
      <c r="G72" s="952">
        <v>0</v>
      </c>
      <c r="H72" s="957">
        <v>0</v>
      </c>
      <c r="J72" s="369" t="s">
        <v>2044</v>
      </c>
      <c r="K72" s="959">
        <f t="shared" si="7"/>
        <v>13</v>
      </c>
      <c r="L72" s="959">
        <f t="shared" si="8"/>
        <v>47</v>
      </c>
      <c r="M72" s="959">
        <f t="shared" si="9"/>
        <v>0</v>
      </c>
      <c r="N72" s="959">
        <f t="shared" si="10"/>
        <v>0</v>
      </c>
      <c r="O72" s="15">
        <f t="shared" si="11"/>
        <v>0</v>
      </c>
    </row>
    <row r="73" spans="3:15" x14ac:dyDescent="0.25">
      <c r="C73" s="15" t="s">
        <v>919</v>
      </c>
      <c r="D73" s="952">
        <v>32</v>
      </c>
      <c r="E73" s="952">
        <v>69</v>
      </c>
      <c r="F73" s="952">
        <v>0</v>
      </c>
      <c r="G73" s="952">
        <v>0</v>
      </c>
      <c r="H73" s="957">
        <v>0</v>
      </c>
      <c r="J73" s="369" t="s">
        <v>2045</v>
      </c>
      <c r="K73" s="959">
        <f t="shared" si="7"/>
        <v>32</v>
      </c>
      <c r="L73" s="959">
        <f t="shared" si="8"/>
        <v>69</v>
      </c>
      <c r="M73" s="959">
        <f t="shared" si="9"/>
        <v>0</v>
      </c>
      <c r="N73" s="959">
        <f t="shared" si="10"/>
        <v>0</v>
      </c>
      <c r="O73" s="15">
        <f t="shared" si="11"/>
        <v>0</v>
      </c>
    </row>
    <row r="74" spans="3:15" x14ac:dyDescent="0.25">
      <c r="C74" s="15" t="s">
        <v>920</v>
      </c>
      <c r="D74" s="952">
        <v>106</v>
      </c>
      <c r="E74" s="952">
        <v>213</v>
      </c>
      <c r="F74" s="952">
        <v>0</v>
      </c>
      <c r="G74" s="952">
        <v>0</v>
      </c>
      <c r="H74" s="957">
        <v>0</v>
      </c>
      <c r="J74" s="369" t="s">
        <v>2046</v>
      </c>
      <c r="K74" s="959">
        <f t="shared" si="7"/>
        <v>106</v>
      </c>
      <c r="L74" s="959">
        <f t="shared" si="8"/>
        <v>213</v>
      </c>
      <c r="M74" s="959">
        <f t="shared" si="9"/>
        <v>0</v>
      </c>
      <c r="N74" s="959">
        <f t="shared" si="10"/>
        <v>0</v>
      </c>
      <c r="O74" s="15">
        <f t="shared" si="11"/>
        <v>0</v>
      </c>
    </row>
    <row r="75" spans="3:15" x14ac:dyDescent="0.25">
      <c r="C75" s="15" t="s">
        <v>921</v>
      </c>
      <c r="D75" s="952">
        <v>133</v>
      </c>
      <c r="E75" s="952">
        <v>47</v>
      </c>
      <c r="F75" s="952">
        <v>0</v>
      </c>
      <c r="G75" s="952">
        <v>0</v>
      </c>
      <c r="H75" s="957">
        <v>0</v>
      </c>
      <c r="J75" s="369" t="s">
        <v>2047</v>
      </c>
      <c r="K75" s="959">
        <f t="shared" si="7"/>
        <v>133</v>
      </c>
      <c r="L75" s="959">
        <f t="shared" si="8"/>
        <v>47</v>
      </c>
      <c r="M75" s="959">
        <f t="shared" si="9"/>
        <v>0</v>
      </c>
      <c r="N75" s="959">
        <f t="shared" si="10"/>
        <v>0</v>
      </c>
      <c r="O75" s="15">
        <f t="shared" si="11"/>
        <v>0</v>
      </c>
    </row>
    <row r="76" spans="3:15" x14ac:dyDescent="0.25">
      <c r="C76" s="15" t="s">
        <v>926</v>
      </c>
      <c r="D76" s="952">
        <v>13</v>
      </c>
      <c r="E76" s="952">
        <v>114</v>
      </c>
      <c r="F76" s="952">
        <v>0</v>
      </c>
      <c r="G76" s="952">
        <v>0</v>
      </c>
      <c r="H76" s="957">
        <v>0</v>
      </c>
      <c r="J76" s="369" t="s">
        <v>2007</v>
      </c>
      <c r="K76" s="959">
        <f t="shared" si="7"/>
        <v>13</v>
      </c>
      <c r="L76" s="959">
        <f t="shared" si="8"/>
        <v>114</v>
      </c>
      <c r="M76" s="959">
        <f t="shared" si="9"/>
        <v>0</v>
      </c>
      <c r="N76" s="959">
        <f t="shared" si="10"/>
        <v>0</v>
      </c>
      <c r="O76" s="15">
        <f t="shared" si="11"/>
        <v>0</v>
      </c>
    </row>
    <row r="77" spans="3:15" x14ac:dyDescent="0.25">
      <c r="C77" s="15" t="s">
        <v>1019</v>
      </c>
      <c r="D77" s="952">
        <v>138</v>
      </c>
      <c r="E77" s="952">
        <v>0</v>
      </c>
      <c r="F77" s="952">
        <v>0</v>
      </c>
      <c r="G77" s="952">
        <v>0</v>
      </c>
      <c r="H77" s="957">
        <v>0</v>
      </c>
      <c r="J77" s="369" t="s">
        <v>2008</v>
      </c>
      <c r="K77" s="959">
        <f t="shared" si="7"/>
        <v>138</v>
      </c>
      <c r="L77" s="959">
        <f t="shared" si="8"/>
        <v>0</v>
      </c>
      <c r="M77" s="959">
        <f t="shared" si="9"/>
        <v>0</v>
      </c>
      <c r="N77" s="959">
        <f t="shared" si="10"/>
        <v>0</v>
      </c>
      <c r="O77" s="15">
        <f t="shared" si="11"/>
        <v>0</v>
      </c>
    </row>
    <row r="78" spans="3:15" x14ac:dyDescent="0.25">
      <c r="C78" s="15" t="s">
        <v>928</v>
      </c>
      <c r="D78" s="952">
        <v>39</v>
      </c>
      <c r="E78" s="952">
        <v>0</v>
      </c>
      <c r="F78" s="952">
        <v>0</v>
      </c>
      <c r="G78" s="952">
        <v>0</v>
      </c>
      <c r="H78" s="957">
        <v>0</v>
      </c>
      <c r="J78" s="369" t="s">
        <v>1028</v>
      </c>
      <c r="K78" s="959">
        <f t="shared" si="7"/>
        <v>39</v>
      </c>
      <c r="L78" s="959">
        <f t="shared" si="8"/>
        <v>0</v>
      </c>
      <c r="M78" s="959">
        <f t="shared" si="9"/>
        <v>0</v>
      </c>
      <c r="N78" s="959">
        <f t="shared" si="10"/>
        <v>0</v>
      </c>
      <c r="O78" s="15">
        <f t="shared" si="11"/>
        <v>0</v>
      </c>
    </row>
    <row r="79" spans="3:15" x14ac:dyDescent="0.25">
      <c r="C79" s="15" t="s">
        <v>929</v>
      </c>
      <c r="D79" s="952">
        <v>124</v>
      </c>
      <c r="E79" s="952">
        <v>422</v>
      </c>
      <c r="F79" s="952">
        <v>0</v>
      </c>
      <c r="G79" s="952">
        <v>0</v>
      </c>
      <c r="H79" s="957">
        <v>0</v>
      </c>
      <c r="J79" s="369" t="s">
        <v>1029</v>
      </c>
      <c r="K79" s="959">
        <f t="shared" si="7"/>
        <v>124</v>
      </c>
      <c r="L79" s="959">
        <f t="shared" si="8"/>
        <v>422</v>
      </c>
      <c r="M79" s="959">
        <f t="shared" si="9"/>
        <v>0</v>
      </c>
      <c r="N79" s="959">
        <f t="shared" si="10"/>
        <v>0</v>
      </c>
      <c r="O79" s="15">
        <f t="shared" si="11"/>
        <v>0</v>
      </c>
    </row>
    <row r="80" spans="3:15" x14ac:dyDescent="0.25">
      <c r="C80" s="15" t="s">
        <v>1020</v>
      </c>
      <c r="D80" s="952">
        <v>3</v>
      </c>
      <c r="E80" s="952">
        <v>182</v>
      </c>
      <c r="F80" s="952">
        <v>0</v>
      </c>
      <c r="G80" s="952">
        <v>0</v>
      </c>
      <c r="H80" s="957">
        <v>0</v>
      </c>
      <c r="J80" s="369" t="s">
        <v>1030</v>
      </c>
      <c r="K80" s="959">
        <f t="shared" si="7"/>
        <v>3</v>
      </c>
      <c r="L80" s="959">
        <f t="shared" si="8"/>
        <v>182</v>
      </c>
      <c r="M80" s="959">
        <f t="shared" si="9"/>
        <v>0</v>
      </c>
      <c r="N80" s="959">
        <f t="shared" si="10"/>
        <v>0</v>
      </c>
      <c r="O80" s="15">
        <f t="shared" si="11"/>
        <v>0</v>
      </c>
    </row>
    <row r="81" spans="2:15" x14ac:dyDescent="0.25">
      <c r="C81" s="15" t="s">
        <v>931</v>
      </c>
      <c r="D81" s="952">
        <v>63</v>
      </c>
      <c r="E81" s="952">
        <v>0</v>
      </c>
      <c r="F81" s="952">
        <v>0</v>
      </c>
      <c r="G81" s="952">
        <v>0</v>
      </c>
      <c r="H81" s="957">
        <v>0</v>
      </c>
      <c r="J81" s="369" t="s">
        <v>2012</v>
      </c>
      <c r="K81" s="959">
        <f t="shared" si="7"/>
        <v>63</v>
      </c>
      <c r="L81" s="959">
        <f t="shared" si="8"/>
        <v>0</v>
      </c>
      <c r="M81" s="959">
        <f t="shared" si="9"/>
        <v>0</v>
      </c>
      <c r="N81" s="959">
        <f t="shared" si="10"/>
        <v>0</v>
      </c>
      <c r="O81" s="15">
        <f t="shared" si="11"/>
        <v>0</v>
      </c>
    </row>
    <row r="82" spans="2:15" x14ac:dyDescent="0.25">
      <c r="C82" s="15" t="s">
        <v>932</v>
      </c>
      <c r="D82" s="952">
        <v>33</v>
      </c>
      <c r="E82" s="952">
        <v>5</v>
      </c>
      <c r="F82" s="952">
        <v>0</v>
      </c>
      <c r="G82" s="952">
        <v>0</v>
      </c>
      <c r="H82" s="957">
        <v>0</v>
      </c>
      <c r="J82" s="369" t="s">
        <v>2048</v>
      </c>
      <c r="K82" s="959">
        <f t="shared" si="7"/>
        <v>33</v>
      </c>
      <c r="L82" s="959">
        <f t="shared" si="8"/>
        <v>5</v>
      </c>
      <c r="M82" s="959">
        <f t="shared" si="9"/>
        <v>0</v>
      </c>
      <c r="N82" s="959">
        <f t="shared" si="10"/>
        <v>0</v>
      </c>
      <c r="O82" s="15">
        <f t="shared" si="11"/>
        <v>0</v>
      </c>
    </row>
    <row r="83" spans="2:15" x14ac:dyDescent="0.25">
      <c r="C83" s="15" t="s">
        <v>933</v>
      </c>
      <c r="D83" s="952">
        <v>64</v>
      </c>
      <c r="E83" s="952">
        <v>6</v>
      </c>
      <c r="F83" s="952">
        <v>0</v>
      </c>
      <c r="G83" s="952">
        <v>0</v>
      </c>
      <c r="H83" s="957">
        <v>0</v>
      </c>
      <c r="J83" s="369" t="s">
        <v>2013</v>
      </c>
      <c r="K83" s="959">
        <f t="shared" si="7"/>
        <v>64</v>
      </c>
      <c r="L83" s="959">
        <f t="shared" si="8"/>
        <v>6</v>
      </c>
      <c r="M83" s="959">
        <f t="shared" si="9"/>
        <v>0</v>
      </c>
      <c r="N83" s="959">
        <f t="shared" si="10"/>
        <v>0</v>
      </c>
      <c r="O83" s="15">
        <f t="shared" si="11"/>
        <v>0</v>
      </c>
    </row>
    <row r="84" spans="2:15" x14ac:dyDescent="0.25">
      <c r="C84" s="11" t="s">
        <v>934</v>
      </c>
      <c r="D84" s="952">
        <v>22</v>
      </c>
      <c r="E84" s="952">
        <v>0</v>
      </c>
      <c r="F84" s="952">
        <v>0</v>
      </c>
      <c r="G84" s="952">
        <v>0</v>
      </c>
      <c r="H84" s="957">
        <v>0</v>
      </c>
      <c r="J84" s="369" t="s">
        <v>1031</v>
      </c>
      <c r="K84" s="959">
        <f t="shared" si="7"/>
        <v>22</v>
      </c>
      <c r="L84" s="959">
        <f t="shared" si="8"/>
        <v>0</v>
      </c>
      <c r="M84" s="959">
        <f t="shared" si="9"/>
        <v>0</v>
      </c>
      <c r="N84" s="959">
        <f t="shared" si="10"/>
        <v>0</v>
      </c>
      <c r="O84" s="15">
        <f t="shared" si="11"/>
        <v>0</v>
      </c>
    </row>
    <row r="85" spans="2:15" x14ac:dyDescent="0.25">
      <c r="C85" s="15" t="s">
        <v>935</v>
      </c>
      <c r="D85" s="952">
        <v>16</v>
      </c>
      <c r="E85" s="952">
        <v>84</v>
      </c>
      <c r="F85" s="952">
        <v>0</v>
      </c>
      <c r="G85" s="952">
        <v>0</v>
      </c>
      <c r="H85" s="957">
        <v>0</v>
      </c>
      <c r="J85" s="369" t="s">
        <v>2049</v>
      </c>
      <c r="K85" s="959">
        <f t="shared" si="7"/>
        <v>16</v>
      </c>
      <c r="L85" s="959">
        <f t="shared" si="8"/>
        <v>84</v>
      </c>
      <c r="M85" s="959">
        <f t="shared" si="9"/>
        <v>0</v>
      </c>
      <c r="N85" s="959">
        <f t="shared" si="10"/>
        <v>0</v>
      </c>
      <c r="O85" s="15">
        <f t="shared" si="11"/>
        <v>0</v>
      </c>
    </row>
    <row r="86" spans="2:15" x14ac:dyDescent="0.25">
      <c r="C86" s="15" t="s">
        <v>936</v>
      </c>
      <c r="D86" s="952">
        <v>24</v>
      </c>
      <c r="E86" s="952">
        <v>172</v>
      </c>
      <c r="F86" s="952">
        <v>0</v>
      </c>
      <c r="G86" s="952">
        <v>0</v>
      </c>
      <c r="H86" s="957">
        <v>0</v>
      </c>
      <c r="J86" s="369" t="s">
        <v>1032</v>
      </c>
      <c r="K86" s="959">
        <f t="shared" si="7"/>
        <v>24</v>
      </c>
      <c r="L86" s="959">
        <f t="shared" si="8"/>
        <v>172</v>
      </c>
      <c r="M86" s="959">
        <f t="shared" si="9"/>
        <v>0</v>
      </c>
      <c r="N86" s="959">
        <f t="shared" si="10"/>
        <v>0</v>
      </c>
      <c r="O86" s="15">
        <f t="shared" si="11"/>
        <v>0</v>
      </c>
    </row>
    <row r="87" spans="2:15" x14ac:dyDescent="0.25">
      <c r="C87" s="15" t="s">
        <v>937</v>
      </c>
      <c r="D87" s="952">
        <v>50</v>
      </c>
      <c r="E87" s="952">
        <v>0</v>
      </c>
      <c r="F87" s="952">
        <v>0</v>
      </c>
      <c r="G87" s="952">
        <v>0</v>
      </c>
      <c r="H87" s="957">
        <v>0</v>
      </c>
      <c r="J87" s="369" t="s">
        <v>2050</v>
      </c>
      <c r="K87" s="959">
        <f t="shared" si="7"/>
        <v>50</v>
      </c>
      <c r="L87" s="959">
        <f t="shared" si="8"/>
        <v>0</v>
      </c>
      <c r="M87" s="959">
        <f t="shared" si="9"/>
        <v>0</v>
      </c>
      <c r="N87" s="959">
        <f t="shared" si="10"/>
        <v>0</v>
      </c>
      <c r="O87" s="15">
        <f t="shared" si="11"/>
        <v>0</v>
      </c>
    </row>
    <row r="88" spans="2:15" x14ac:dyDescent="0.25">
      <c r="C88" s="15" t="s">
        <v>938</v>
      </c>
      <c r="D88" s="952">
        <v>13</v>
      </c>
      <c r="E88" s="952">
        <v>0</v>
      </c>
      <c r="F88" s="952">
        <v>0</v>
      </c>
      <c r="G88" s="952">
        <v>0</v>
      </c>
      <c r="H88" s="957">
        <v>0</v>
      </c>
      <c r="J88" s="369" t="s">
        <v>2051</v>
      </c>
      <c r="K88" s="959">
        <f t="shared" si="7"/>
        <v>13</v>
      </c>
      <c r="L88" s="959">
        <f t="shared" si="8"/>
        <v>0</v>
      </c>
      <c r="M88" s="959">
        <f t="shared" si="9"/>
        <v>0</v>
      </c>
      <c r="N88" s="959">
        <f t="shared" si="10"/>
        <v>0</v>
      </c>
      <c r="O88" s="15">
        <f t="shared" si="11"/>
        <v>0</v>
      </c>
    </row>
    <row r="89" spans="2:15" x14ac:dyDescent="0.25">
      <c r="C89" s="15" t="s">
        <v>1021</v>
      </c>
      <c r="D89" s="952">
        <v>0</v>
      </c>
      <c r="E89" s="952">
        <v>588</v>
      </c>
      <c r="F89" s="952">
        <v>0</v>
      </c>
      <c r="G89" s="952">
        <v>0</v>
      </c>
      <c r="H89" s="957">
        <v>0</v>
      </c>
      <c r="J89" s="369" t="s">
        <v>2052</v>
      </c>
      <c r="K89" s="959">
        <f t="shared" si="7"/>
        <v>0</v>
      </c>
      <c r="L89" s="959">
        <f t="shared" si="8"/>
        <v>588</v>
      </c>
      <c r="M89" s="959">
        <f t="shared" si="9"/>
        <v>0</v>
      </c>
      <c r="N89" s="959">
        <f t="shared" si="10"/>
        <v>0</v>
      </c>
      <c r="O89" s="15">
        <f t="shared" si="11"/>
        <v>0</v>
      </c>
    </row>
    <row r="90" spans="2:15" ht="14.25" thickBot="1" x14ac:dyDescent="0.3">
      <c r="B90" s="709"/>
      <c r="C90" s="12" t="s">
        <v>1034</v>
      </c>
      <c r="D90" s="157">
        <v>0</v>
      </c>
      <c r="E90" s="157">
        <v>0</v>
      </c>
      <c r="F90" s="157">
        <v>-302</v>
      </c>
      <c r="G90" s="157">
        <v>-466</v>
      </c>
      <c r="H90" s="957">
        <v>-748</v>
      </c>
      <c r="J90" s="960" t="s">
        <v>2053</v>
      </c>
      <c r="K90" s="157">
        <f t="shared" si="7"/>
        <v>0</v>
      </c>
      <c r="L90" s="157">
        <f t="shared" si="8"/>
        <v>0</v>
      </c>
      <c r="M90" s="157">
        <f t="shared" si="9"/>
        <v>-302</v>
      </c>
      <c r="N90" s="157">
        <f t="shared" si="10"/>
        <v>-466</v>
      </c>
      <c r="O90" s="157">
        <f t="shared" si="11"/>
        <v>-748</v>
      </c>
    </row>
    <row r="91" spans="2:15" x14ac:dyDescent="0.25">
      <c r="C91" s="5" t="s">
        <v>661</v>
      </c>
      <c r="D91" s="955">
        <v>2988</v>
      </c>
      <c r="E91" s="955">
        <v>5343</v>
      </c>
      <c r="F91" s="955">
        <v>1645</v>
      </c>
      <c r="G91" s="955">
        <v>1470</v>
      </c>
      <c r="H91" s="961">
        <v>1143</v>
      </c>
      <c r="J91" s="5" t="s">
        <v>713</v>
      </c>
      <c r="K91" s="955">
        <f t="shared" si="7"/>
        <v>2988</v>
      </c>
      <c r="L91" s="955">
        <f t="shared" si="8"/>
        <v>5343</v>
      </c>
      <c r="M91" s="955">
        <f t="shared" si="9"/>
        <v>1645</v>
      </c>
      <c r="N91" s="955">
        <f t="shared" si="10"/>
        <v>1470</v>
      </c>
      <c r="O91" s="955">
        <f t="shared" si="11"/>
        <v>1143</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B1:S35"/>
  <sheetViews>
    <sheetView showGridLines="0" zoomScale="85" zoomScaleNormal="85" workbookViewId="0"/>
  </sheetViews>
  <sheetFormatPr defaultColWidth="9.140625" defaultRowHeight="13.5" x14ac:dyDescent="0.25"/>
  <cols>
    <col min="1" max="1" width="9.140625" style="15"/>
    <col min="2" max="2" width="29.85546875" style="15" customWidth="1"/>
    <col min="3" max="3" width="9.140625" style="15"/>
    <col min="4" max="4" width="9.140625" style="68"/>
    <col min="5" max="5" width="30.42578125" style="15" customWidth="1"/>
    <col min="6" max="8" width="9.140625" style="15"/>
    <col min="9" max="9" width="20.42578125" style="15" bestFit="1" customWidth="1"/>
    <col min="10" max="16384" width="9.140625" style="15"/>
  </cols>
  <sheetData>
    <row r="1" spans="2:19" x14ac:dyDescent="0.25">
      <c r="I1" s="31"/>
      <c r="J1" s="31"/>
      <c r="K1" s="31"/>
      <c r="L1" s="31"/>
      <c r="M1" s="31"/>
      <c r="N1" s="31"/>
      <c r="O1" s="31"/>
    </row>
    <row r="2" spans="2:19" ht="26.25" customHeight="1" thickBot="1" x14ac:dyDescent="0.3">
      <c r="B2" s="1003" t="s">
        <v>1553</v>
      </c>
      <c r="C2" s="1003"/>
      <c r="D2" s="698"/>
      <c r="E2" s="1003" t="s">
        <v>1554</v>
      </c>
      <c r="F2" s="1003"/>
      <c r="G2" s="1003"/>
      <c r="H2" s="698"/>
      <c r="I2" s="31"/>
      <c r="J2" s="31"/>
      <c r="K2" s="31"/>
      <c r="L2" s="31"/>
      <c r="M2" s="31"/>
      <c r="N2" s="31"/>
      <c r="O2" s="31"/>
    </row>
    <row r="3" spans="2:19" ht="14.25" thickBot="1" x14ac:dyDescent="0.3">
      <c r="B3" s="131"/>
      <c r="C3" s="6"/>
      <c r="D3" s="132"/>
      <c r="E3" s="131"/>
      <c r="I3" s="40"/>
      <c r="J3" s="41">
        <v>2019</v>
      </c>
      <c r="K3" s="42">
        <v>2020</v>
      </c>
      <c r="L3" s="42" t="s">
        <v>488</v>
      </c>
      <c r="M3" s="42" t="s">
        <v>512</v>
      </c>
      <c r="N3" s="42" t="s">
        <v>557</v>
      </c>
      <c r="O3" s="307" t="s">
        <v>734</v>
      </c>
    </row>
    <row r="4" spans="2:19" x14ac:dyDescent="0.25">
      <c r="B4" s="24"/>
      <c r="C4" s="25"/>
      <c r="D4" s="716"/>
      <c r="E4" s="24"/>
      <c r="I4" s="31" t="s">
        <v>80</v>
      </c>
      <c r="J4" s="39">
        <v>2.1141037747041671</v>
      </c>
      <c r="K4" s="39">
        <v>-1.0052181186427913</v>
      </c>
      <c r="L4" s="39">
        <v>-1.2786405033870178</v>
      </c>
      <c r="M4" s="39">
        <v>3.8607682906448066</v>
      </c>
      <c r="N4" s="39">
        <v>2.1372699125128269</v>
      </c>
      <c r="O4" s="39">
        <v>1.1967354469050369</v>
      </c>
    </row>
    <row r="5" spans="2:19" x14ac:dyDescent="0.25">
      <c r="I5" s="31" t="s">
        <v>73</v>
      </c>
      <c r="J5" s="39">
        <v>1.2089647044056901</v>
      </c>
      <c r="K5" s="39">
        <v>-2.5652481367484294</v>
      </c>
      <c r="L5" s="39">
        <v>0.15443295264945117</v>
      </c>
      <c r="M5" s="39">
        <v>2.3397115199940566</v>
      </c>
      <c r="N5" s="39">
        <v>1.7308365988353478</v>
      </c>
      <c r="O5" s="39">
        <v>-2.360909645149412</v>
      </c>
    </row>
    <row r="6" spans="2:19" x14ac:dyDescent="0.25">
      <c r="I6" s="31" t="s">
        <v>81</v>
      </c>
      <c r="J6" s="39">
        <v>0.19793413308484115</v>
      </c>
      <c r="K6" s="39">
        <v>-2.6474054677399472</v>
      </c>
      <c r="L6" s="39">
        <v>2.443429999667774</v>
      </c>
      <c r="M6" s="39">
        <v>0.32415356382214328</v>
      </c>
      <c r="N6" s="39">
        <v>-1.4221445166655169</v>
      </c>
      <c r="O6" s="39">
        <v>-0.25943346971260062</v>
      </c>
    </row>
    <row r="7" spans="2:19" x14ac:dyDescent="0.25">
      <c r="I7" s="31" t="s">
        <v>82</v>
      </c>
      <c r="J7" s="39">
        <v>-1.2039791574981218</v>
      </c>
      <c r="K7" s="39">
        <v>1.0298304251685284</v>
      </c>
      <c r="L7" s="39">
        <v>1.9836034271439769</v>
      </c>
      <c r="M7" s="39">
        <v>-0.2638449625983329</v>
      </c>
      <c r="N7" s="39">
        <v>0.34034484984974755</v>
      </c>
      <c r="O7" s="39">
        <v>1.6963404633980081</v>
      </c>
    </row>
    <row r="8" spans="2:19" x14ac:dyDescent="0.25">
      <c r="I8" s="31" t="s">
        <v>71</v>
      </c>
      <c r="J8" s="39">
        <v>2.3170234546965762</v>
      </c>
      <c r="K8" s="39">
        <v>-5.1880412979626422</v>
      </c>
      <c r="L8" s="39">
        <v>3.302825876074178</v>
      </c>
      <c r="M8" s="39">
        <v>6.2607884118626833</v>
      </c>
      <c r="N8" s="39">
        <v>2.7863068445324046</v>
      </c>
      <c r="O8" s="39">
        <v>0.27273279544104412</v>
      </c>
    </row>
    <row r="9" spans="2:19" x14ac:dyDescent="0.25">
      <c r="I9" s="31"/>
    </row>
    <row r="10" spans="2:19" x14ac:dyDescent="0.25">
      <c r="I10" s="31"/>
      <c r="J10" s="31"/>
      <c r="K10" s="31"/>
      <c r="L10" s="31"/>
      <c r="M10" s="31"/>
      <c r="N10" s="31"/>
      <c r="O10" s="31"/>
      <c r="Q10" s="31"/>
    </row>
    <row r="11" spans="2:19" ht="14.25" thickBot="1" x14ac:dyDescent="0.3">
      <c r="I11" s="41"/>
      <c r="J11" s="41">
        <v>2019</v>
      </c>
      <c r="K11" s="42">
        <v>2020</v>
      </c>
      <c r="L11" s="42" t="s">
        <v>488</v>
      </c>
      <c r="M11" s="42" t="s">
        <v>512</v>
      </c>
      <c r="N11" s="42" t="s">
        <v>557</v>
      </c>
      <c r="O11" s="307" t="s">
        <v>734</v>
      </c>
      <c r="Q11" s="31"/>
    </row>
    <row r="12" spans="2:19" x14ac:dyDescent="0.25">
      <c r="I12" s="38" t="s">
        <v>83</v>
      </c>
      <c r="J12" s="39">
        <v>2.4381152625182045E-3</v>
      </c>
      <c r="K12" s="39">
        <v>-9.32851843823988E-2</v>
      </c>
      <c r="L12" s="39">
        <v>8.1281496579898183E-4</v>
      </c>
      <c r="M12" s="39">
        <v>0</v>
      </c>
      <c r="N12" s="39">
        <v>0</v>
      </c>
      <c r="O12" s="39">
        <v>0</v>
      </c>
      <c r="Q12" s="31"/>
      <c r="S12" s="169"/>
    </row>
    <row r="13" spans="2:19" x14ac:dyDescent="0.25">
      <c r="I13" s="38" t="s">
        <v>84</v>
      </c>
      <c r="J13" s="39">
        <v>4.2976947000326872E-2</v>
      </c>
      <c r="K13" s="39">
        <v>-1.0006175389233505</v>
      </c>
      <c r="L13" s="39">
        <v>-2.4532142513363001E-2</v>
      </c>
      <c r="M13" s="39">
        <v>7.7232523184013538E-2</v>
      </c>
      <c r="N13" s="39">
        <v>2.3582137992644192E-2</v>
      </c>
      <c r="O13" s="39">
        <v>3.152328033224306E-2</v>
      </c>
      <c r="Q13" s="32"/>
      <c r="S13" s="169"/>
    </row>
    <row r="14" spans="2:19" x14ac:dyDescent="0.25">
      <c r="I14" s="38" t="s">
        <v>85</v>
      </c>
      <c r="J14" s="39">
        <v>0.28935056047724994</v>
      </c>
      <c r="K14" s="39">
        <v>-0.85298074996217865</v>
      </c>
      <c r="L14" s="39">
        <v>-0.27735442181182041</v>
      </c>
      <c r="M14" s="39">
        <v>0.72047588646573513</v>
      </c>
      <c r="N14" s="39">
        <v>0.83241624569836348</v>
      </c>
      <c r="O14" s="39">
        <v>0.21383872748937652</v>
      </c>
      <c r="Q14" s="32"/>
      <c r="S14" s="169"/>
    </row>
    <row r="15" spans="2:19" x14ac:dyDescent="0.25">
      <c r="C15" s="1002" t="s">
        <v>8</v>
      </c>
      <c r="D15" s="1002"/>
      <c r="F15" s="1002" t="s">
        <v>8</v>
      </c>
      <c r="G15" s="1002"/>
      <c r="I15" s="38" t="s">
        <v>86</v>
      </c>
      <c r="J15" s="39">
        <v>0.33480694672759609</v>
      </c>
      <c r="K15" s="39">
        <v>7.8521505486281867E-2</v>
      </c>
      <c r="L15" s="39">
        <v>5.4055817416222264E-2</v>
      </c>
      <c r="M15" s="39">
        <v>0.13164354464869438</v>
      </c>
      <c r="N15" s="39">
        <v>0.26296342172348758</v>
      </c>
      <c r="O15" s="39">
        <v>-9.2805744574021992E-3</v>
      </c>
      <c r="Q15" s="32"/>
      <c r="S15" s="169"/>
    </row>
    <row r="16" spans="2:19" x14ac:dyDescent="0.25">
      <c r="I16" s="38" t="s">
        <v>87</v>
      </c>
      <c r="J16" s="39">
        <v>0.37542842644040875</v>
      </c>
      <c r="K16" s="39">
        <v>-1.7790028586733359E-2</v>
      </c>
      <c r="L16" s="39">
        <v>-0.10499902045375939</v>
      </c>
      <c r="M16" s="39">
        <v>1.1355614966038485E-2</v>
      </c>
      <c r="N16" s="39">
        <v>4.9004139643715139E-2</v>
      </c>
      <c r="O16" s="39">
        <v>5.9941437533858249E-2</v>
      </c>
      <c r="Q16" s="32"/>
      <c r="S16" s="169"/>
    </row>
    <row r="17" spans="2:19" x14ac:dyDescent="0.25">
      <c r="I17" s="31" t="s">
        <v>88</v>
      </c>
      <c r="J17" s="39">
        <v>1.045000995908099</v>
      </c>
      <c r="K17" s="39">
        <v>-1.8861519963683757</v>
      </c>
      <c r="L17" s="39">
        <v>-0.35201695239693104</v>
      </c>
      <c r="M17" s="39">
        <v>0.94070756926448629</v>
      </c>
      <c r="N17" s="39">
        <v>1.1679659450582141</v>
      </c>
      <c r="O17" s="39">
        <v>0.29602287089807566</v>
      </c>
      <c r="Q17" s="31"/>
      <c r="S17" s="169"/>
    </row>
    <row r="18" spans="2:19" x14ac:dyDescent="0.25">
      <c r="I18" s="31"/>
      <c r="J18" s="31"/>
      <c r="K18" s="31"/>
      <c r="L18" s="31"/>
      <c r="M18" s="31"/>
      <c r="N18" s="31"/>
      <c r="O18" s="31"/>
      <c r="Q18" s="31"/>
    </row>
    <row r="19" spans="2:19" x14ac:dyDescent="0.25">
      <c r="Q19" s="31"/>
    </row>
    <row r="20" spans="2:19" ht="14.25" thickBot="1" x14ac:dyDescent="0.3">
      <c r="I20" s="40"/>
      <c r="J20" s="41">
        <v>2019</v>
      </c>
      <c r="K20" s="42">
        <v>2020</v>
      </c>
      <c r="L20" s="42" t="s">
        <v>488</v>
      </c>
      <c r="M20" s="42" t="s">
        <v>512</v>
      </c>
      <c r="N20" s="42" t="s">
        <v>557</v>
      </c>
      <c r="O20" s="307" t="s">
        <v>734</v>
      </c>
      <c r="Q20" s="31"/>
    </row>
    <row r="21" spans="2:19" ht="14.25" thickBot="1" x14ac:dyDescent="0.3">
      <c r="B21" s="1003" t="s">
        <v>1555</v>
      </c>
      <c r="C21" s="1003"/>
      <c r="D21" s="698"/>
      <c r="E21" s="1003" t="s">
        <v>1556</v>
      </c>
      <c r="F21" s="1003"/>
      <c r="G21" s="1003"/>
      <c r="I21" s="31" t="s">
        <v>120</v>
      </c>
      <c r="J21" s="39">
        <f t="shared" ref="J21:O22" si="0">J4</f>
        <v>2.1141037747041671</v>
      </c>
      <c r="K21" s="39">
        <f t="shared" si="0"/>
        <v>-1.0052181186427913</v>
      </c>
      <c r="L21" s="39">
        <f t="shared" si="0"/>
        <v>-1.2786405033870178</v>
      </c>
      <c r="M21" s="39">
        <f t="shared" si="0"/>
        <v>3.8607682906448066</v>
      </c>
      <c r="N21" s="39">
        <f t="shared" si="0"/>
        <v>2.1372699125128269</v>
      </c>
      <c r="O21" s="39">
        <f t="shared" si="0"/>
        <v>1.1967354469050369</v>
      </c>
      <c r="Q21" s="31"/>
    </row>
    <row r="22" spans="2:19" ht="14.25" thickBot="1" x14ac:dyDescent="0.3">
      <c r="B22" s="131"/>
      <c r="C22" s="6"/>
      <c r="D22" s="132"/>
      <c r="E22" s="131"/>
      <c r="I22" s="31" t="s">
        <v>121</v>
      </c>
      <c r="J22" s="39">
        <f t="shared" si="0"/>
        <v>1.2089647044056901</v>
      </c>
      <c r="K22" s="39">
        <f t="shared" si="0"/>
        <v>-2.5652481367484294</v>
      </c>
      <c r="L22" s="39">
        <f t="shared" si="0"/>
        <v>0.15443295264945117</v>
      </c>
      <c r="M22" s="39">
        <f t="shared" si="0"/>
        <v>2.3397115199940566</v>
      </c>
      <c r="N22" s="39">
        <f t="shared" si="0"/>
        <v>1.7308365988353478</v>
      </c>
      <c r="O22" s="39">
        <f t="shared" si="0"/>
        <v>-2.360909645149412</v>
      </c>
    </row>
    <row r="23" spans="2:19" x14ac:dyDescent="0.25">
      <c r="B23" s="24"/>
      <c r="C23" s="25"/>
      <c r="D23" s="716"/>
      <c r="E23" s="24"/>
      <c r="I23" s="31" t="s">
        <v>122</v>
      </c>
      <c r="J23" s="39">
        <f t="shared" ref="J23:O23" si="1">J6</f>
        <v>0.19793413308484115</v>
      </c>
      <c r="K23" s="39">
        <f t="shared" si="1"/>
        <v>-2.6474054677399472</v>
      </c>
      <c r="L23" s="39">
        <f t="shared" si="1"/>
        <v>2.443429999667774</v>
      </c>
      <c r="M23" s="39">
        <f t="shared" si="1"/>
        <v>0.32415356382214328</v>
      </c>
      <c r="N23" s="39">
        <f t="shared" si="1"/>
        <v>-1.4221445166655169</v>
      </c>
      <c r="O23" s="39">
        <f t="shared" si="1"/>
        <v>-0.25943346971260062</v>
      </c>
    </row>
    <row r="24" spans="2:19" x14ac:dyDescent="0.25">
      <c r="I24" s="31" t="s">
        <v>123</v>
      </c>
      <c r="J24" s="39">
        <f t="shared" ref="J24:O24" si="2">J7</f>
        <v>-1.2039791574981218</v>
      </c>
      <c r="K24" s="39">
        <f t="shared" si="2"/>
        <v>1.0298304251685284</v>
      </c>
      <c r="L24" s="39">
        <f t="shared" si="2"/>
        <v>1.9836034271439769</v>
      </c>
      <c r="M24" s="39">
        <f t="shared" si="2"/>
        <v>-0.2638449625983329</v>
      </c>
      <c r="N24" s="39">
        <f t="shared" si="2"/>
        <v>0.34034484984974755</v>
      </c>
      <c r="O24" s="39">
        <f t="shared" si="2"/>
        <v>1.6963404633980081</v>
      </c>
    </row>
    <row r="25" spans="2:19" x14ac:dyDescent="0.25">
      <c r="I25" s="31" t="s">
        <v>117</v>
      </c>
      <c r="J25" s="39">
        <f t="shared" ref="J25:O25" si="3">J8</f>
        <v>2.3170234546965762</v>
      </c>
      <c r="K25" s="39">
        <f t="shared" si="3"/>
        <v>-5.1880412979626422</v>
      </c>
      <c r="L25" s="39">
        <f t="shared" si="3"/>
        <v>3.302825876074178</v>
      </c>
      <c r="M25" s="39">
        <f t="shared" si="3"/>
        <v>6.2607884118626833</v>
      </c>
      <c r="N25" s="39">
        <f t="shared" si="3"/>
        <v>2.7863068445324046</v>
      </c>
      <c r="O25" s="39">
        <f t="shared" si="3"/>
        <v>0.27273279544104412</v>
      </c>
    </row>
    <row r="26" spans="2:19" x14ac:dyDescent="0.25">
      <c r="I26" s="31"/>
    </row>
    <row r="27" spans="2:19" x14ac:dyDescent="0.25">
      <c r="I27" s="31"/>
    </row>
    <row r="28" spans="2:19" ht="14.25" thickBot="1" x14ac:dyDescent="0.3">
      <c r="I28" s="41"/>
      <c r="J28" s="41">
        <v>2019</v>
      </c>
      <c r="K28" s="42">
        <v>2020</v>
      </c>
      <c r="L28" s="42" t="s">
        <v>488</v>
      </c>
      <c r="M28" s="42" t="s">
        <v>512</v>
      </c>
      <c r="N28" s="42" t="s">
        <v>557</v>
      </c>
      <c r="O28" s="307" t="s">
        <v>734</v>
      </c>
    </row>
    <row r="29" spans="2:19" x14ac:dyDescent="0.25">
      <c r="I29" s="38" t="s">
        <v>124</v>
      </c>
      <c r="J29" s="39">
        <f t="shared" ref="J29:O29" si="4">J12</f>
        <v>2.4381152625182045E-3</v>
      </c>
      <c r="K29" s="39">
        <f t="shared" si="4"/>
        <v>-9.32851843823988E-2</v>
      </c>
      <c r="L29" s="39">
        <f t="shared" si="4"/>
        <v>8.1281496579898183E-4</v>
      </c>
      <c r="M29" s="39">
        <f t="shared" si="4"/>
        <v>0</v>
      </c>
      <c r="N29" s="39">
        <f t="shared" si="4"/>
        <v>0</v>
      </c>
      <c r="O29" s="39">
        <f t="shared" si="4"/>
        <v>0</v>
      </c>
    </row>
    <row r="30" spans="2:19" x14ac:dyDescent="0.25">
      <c r="I30" s="38" t="s">
        <v>125</v>
      </c>
      <c r="J30" s="39">
        <f t="shared" ref="J30:O34" si="5">J13</f>
        <v>4.2976947000326872E-2</v>
      </c>
      <c r="K30" s="39">
        <f t="shared" si="5"/>
        <v>-1.0006175389233505</v>
      </c>
      <c r="L30" s="39">
        <f t="shared" si="5"/>
        <v>-2.4532142513363001E-2</v>
      </c>
      <c r="M30" s="39">
        <f t="shared" si="5"/>
        <v>7.7232523184013538E-2</v>
      </c>
      <c r="N30" s="39">
        <f t="shared" si="5"/>
        <v>2.3582137992644192E-2</v>
      </c>
      <c r="O30" s="39">
        <f t="shared" si="5"/>
        <v>3.152328033224306E-2</v>
      </c>
    </row>
    <row r="31" spans="2:19" x14ac:dyDescent="0.25">
      <c r="I31" s="38" t="s">
        <v>126</v>
      </c>
      <c r="J31" s="39">
        <f t="shared" si="5"/>
        <v>0.28935056047724994</v>
      </c>
      <c r="K31" s="39">
        <f t="shared" si="5"/>
        <v>-0.85298074996217865</v>
      </c>
      <c r="L31" s="39">
        <f t="shared" si="5"/>
        <v>-0.27735442181182041</v>
      </c>
      <c r="M31" s="39">
        <f t="shared" si="5"/>
        <v>0.72047588646573513</v>
      </c>
      <c r="N31" s="39">
        <f t="shared" si="5"/>
        <v>0.83241624569836348</v>
      </c>
      <c r="O31" s="39">
        <f t="shared" si="5"/>
        <v>0.21383872748937652</v>
      </c>
    </row>
    <row r="32" spans="2:19" x14ac:dyDescent="0.25">
      <c r="I32" s="38" t="s">
        <v>127</v>
      </c>
      <c r="J32" s="39">
        <f t="shared" si="5"/>
        <v>0.33480694672759609</v>
      </c>
      <c r="K32" s="39">
        <f t="shared" si="5"/>
        <v>7.8521505486281867E-2</v>
      </c>
      <c r="L32" s="39">
        <f t="shared" si="5"/>
        <v>5.4055817416222264E-2</v>
      </c>
      <c r="M32" s="39">
        <f t="shared" si="5"/>
        <v>0.13164354464869438</v>
      </c>
      <c r="N32" s="39">
        <f t="shared" si="5"/>
        <v>0.26296342172348758</v>
      </c>
      <c r="O32" s="39">
        <f t="shared" si="5"/>
        <v>-9.2805744574021992E-3</v>
      </c>
    </row>
    <row r="33" spans="3:15" x14ac:dyDescent="0.25">
      <c r="I33" s="38" t="s">
        <v>128</v>
      </c>
      <c r="J33" s="39">
        <f t="shared" si="5"/>
        <v>0.37542842644040875</v>
      </c>
      <c r="K33" s="39">
        <f t="shared" si="5"/>
        <v>-1.7790028586733359E-2</v>
      </c>
      <c r="L33" s="39">
        <f t="shared" si="5"/>
        <v>-0.10499902045375939</v>
      </c>
      <c r="M33" s="39">
        <f t="shared" si="5"/>
        <v>1.1355614966038485E-2</v>
      </c>
      <c r="N33" s="39">
        <f t="shared" si="5"/>
        <v>4.9004139643715139E-2</v>
      </c>
      <c r="O33" s="39">
        <f t="shared" si="5"/>
        <v>5.9941437533858249E-2</v>
      </c>
    </row>
    <row r="34" spans="3:15" x14ac:dyDescent="0.25">
      <c r="C34" s="1002" t="s">
        <v>118</v>
      </c>
      <c r="D34" s="1002"/>
      <c r="F34" s="1002" t="s">
        <v>118</v>
      </c>
      <c r="G34" s="1002"/>
      <c r="I34" s="31" t="s">
        <v>129</v>
      </c>
      <c r="J34" s="39">
        <f t="shared" si="5"/>
        <v>1.045000995908099</v>
      </c>
      <c r="K34" s="39">
        <f t="shared" si="5"/>
        <v>-1.8861519963683757</v>
      </c>
      <c r="L34" s="39">
        <f t="shared" si="5"/>
        <v>-0.35201695239693104</v>
      </c>
      <c r="M34" s="39">
        <f t="shared" si="5"/>
        <v>0.94070756926448629</v>
      </c>
      <c r="N34" s="39">
        <f t="shared" si="5"/>
        <v>1.1679659450582141</v>
      </c>
      <c r="O34" s="39">
        <f t="shared" si="5"/>
        <v>0.29602287089807566</v>
      </c>
    </row>
    <row r="35" spans="3:15" x14ac:dyDescent="0.25">
      <c r="J35" s="31"/>
      <c r="K35" s="31"/>
      <c r="L35" s="31"/>
      <c r="M35" s="31"/>
      <c r="N35" s="31"/>
      <c r="O35" s="31"/>
    </row>
  </sheetData>
  <mergeCells count="8">
    <mergeCell ref="C34:D34"/>
    <mergeCell ref="F34:G34"/>
    <mergeCell ref="E2:G2"/>
    <mergeCell ref="B2:C2"/>
    <mergeCell ref="B21:C21"/>
    <mergeCell ref="E21:G21"/>
    <mergeCell ref="C15:D15"/>
    <mergeCell ref="F15:G1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3"/>
  <dimension ref="B4:Y70"/>
  <sheetViews>
    <sheetView showGridLines="0" zoomScale="85" zoomScaleNormal="85" workbookViewId="0"/>
  </sheetViews>
  <sheetFormatPr defaultColWidth="9.140625" defaultRowHeight="13.5" x14ac:dyDescent="0.25"/>
  <cols>
    <col min="1" max="1" width="9.140625" style="15"/>
    <col min="2" max="2" width="30.85546875" style="15" customWidth="1"/>
    <col min="3" max="3" width="17.140625" style="15" customWidth="1"/>
    <col min="4" max="4" width="9.140625" style="68"/>
    <col min="5" max="5" width="35.85546875" style="15" customWidth="1"/>
    <col min="6" max="6" width="15" style="15" customWidth="1"/>
    <col min="7" max="8" width="9.140625" style="15"/>
    <col min="9" max="9" width="11.5703125" style="31" bestFit="1" customWidth="1"/>
    <col min="10" max="17" width="9.7109375" style="31" bestFit="1" customWidth="1"/>
    <col min="18" max="21" width="9.140625" style="31"/>
    <col min="22" max="16384" width="9.140625" style="15"/>
  </cols>
  <sheetData>
    <row r="4" spans="2:25" ht="26.25" customHeight="1" thickBot="1" x14ac:dyDescent="0.3">
      <c r="B4" s="1003" t="s">
        <v>1557</v>
      </c>
      <c r="C4" s="1003"/>
      <c r="D4" s="698"/>
      <c r="E4" s="1003" t="s">
        <v>1558</v>
      </c>
      <c r="F4" s="1003"/>
      <c r="I4" s="41"/>
      <c r="J4" s="41">
        <v>2009</v>
      </c>
      <c r="K4" s="41">
        <v>2010</v>
      </c>
      <c r="L4" s="41">
        <v>2011</v>
      </c>
      <c r="M4" s="41">
        <v>2012</v>
      </c>
      <c r="N4" s="41">
        <v>2013</v>
      </c>
      <c r="O4" s="41">
        <v>2014</v>
      </c>
      <c r="P4" s="41">
        <v>2015</v>
      </c>
      <c r="Q4" s="42">
        <v>2016</v>
      </c>
      <c r="R4" s="42">
        <v>2017</v>
      </c>
      <c r="S4" s="42">
        <v>2018</v>
      </c>
      <c r="T4" s="42">
        <v>2019</v>
      </c>
      <c r="U4" s="42">
        <v>2020</v>
      </c>
      <c r="V4" s="42" t="s">
        <v>488</v>
      </c>
      <c r="W4" s="42" t="s">
        <v>512</v>
      </c>
      <c r="X4" s="42" t="s">
        <v>557</v>
      </c>
      <c r="Y4" s="42" t="s">
        <v>734</v>
      </c>
    </row>
    <row r="5" spans="2:25" ht="14.25" thickBot="1" x14ac:dyDescent="0.3">
      <c r="B5" s="131"/>
      <c r="C5" s="6"/>
      <c r="D5" s="132"/>
      <c r="E5" s="131"/>
      <c r="I5" s="31" t="s">
        <v>89</v>
      </c>
      <c r="J5" s="39">
        <v>0.36178404279281651</v>
      </c>
      <c r="K5" s="39">
        <v>-0.11716477420852942</v>
      </c>
      <c r="L5" s="39">
        <v>-5.0391817650195653E-2</v>
      </c>
      <c r="M5" s="39">
        <v>3.4057152596067328</v>
      </c>
      <c r="N5" s="39">
        <v>3.9054648209748044</v>
      </c>
      <c r="O5" s="39">
        <v>3.615700270903905</v>
      </c>
      <c r="P5" s="39">
        <v>1.000463980572349</v>
      </c>
      <c r="Q5" s="39">
        <v>1.5471914208520696</v>
      </c>
      <c r="R5" s="69">
        <v>0.70630413093161271</v>
      </c>
      <c r="S5" s="69">
        <v>-0.26649730911526193</v>
      </c>
      <c r="T5" s="69">
        <v>-1.0427072683195251</v>
      </c>
      <c r="U5" s="39">
        <v>0.65277491745881489</v>
      </c>
      <c r="V5" s="169">
        <v>2.1920917432102924</v>
      </c>
      <c r="W5" s="169">
        <v>1.680223406432821</v>
      </c>
      <c r="X5" s="169">
        <v>1.7349877910872742</v>
      </c>
      <c r="Y5" s="169">
        <v>3.0362859068016022</v>
      </c>
    </row>
    <row r="6" spans="2:25" x14ac:dyDescent="0.25">
      <c r="B6" s="24"/>
      <c r="C6" s="25"/>
      <c r="D6" s="716"/>
      <c r="E6" s="24"/>
      <c r="I6" s="31" t="s">
        <v>90</v>
      </c>
      <c r="J6" s="39">
        <v>-1.4088210717960739</v>
      </c>
      <c r="K6" s="39">
        <v>-0.95519205329425771</v>
      </c>
      <c r="L6" s="39">
        <v>-0.37807674681137932</v>
      </c>
      <c r="M6" s="39">
        <v>0.57273882105296925</v>
      </c>
      <c r="N6" s="39">
        <v>0.64992746098963816</v>
      </c>
      <c r="O6" s="39">
        <v>0.23045819223937031</v>
      </c>
      <c r="P6" s="39">
        <v>0.16034769131245993</v>
      </c>
      <c r="Q6" s="39">
        <v>0.47302701212225651</v>
      </c>
      <c r="R6" s="69">
        <v>1.0439205324371639</v>
      </c>
      <c r="S6" s="69">
        <v>1.0366040498111941</v>
      </c>
      <c r="T6" s="69">
        <v>1.3064650173727399</v>
      </c>
      <c r="U6" s="39">
        <v>1.1996070109823822</v>
      </c>
      <c r="V6" s="169">
        <v>0.51463436317418232</v>
      </c>
      <c r="W6" s="169">
        <v>0.45571229240252253</v>
      </c>
      <c r="X6" s="169">
        <v>0.46418567777132652</v>
      </c>
      <c r="Y6" s="169">
        <v>0.61540173966598299</v>
      </c>
    </row>
    <row r="7" spans="2:25" x14ac:dyDescent="0.25">
      <c r="I7" s="31" t="s">
        <v>229</v>
      </c>
      <c r="J7" s="39">
        <v>-0.87543631326246107</v>
      </c>
      <c r="K7" s="39">
        <v>-2.7660937199752924</v>
      </c>
      <c r="L7" s="39">
        <v>-3.37357576922324</v>
      </c>
      <c r="M7" s="39">
        <v>-1.6442958464935979</v>
      </c>
      <c r="N7" s="39">
        <v>-0.66833770693717798</v>
      </c>
      <c r="O7" s="39">
        <v>-0.98361820777841569</v>
      </c>
      <c r="P7" s="39">
        <v>-1.7128754138712325</v>
      </c>
      <c r="Q7" s="39">
        <v>-3.0766279034839235</v>
      </c>
      <c r="R7" s="69">
        <v>-2.1452675877704497</v>
      </c>
      <c r="S7" s="69">
        <v>-1.7912305707762834</v>
      </c>
      <c r="T7" s="69">
        <v>-2.0545261540389994</v>
      </c>
      <c r="U7" s="39">
        <v>-1.6246525047254348</v>
      </c>
      <c r="V7" s="169">
        <v>-2.4560018443243585</v>
      </c>
      <c r="W7" s="169">
        <v>-2.0842033732478331</v>
      </c>
      <c r="X7" s="169">
        <v>-2.061626182175079</v>
      </c>
      <c r="Y7" s="169">
        <v>-2.7613918463829061</v>
      </c>
    </row>
    <row r="8" spans="2:25" x14ac:dyDescent="0.25">
      <c r="I8" s="31" t="s">
        <v>230</v>
      </c>
      <c r="J8" s="39">
        <v>-1.5210363746886189</v>
      </c>
      <c r="K8" s="39">
        <v>-0.83019678992921009</v>
      </c>
      <c r="L8" s="39">
        <v>-1.1022607907390993</v>
      </c>
      <c r="M8" s="39">
        <v>-1.4049264953815315</v>
      </c>
      <c r="N8" s="39">
        <v>-2.0349360506573411</v>
      </c>
      <c r="O8" s="39">
        <v>-1.7212553975656866</v>
      </c>
      <c r="P8" s="39">
        <v>-1.5400262592950684</v>
      </c>
      <c r="Q8" s="39">
        <v>-1.6840527526825879</v>
      </c>
      <c r="R8" s="69">
        <v>-1.5194211634713219</v>
      </c>
      <c r="S8" s="69">
        <v>-1.183196145497462</v>
      </c>
      <c r="T8" s="69">
        <v>-0.92295263663115468</v>
      </c>
      <c r="U8" s="39">
        <v>-0.58614044703400781</v>
      </c>
      <c r="V8" s="169">
        <v>-1.0561835853716315</v>
      </c>
      <c r="W8" s="169">
        <v>-0.88374803295173798</v>
      </c>
      <c r="X8" s="169">
        <v>-0.8809044744775486</v>
      </c>
      <c r="Y8" s="169">
        <v>-1.2349153003166664</v>
      </c>
    </row>
    <row r="9" spans="2:25" x14ac:dyDescent="0.25">
      <c r="I9" s="48" t="s">
        <v>96</v>
      </c>
      <c r="J9" s="128">
        <v>-3.4435097169543369</v>
      </c>
      <c r="K9" s="128">
        <v>-4.6686473374072905</v>
      </c>
      <c r="L9" s="128">
        <v>-4.9043051244239138</v>
      </c>
      <c r="M9" s="128">
        <v>0.92923173878457277</v>
      </c>
      <c r="N9" s="128">
        <v>1.8521185243699236</v>
      </c>
      <c r="O9" s="128">
        <v>1.141284857799173</v>
      </c>
      <c r="P9" s="128">
        <v>-2.092090001281492</v>
      </c>
      <c r="Q9" s="128">
        <v>-2.7404622231921856</v>
      </c>
      <c r="R9" s="49">
        <v>-1.914464087872995</v>
      </c>
      <c r="S9" s="49">
        <v>-2.2043199755778136</v>
      </c>
      <c r="T9" s="49">
        <v>-2.7137210416169393</v>
      </c>
      <c r="U9" s="128">
        <v>-0.35841102331824543</v>
      </c>
      <c r="V9" s="169">
        <v>-0.80545932331151526</v>
      </c>
      <c r="W9" s="169">
        <v>-0.83201570736422903</v>
      </c>
      <c r="X9" s="169">
        <v>-0.74335718779402704</v>
      </c>
      <c r="Y9" s="169">
        <v>-0.34461950023198806</v>
      </c>
    </row>
    <row r="13" spans="2:25" ht="14.25" thickBot="1" x14ac:dyDescent="0.3">
      <c r="I13" s="43"/>
      <c r="J13" s="44">
        <v>2015</v>
      </c>
      <c r="K13" s="44">
        <v>2016</v>
      </c>
      <c r="L13" s="44">
        <v>2017</v>
      </c>
      <c r="M13" s="44">
        <v>2018</v>
      </c>
      <c r="N13" s="44">
        <v>2019</v>
      </c>
      <c r="O13" s="44">
        <v>2020</v>
      </c>
      <c r="P13" s="44" t="s">
        <v>488</v>
      </c>
      <c r="Q13" s="44" t="s">
        <v>512</v>
      </c>
      <c r="R13" s="44" t="s">
        <v>557</v>
      </c>
      <c r="S13" s="44" t="s">
        <v>734</v>
      </c>
      <c r="T13" s="33"/>
      <c r="U13" s="33"/>
    </row>
    <row r="14" spans="2:25" x14ac:dyDescent="0.25">
      <c r="I14" s="34" t="s">
        <v>91</v>
      </c>
      <c r="J14" s="35">
        <v>-0.30685544460117209</v>
      </c>
      <c r="K14" s="35">
        <v>-0.51612820803027648</v>
      </c>
      <c r="L14" s="35">
        <v>1.3058612857026457</v>
      </c>
      <c r="M14" s="35">
        <v>2.4610806376507735</v>
      </c>
      <c r="N14" s="35">
        <v>2.7552064240939207</v>
      </c>
      <c r="O14" s="35">
        <v>1.9515779131979909</v>
      </c>
      <c r="P14" s="35">
        <v>1.1239180405173363</v>
      </c>
      <c r="Q14" s="35">
        <v>2.2286424044005511</v>
      </c>
      <c r="R14" s="35">
        <v>2.4898735825805574</v>
      </c>
      <c r="S14" s="35">
        <v>2.290002576421208</v>
      </c>
    </row>
    <row r="15" spans="2:25" x14ac:dyDescent="0.25">
      <c r="I15" s="34" t="s">
        <v>92</v>
      </c>
      <c r="J15" s="35">
        <v>8.0362096645692938E-2</v>
      </c>
      <c r="K15" s="35">
        <v>0.17326731824941455</v>
      </c>
      <c r="L15" s="35">
        <v>0.87553326711939694</v>
      </c>
      <c r="M15" s="35">
        <v>1.5497173777771458</v>
      </c>
      <c r="N15" s="35">
        <v>1.2497089105664663</v>
      </c>
      <c r="O15" s="35">
        <v>0.91000710924353878</v>
      </c>
      <c r="P15" s="35">
        <v>1.2204354880621451</v>
      </c>
      <c r="Q15" s="35">
        <v>1.0658575995384554</v>
      </c>
      <c r="R15" s="35">
        <v>1.8511074348348531</v>
      </c>
      <c r="S15" s="35">
        <v>1.8108069669071536</v>
      </c>
    </row>
    <row r="16" spans="2:25" x14ac:dyDescent="0.25">
      <c r="I16" s="34" t="s">
        <v>93</v>
      </c>
      <c r="J16" s="35">
        <v>-5.8309602074485323E-2</v>
      </c>
      <c r="K16" s="35">
        <v>-0.12327560839583385</v>
      </c>
      <c r="L16" s="35">
        <v>0.71369693522654831</v>
      </c>
      <c r="M16" s="35">
        <v>0.67025021973269472</v>
      </c>
      <c r="N16" s="35">
        <v>0.68853523838853992</v>
      </c>
      <c r="O16" s="35">
        <v>0.43965978244380477</v>
      </c>
      <c r="P16" s="35">
        <v>2.0909633969899911E-2</v>
      </c>
      <c r="Q16" s="35">
        <v>0.38861887484527935</v>
      </c>
      <c r="R16" s="35">
        <v>0.45277288174681984</v>
      </c>
      <c r="S16" s="35">
        <v>0.45743413452639314</v>
      </c>
    </row>
    <row r="17" spans="2:25" x14ac:dyDescent="0.25">
      <c r="C17" s="91" t="s">
        <v>8</v>
      </c>
      <c r="F17" s="91" t="s">
        <v>8</v>
      </c>
      <c r="I17" s="34" t="s">
        <v>94</v>
      </c>
      <c r="J17" s="35">
        <v>-0.3289079391723797</v>
      </c>
      <c r="K17" s="35">
        <v>-0.2461199178838572</v>
      </c>
      <c r="L17" s="35">
        <v>-0.38336891664329975</v>
      </c>
      <c r="M17" s="35">
        <v>0.24111304014093335</v>
      </c>
      <c r="N17" s="35">
        <v>0.72519702855472334</v>
      </c>
      <c r="O17" s="35">
        <v>0.60191102151064746</v>
      </c>
      <c r="P17" s="35">
        <v>-0.35673814890176547</v>
      </c>
      <c r="Q17" s="35">
        <v>0.70084852917271079</v>
      </c>
      <c r="R17" s="35">
        <v>7.8903933607825702E-2</v>
      </c>
      <c r="S17" s="35">
        <v>-1.2582926892501905E-2</v>
      </c>
    </row>
    <row r="18" spans="2:25" x14ac:dyDescent="0.25">
      <c r="I18" s="34" t="s">
        <v>233</v>
      </c>
      <c r="J18" s="35">
        <v>0</v>
      </c>
      <c r="K18" s="35">
        <v>-0.32</v>
      </c>
      <c r="L18" s="35">
        <v>0.1</v>
      </c>
      <c r="M18" s="35">
        <v>0</v>
      </c>
      <c r="N18" s="35">
        <v>9.1765246584191357E-2</v>
      </c>
      <c r="O18" s="35">
        <v>0</v>
      </c>
      <c r="P18" s="39">
        <v>0.23931106738705676</v>
      </c>
      <c r="Q18" s="39">
        <v>7.3317400844105929E-2</v>
      </c>
      <c r="R18" s="39">
        <v>0.10708933239105894</v>
      </c>
      <c r="S18" s="39">
        <v>3.4344401880163487E-2</v>
      </c>
    </row>
    <row r="20" spans="2:25" ht="29.25" customHeight="1" thickBot="1" x14ac:dyDescent="0.3">
      <c r="B20" s="1003" t="s">
        <v>1559</v>
      </c>
      <c r="C20" s="1003"/>
      <c r="D20" s="698"/>
      <c r="E20" s="1003" t="s">
        <v>1560</v>
      </c>
      <c r="F20" s="1003"/>
      <c r="I20" s="41"/>
      <c r="J20" s="41">
        <v>2009</v>
      </c>
      <c r="K20" s="41">
        <v>2010</v>
      </c>
      <c r="L20" s="41">
        <v>2011</v>
      </c>
      <c r="M20" s="41">
        <v>2012</v>
      </c>
      <c r="N20" s="41">
        <v>2013</v>
      </c>
      <c r="O20" s="41">
        <v>2014</v>
      </c>
      <c r="P20" s="41">
        <v>2015</v>
      </c>
      <c r="Q20" s="42">
        <v>2016</v>
      </c>
      <c r="R20" s="42">
        <v>2017</v>
      </c>
      <c r="S20" s="42">
        <v>2018</v>
      </c>
      <c r="T20" s="42">
        <v>2019</v>
      </c>
      <c r="U20" s="42">
        <v>2020</v>
      </c>
      <c r="V20" s="42" t="s">
        <v>488</v>
      </c>
      <c r="W20" s="42" t="s">
        <v>512</v>
      </c>
      <c r="X20" s="42" t="s">
        <v>557</v>
      </c>
      <c r="Y20" s="42" t="s">
        <v>734</v>
      </c>
    </row>
    <row r="21" spans="2:25" x14ac:dyDescent="0.25">
      <c r="I21" s="31" t="s">
        <v>130</v>
      </c>
      <c r="J21" s="39">
        <f>J5</f>
        <v>0.36178404279281651</v>
      </c>
      <c r="K21" s="39">
        <f t="shared" ref="K21:X21" si="0">K5</f>
        <v>-0.11716477420852942</v>
      </c>
      <c r="L21" s="39">
        <f t="shared" si="0"/>
        <v>-5.0391817650195653E-2</v>
      </c>
      <c r="M21" s="39">
        <f t="shared" si="0"/>
        <v>3.4057152596067328</v>
      </c>
      <c r="N21" s="39">
        <f t="shared" si="0"/>
        <v>3.9054648209748044</v>
      </c>
      <c r="O21" s="39">
        <f t="shared" si="0"/>
        <v>3.615700270903905</v>
      </c>
      <c r="P21" s="39">
        <f t="shared" si="0"/>
        <v>1.000463980572349</v>
      </c>
      <c r="Q21" s="39">
        <f t="shared" si="0"/>
        <v>1.5471914208520696</v>
      </c>
      <c r="R21" s="69">
        <f t="shared" si="0"/>
        <v>0.70630413093161271</v>
      </c>
      <c r="S21" s="69">
        <f t="shared" si="0"/>
        <v>-0.26649730911526193</v>
      </c>
      <c r="T21" s="69">
        <f t="shared" si="0"/>
        <v>-1.0427072683195251</v>
      </c>
      <c r="U21" s="39">
        <f t="shared" si="0"/>
        <v>0.65277491745881489</v>
      </c>
      <c r="V21" s="169">
        <f t="shared" si="0"/>
        <v>2.1920917432102924</v>
      </c>
      <c r="W21" s="169">
        <f t="shared" si="0"/>
        <v>1.680223406432821</v>
      </c>
      <c r="X21" s="169">
        <f t="shared" si="0"/>
        <v>1.7349877910872742</v>
      </c>
      <c r="Y21" s="169">
        <f t="shared" ref="Y21" si="1">Y5</f>
        <v>3.0362859068016022</v>
      </c>
    </row>
    <row r="22" spans="2:25" x14ac:dyDescent="0.25">
      <c r="I22" s="31" t="s">
        <v>131</v>
      </c>
      <c r="J22" s="39">
        <f t="shared" ref="J22:X22" si="2">J6</f>
        <v>-1.4088210717960739</v>
      </c>
      <c r="K22" s="39">
        <f t="shared" si="2"/>
        <v>-0.95519205329425771</v>
      </c>
      <c r="L22" s="39">
        <f t="shared" si="2"/>
        <v>-0.37807674681137932</v>
      </c>
      <c r="M22" s="39">
        <f t="shared" si="2"/>
        <v>0.57273882105296925</v>
      </c>
      <c r="N22" s="39">
        <f t="shared" si="2"/>
        <v>0.64992746098963816</v>
      </c>
      <c r="O22" s="39">
        <f t="shared" si="2"/>
        <v>0.23045819223937031</v>
      </c>
      <c r="P22" s="39">
        <f t="shared" si="2"/>
        <v>0.16034769131245993</v>
      </c>
      <c r="Q22" s="39">
        <f t="shared" si="2"/>
        <v>0.47302701212225651</v>
      </c>
      <c r="R22" s="69">
        <f t="shared" si="2"/>
        <v>1.0439205324371639</v>
      </c>
      <c r="S22" s="69">
        <f t="shared" si="2"/>
        <v>1.0366040498111941</v>
      </c>
      <c r="T22" s="69">
        <f t="shared" si="2"/>
        <v>1.3064650173727399</v>
      </c>
      <c r="U22" s="39">
        <f t="shared" si="2"/>
        <v>1.1996070109823822</v>
      </c>
      <c r="V22" s="169">
        <f t="shared" si="2"/>
        <v>0.51463436317418232</v>
      </c>
      <c r="W22" s="169">
        <f t="shared" si="2"/>
        <v>0.45571229240252253</v>
      </c>
      <c r="X22" s="169">
        <f t="shared" si="2"/>
        <v>0.46418567777132652</v>
      </c>
      <c r="Y22" s="169">
        <f t="shared" ref="Y22" si="3">Y6</f>
        <v>0.61540173966598299</v>
      </c>
    </row>
    <row r="23" spans="2:25" x14ac:dyDescent="0.25">
      <c r="I23" s="31" t="s">
        <v>231</v>
      </c>
      <c r="J23" s="39">
        <f t="shared" ref="J23:X23" si="4">J7</f>
        <v>-0.87543631326246107</v>
      </c>
      <c r="K23" s="39">
        <f t="shared" si="4"/>
        <v>-2.7660937199752924</v>
      </c>
      <c r="L23" s="39">
        <f t="shared" si="4"/>
        <v>-3.37357576922324</v>
      </c>
      <c r="M23" s="39">
        <f t="shared" si="4"/>
        <v>-1.6442958464935979</v>
      </c>
      <c r="N23" s="39">
        <f t="shared" si="4"/>
        <v>-0.66833770693717798</v>
      </c>
      <c r="O23" s="39">
        <f t="shared" si="4"/>
        <v>-0.98361820777841569</v>
      </c>
      <c r="P23" s="39">
        <f t="shared" si="4"/>
        <v>-1.7128754138712325</v>
      </c>
      <c r="Q23" s="39">
        <f t="shared" si="4"/>
        <v>-3.0766279034839235</v>
      </c>
      <c r="R23" s="69">
        <f t="shared" si="4"/>
        <v>-2.1452675877704497</v>
      </c>
      <c r="S23" s="69">
        <f t="shared" si="4"/>
        <v>-1.7912305707762834</v>
      </c>
      <c r="T23" s="69">
        <f t="shared" si="4"/>
        <v>-2.0545261540389994</v>
      </c>
      <c r="U23" s="39">
        <f t="shared" si="4"/>
        <v>-1.6246525047254348</v>
      </c>
      <c r="V23" s="169">
        <f t="shared" si="4"/>
        <v>-2.4560018443243585</v>
      </c>
      <c r="W23" s="169">
        <f t="shared" si="4"/>
        <v>-2.0842033732478331</v>
      </c>
      <c r="X23" s="169">
        <f t="shared" si="4"/>
        <v>-2.061626182175079</v>
      </c>
      <c r="Y23" s="169">
        <f t="shared" ref="Y23" si="5">Y7</f>
        <v>-2.7613918463829061</v>
      </c>
    </row>
    <row r="24" spans="2:25" x14ac:dyDescent="0.25">
      <c r="I24" s="31" t="s">
        <v>232</v>
      </c>
      <c r="J24" s="39">
        <f t="shared" ref="J24:X24" si="6">J8</f>
        <v>-1.5210363746886189</v>
      </c>
      <c r="K24" s="39">
        <f t="shared" si="6"/>
        <v>-0.83019678992921009</v>
      </c>
      <c r="L24" s="39">
        <f t="shared" si="6"/>
        <v>-1.1022607907390993</v>
      </c>
      <c r="M24" s="39">
        <f t="shared" si="6"/>
        <v>-1.4049264953815315</v>
      </c>
      <c r="N24" s="39">
        <f t="shared" si="6"/>
        <v>-2.0349360506573411</v>
      </c>
      <c r="O24" s="39">
        <f t="shared" si="6"/>
        <v>-1.7212553975656866</v>
      </c>
      <c r="P24" s="39">
        <f t="shared" si="6"/>
        <v>-1.5400262592950684</v>
      </c>
      <c r="Q24" s="39">
        <f t="shared" si="6"/>
        <v>-1.6840527526825879</v>
      </c>
      <c r="R24" s="69">
        <f t="shared" si="6"/>
        <v>-1.5194211634713219</v>
      </c>
      <c r="S24" s="69">
        <f t="shared" si="6"/>
        <v>-1.183196145497462</v>
      </c>
      <c r="T24" s="69">
        <f t="shared" si="6"/>
        <v>-0.92295263663115468</v>
      </c>
      <c r="U24" s="39">
        <f t="shared" si="6"/>
        <v>-0.58614044703400781</v>
      </c>
      <c r="V24" s="169">
        <f t="shared" si="6"/>
        <v>-1.0561835853716315</v>
      </c>
      <c r="W24" s="169">
        <f t="shared" si="6"/>
        <v>-0.88374803295173798</v>
      </c>
      <c r="X24" s="169">
        <f t="shared" si="6"/>
        <v>-0.8809044744775486</v>
      </c>
      <c r="Y24" s="169">
        <f t="shared" ref="Y24" si="7">Y8</f>
        <v>-1.2349153003166664</v>
      </c>
    </row>
    <row r="25" spans="2:25" x14ac:dyDescent="0.25">
      <c r="I25" s="31" t="s">
        <v>132</v>
      </c>
      <c r="J25" s="128">
        <f t="shared" ref="J25:X25" si="8">J9</f>
        <v>-3.4435097169543369</v>
      </c>
      <c r="K25" s="128">
        <f t="shared" si="8"/>
        <v>-4.6686473374072905</v>
      </c>
      <c r="L25" s="128">
        <f t="shared" si="8"/>
        <v>-4.9043051244239138</v>
      </c>
      <c r="M25" s="128">
        <f t="shared" si="8"/>
        <v>0.92923173878457277</v>
      </c>
      <c r="N25" s="128">
        <f t="shared" si="8"/>
        <v>1.8521185243699236</v>
      </c>
      <c r="O25" s="128">
        <f t="shared" si="8"/>
        <v>1.141284857799173</v>
      </c>
      <c r="P25" s="128">
        <f t="shared" si="8"/>
        <v>-2.092090001281492</v>
      </c>
      <c r="Q25" s="128">
        <f t="shared" si="8"/>
        <v>-2.7404622231921856</v>
      </c>
      <c r="R25" s="49">
        <f t="shared" si="8"/>
        <v>-1.914464087872995</v>
      </c>
      <c r="S25" s="49">
        <f t="shared" si="8"/>
        <v>-2.2043199755778136</v>
      </c>
      <c r="T25" s="49">
        <f t="shared" si="8"/>
        <v>-2.7137210416169393</v>
      </c>
      <c r="U25" s="128">
        <f t="shared" si="8"/>
        <v>-0.35841102331824543</v>
      </c>
      <c r="V25" s="169">
        <f t="shared" si="8"/>
        <v>-0.80545932331151526</v>
      </c>
      <c r="W25" s="169">
        <f t="shared" si="8"/>
        <v>-0.83201570736422903</v>
      </c>
      <c r="X25" s="169">
        <f t="shared" si="8"/>
        <v>-0.74335718779402704</v>
      </c>
      <c r="Y25" s="169">
        <f t="shared" ref="Y25" si="9">Y9</f>
        <v>-0.34461950023198806</v>
      </c>
    </row>
    <row r="29" spans="2:25" ht="14.25" thickBot="1" x14ac:dyDescent="0.3">
      <c r="I29" s="43"/>
      <c r="J29" s="44">
        <v>2015</v>
      </c>
      <c r="K29" s="44">
        <v>2016</v>
      </c>
      <c r="L29" s="44">
        <v>2017</v>
      </c>
      <c r="M29" s="44">
        <v>2018</v>
      </c>
      <c r="N29" s="44">
        <v>2019</v>
      </c>
      <c r="O29" s="44">
        <v>2020</v>
      </c>
      <c r="P29" s="44" t="s">
        <v>488</v>
      </c>
      <c r="Q29" s="44" t="s">
        <v>512</v>
      </c>
      <c r="R29" s="44" t="s">
        <v>557</v>
      </c>
      <c r="S29" s="44" t="s">
        <v>734</v>
      </c>
    </row>
    <row r="30" spans="2:25" x14ac:dyDescent="0.25">
      <c r="I30" s="31" t="s">
        <v>133</v>
      </c>
      <c r="J30" s="35">
        <f>J14</f>
        <v>-0.30685544460117209</v>
      </c>
      <c r="K30" s="35">
        <f t="shared" ref="K30:R30" si="10">K14</f>
        <v>-0.51612820803027648</v>
      </c>
      <c r="L30" s="35">
        <f t="shared" si="10"/>
        <v>1.3058612857026457</v>
      </c>
      <c r="M30" s="35">
        <f t="shared" si="10"/>
        <v>2.4610806376507735</v>
      </c>
      <c r="N30" s="35">
        <f t="shared" si="10"/>
        <v>2.7552064240939207</v>
      </c>
      <c r="O30" s="35">
        <f t="shared" si="10"/>
        <v>1.9515779131979909</v>
      </c>
      <c r="P30" s="35">
        <f t="shared" si="10"/>
        <v>1.1239180405173363</v>
      </c>
      <c r="Q30" s="35">
        <f t="shared" si="10"/>
        <v>2.2286424044005511</v>
      </c>
      <c r="R30" s="35">
        <f t="shared" si="10"/>
        <v>2.4898735825805574</v>
      </c>
      <c r="S30" s="35">
        <f t="shared" ref="S30" si="11">S14</f>
        <v>2.290002576421208</v>
      </c>
    </row>
    <row r="31" spans="2:25" x14ac:dyDescent="0.25">
      <c r="I31" s="31" t="s">
        <v>134</v>
      </c>
      <c r="J31" s="35">
        <f t="shared" ref="J31:R34" si="12">J15</f>
        <v>8.0362096645692938E-2</v>
      </c>
      <c r="K31" s="35">
        <f t="shared" si="12"/>
        <v>0.17326731824941455</v>
      </c>
      <c r="L31" s="35">
        <f t="shared" si="12"/>
        <v>0.87553326711939694</v>
      </c>
      <c r="M31" s="35">
        <f t="shared" si="12"/>
        <v>1.5497173777771458</v>
      </c>
      <c r="N31" s="35">
        <f t="shared" si="12"/>
        <v>1.2497089105664663</v>
      </c>
      <c r="O31" s="35">
        <f t="shared" si="12"/>
        <v>0.91000710924353878</v>
      </c>
      <c r="P31" s="35">
        <f t="shared" si="12"/>
        <v>1.2204354880621451</v>
      </c>
      <c r="Q31" s="35">
        <f t="shared" si="12"/>
        <v>1.0658575995384554</v>
      </c>
      <c r="R31" s="35">
        <f t="shared" si="12"/>
        <v>1.8511074348348531</v>
      </c>
      <c r="S31" s="35">
        <f t="shared" ref="S31" si="13">S15</f>
        <v>1.8108069669071536</v>
      </c>
    </row>
    <row r="32" spans="2:25" x14ac:dyDescent="0.25">
      <c r="I32" s="31" t="s">
        <v>135</v>
      </c>
      <c r="J32" s="35">
        <f t="shared" si="12"/>
        <v>-5.8309602074485323E-2</v>
      </c>
      <c r="K32" s="35">
        <f t="shared" si="12"/>
        <v>-0.12327560839583385</v>
      </c>
      <c r="L32" s="35">
        <f t="shared" si="12"/>
        <v>0.71369693522654831</v>
      </c>
      <c r="M32" s="35">
        <f t="shared" si="12"/>
        <v>0.67025021973269472</v>
      </c>
      <c r="N32" s="35">
        <f t="shared" si="12"/>
        <v>0.68853523838853992</v>
      </c>
      <c r="O32" s="35">
        <f t="shared" si="12"/>
        <v>0.43965978244380477</v>
      </c>
      <c r="P32" s="35">
        <f t="shared" si="12"/>
        <v>2.0909633969899911E-2</v>
      </c>
      <c r="Q32" s="35">
        <f t="shared" si="12"/>
        <v>0.38861887484527935</v>
      </c>
      <c r="R32" s="35">
        <f t="shared" si="12"/>
        <v>0.45277288174681984</v>
      </c>
      <c r="S32" s="35">
        <f t="shared" ref="S32" si="14">S16</f>
        <v>0.45743413452639314</v>
      </c>
    </row>
    <row r="33" spans="2:19" x14ac:dyDescent="0.25">
      <c r="I33" s="31" t="s">
        <v>136</v>
      </c>
      <c r="J33" s="35">
        <f t="shared" si="12"/>
        <v>-0.3289079391723797</v>
      </c>
      <c r="K33" s="35">
        <f t="shared" si="12"/>
        <v>-0.2461199178838572</v>
      </c>
      <c r="L33" s="35">
        <f t="shared" si="12"/>
        <v>-0.38336891664329975</v>
      </c>
      <c r="M33" s="35">
        <f t="shared" si="12"/>
        <v>0.24111304014093335</v>
      </c>
      <c r="N33" s="35">
        <f t="shared" si="12"/>
        <v>0.72519702855472334</v>
      </c>
      <c r="O33" s="35">
        <f t="shared" si="12"/>
        <v>0.60191102151064746</v>
      </c>
      <c r="P33" s="35">
        <f t="shared" si="12"/>
        <v>-0.35673814890176547</v>
      </c>
      <c r="Q33" s="35">
        <f t="shared" si="12"/>
        <v>0.70084852917271079</v>
      </c>
      <c r="R33" s="35">
        <f t="shared" si="12"/>
        <v>7.8903933607825702E-2</v>
      </c>
      <c r="S33" s="35">
        <f t="shared" ref="S33" si="15">S17</f>
        <v>-1.2582926892501905E-2</v>
      </c>
    </row>
    <row r="34" spans="2:19" x14ac:dyDescent="0.25">
      <c r="B34" s="31"/>
      <c r="C34" s="91" t="s">
        <v>118</v>
      </c>
      <c r="D34" s="45"/>
      <c r="F34" s="91" t="s">
        <v>118</v>
      </c>
      <c r="I34" s="31" t="s">
        <v>234</v>
      </c>
      <c r="J34" s="35">
        <f t="shared" si="12"/>
        <v>0</v>
      </c>
      <c r="K34" s="35">
        <f t="shared" si="12"/>
        <v>-0.32</v>
      </c>
      <c r="L34" s="35">
        <f t="shared" si="12"/>
        <v>0.1</v>
      </c>
      <c r="M34" s="35">
        <f t="shared" si="12"/>
        <v>0</v>
      </c>
      <c r="N34" s="35">
        <f t="shared" si="12"/>
        <v>9.1765246584191357E-2</v>
      </c>
      <c r="O34" s="35">
        <f t="shared" si="12"/>
        <v>0</v>
      </c>
      <c r="P34" s="35">
        <f t="shared" si="12"/>
        <v>0.23931106738705676</v>
      </c>
      <c r="Q34" s="35">
        <f t="shared" si="12"/>
        <v>7.3317400844105929E-2</v>
      </c>
      <c r="R34" s="35">
        <f t="shared" si="12"/>
        <v>0.10708933239105894</v>
      </c>
      <c r="S34" s="35">
        <f t="shared" ref="S34" si="16">S18</f>
        <v>3.4344401880163487E-2</v>
      </c>
    </row>
    <row r="35" spans="2:19" x14ac:dyDescent="0.25">
      <c r="C35" s="31"/>
    </row>
    <row r="38" spans="2:19" x14ac:dyDescent="0.25">
      <c r="I38" s="15"/>
    </row>
    <row r="39" spans="2:19" x14ac:dyDescent="0.25">
      <c r="I39" s="15"/>
    </row>
    <row r="40" spans="2:19" x14ac:dyDescent="0.25">
      <c r="I40" s="15"/>
      <c r="J40" s="129"/>
      <c r="K40" s="129"/>
      <c r="L40" s="129"/>
      <c r="M40" s="129"/>
      <c r="N40" s="129"/>
    </row>
    <row r="41" spans="2:19" x14ac:dyDescent="0.25">
      <c r="I41" s="15"/>
      <c r="J41" s="129"/>
      <c r="K41" s="129"/>
      <c r="L41" s="129"/>
      <c r="M41" s="129"/>
      <c r="N41" s="129"/>
    </row>
    <row r="42" spans="2:19" x14ac:dyDescent="0.25">
      <c r="I42" s="15"/>
      <c r="J42" s="129"/>
      <c r="K42" s="129"/>
      <c r="L42" s="129"/>
      <c r="M42" s="129"/>
      <c r="N42" s="129"/>
    </row>
    <row r="43" spans="2:19" x14ac:dyDescent="0.25">
      <c r="I43" s="15"/>
      <c r="J43" s="129"/>
      <c r="K43" s="129"/>
      <c r="L43" s="129"/>
      <c r="M43" s="129"/>
      <c r="N43" s="129"/>
    </row>
    <row r="44" spans="2:19" x14ac:dyDescent="0.25">
      <c r="I44" s="15"/>
      <c r="J44" s="129"/>
      <c r="K44" s="129"/>
      <c r="L44" s="129"/>
      <c r="M44" s="129"/>
      <c r="N44" s="129"/>
    </row>
    <row r="45" spans="2:19" x14ac:dyDescent="0.25">
      <c r="I45" s="15"/>
      <c r="J45" s="129"/>
      <c r="K45" s="129"/>
      <c r="L45" s="129"/>
      <c r="M45" s="129"/>
      <c r="N45" s="129"/>
    </row>
    <row r="46" spans="2:19" x14ac:dyDescent="0.25">
      <c r="I46" s="15"/>
      <c r="J46" s="129"/>
      <c r="K46" s="129"/>
      <c r="L46" s="129"/>
      <c r="M46" s="129"/>
      <c r="N46" s="129"/>
    </row>
    <row r="47" spans="2:19" x14ac:dyDescent="0.25">
      <c r="I47" s="15"/>
      <c r="J47" s="129"/>
      <c r="K47" s="129"/>
      <c r="L47" s="129"/>
      <c r="M47" s="129"/>
      <c r="N47" s="129"/>
    </row>
    <row r="48" spans="2:19" x14ac:dyDescent="0.25">
      <c r="I48" s="15"/>
      <c r="J48" s="129"/>
      <c r="K48" s="129"/>
      <c r="L48" s="129"/>
      <c r="M48" s="129"/>
      <c r="N48" s="129"/>
    </row>
    <row r="49" spans="9:24" x14ac:dyDescent="0.25">
      <c r="I49" s="15"/>
      <c r="J49" s="129"/>
      <c r="K49" s="129"/>
      <c r="L49" s="129"/>
      <c r="M49" s="129"/>
      <c r="N49" s="129"/>
    </row>
    <row r="50" spans="9:24" x14ac:dyDescent="0.25">
      <c r="I50" s="15"/>
      <c r="J50" s="129"/>
      <c r="K50" s="129"/>
      <c r="L50" s="129"/>
      <c r="M50" s="129"/>
      <c r="N50" s="129"/>
      <c r="V50" s="31"/>
      <c r="W50" s="130"/>
      <c r="X50" s="130"/>
    </row>
    <row r="51" spans="9:24" x14ac:dyDescent="0.25">
      <c r="I51" s="15"/>
      <c r="J51" s="129"/>
      <c r="K51" s="129"/>
      <c r="L51" s="129"/>
      <c r="M51" s="129"/>
      <c r="N51" s="129"/>
      <c r="V51" s="31"/>
      <c r="W51" s="130"/>
      <c r="X51" s="130"/>
    </row>
    <row r="52" spans="9:24" x14ac:dyDescent="0.25">
      <c r="I52" s="15"/>
      <c r="J52" s="129"/>
      <c r="K52" s="129"/>
      <c r="L52" s="129"/>
      <c r="M52" s="129"/>
      <c r="N52" s="129"/>
      <c r="V52" s="31"/>
      <c r="W52" s="130"/>
      <c r="X52" s="130"/>
    </row>
    <row r="53" spans="9:24" x14ac:dyDescent="0.25">
      <c r="I53" s="15"/>
      <c r="V53" s="31"/>
      <c r="W53" s="130"/>
      <c r="X53" s="130"/>
    </row>
    <row r="54" spans="9:24" x14ac:dyDescent="0.25">
      <c r="I54" s="15"/>
      <c r="V54" s="31"/>
      <c r="W54" s="130"/>
      <c r="X54" s="130"/>
    </row>
    <row r="55" spans="9:24" x14ac:dyDescent="0.25">
      <c r="I55" s="15"/>
    </row>
    <row r="56" spans="9:24" x14ac:dyDescent="0.25">
      <c r="I56" s="15"/>
    </row>
    <row r="57" spans="9:24" x14ac:dyDescent="0.25">
      <c r="I57" s="15"/>
    </row>
    <row r="58" spans="9:24" x14ac:dyDescent="0.25">
      <c r="I58" s="15"/>
    </row>
    <row r="59" spans="9:24" x14ac:dyDescent="0.25">
      <c r="I59" s="15"/>
    </row>
    <row r="60" spans="9:24" x14ac:dyDescent="0.25">
      <c r="I60" s="15"/>
    </row>
    <row r="61" spans="9:24" x14ac:dyDescent="0.25">
      <c r="I61" s="15"/>
    </row>
    <row r="62" spans="9:24" x14ac:dyDescent="0.25">
      <c r="I62" s="15"/>
    </row>
    <row r="63" spans="9:24" x14ac:dyDescent="0.25">
      <c r="I63" s="15"/>
    </row>
    <row r="64" spans="9:24" x14ac:dyDescent="0.25">
      <c r="I64" s="15"/>
    </row>
    <row r="65" spans="9:9" x14ac:dyDescent="0.25">
      <c r="I65" s="15"/>
    </row>
    <row r="66" spans="9:9" x14ac:dyDescent="0.25">
      <c r="I66" s="15"/>
    </row>
    <row r="67" spans="9:9" x14ac:dyDescent="0.25">
      <c r="I67" s="15"/>
    </row>
    <row r="68" spans="9:9" x14ac:dyDescent="0.25">
      <c r="I68" s="15"/>
    </row>
    <row r="69" spans="9:9" x14ac:dyDescent="0.25">
      <c r="I69" s="15"/>
    </row>
    <row r="70" spans="9:9" x14ac:dyDescent="0.25">
      <c r="I70" s="15"/>
    </row>
  </sheetData>
  <mergeCells count="4">
    <mergeCell ref="B4:C4"/>
    <mergeCell ref="E4:F4"/>
    <mergeCell ref="B20:C20"/>
    <mergeCell ref="E20:F2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R161"/>
  <sheetViews>
    <sheetView zoomScale="85" zoomScaleNormal="85" workbookViewId="0">
      <selection activeCell="B1" sqref="B1"/>
    </sheetView>
  </sheetViews>
  <sheetFormatPr defaultColWidth="9.140625" defaultRowHeight="13.5" x14ac:dyDescent="0.25"/>
  <cols>
    <col min="1" max="1" width="9.140625" style="750"/>
    <col min="2" max="2" width="28.42578125" style="750" customWidth="1"/>
    <col min="3" max="3" width="8" style="750" customWidth="1"/>
    <col min="4" max="7" width="9.140625" style="750"/>
    <col min="8" max="8" width="10.140625" style="750" customWidth="1"/>
    <col min="9" max="16384" width="9.140625" style="750"/>
  </cols>
  <sheetData>
    <row r="1" spans="1:18" x14ac:dyDescent="0.25">
      <c r="A1" s="173"/>
      <c r="B1" s="173"/>
      <c r="C1" s="173"/>
      <c r="D1" s="173"/>
      <c r="H1" s="750" t="s">
        <v>556</v>
      </c>
      <c r="L1" s="173"/>
      <c r="M1" s="173"/>
      <c r="N1" s="173"/>
      <c r="O1" s="173"/>
      <c r="P1" s="173"/>
      <c r="Q1" s="173"/>
      <c r="R1" s="173"/>
    </row>
    <row r="2" spans="1:18" ht="27" customHeight="1" thickBot="1" x14ac:dyDescent="0.3">
      <c r="A2" s="1003" t="s">
        <v>1561</v>
      </c>
      <c r="B2" s="1003"/>
      <c r="C2" s="1003"/>
      <c r="D2" s="173"/>
      <c r="I2" s="750" t="s">
        <v>737</v>
      </c>
      <c r="J2" s="750" t="s">
        <v>738</v>
      </c>
      <c r="K2" s="750" t="s">
        <v>739</v>
      </c>
      <c r="L2" s="173" t="s">
        <v>740</v>
      </c>
      <c r="M2" s="1005"/>
      <c r="N2" s="1005"/>
      <c r="O2" s="1005"/>
      <c r="P2" s="1005"/>
      <c r="Q2" s="1005"/>
      <c r="R2" s="173"/>
    </row>
    <row r="3" spans="1:18" ht="15.75" customHeight="1" x14ac:dyDescent="0.25">
      <c r="A3" s="1004"/>
      <c r="B3" s="1004"/>
      <c r="C3" s="1004"/>
      <c r="D3" s="174"/>
      <c r="I3" s="750" t="s">
        <v>737</v>
      </c>
      <c r="J3" s="750" t="s">
        <v>738</v>
      </c>
      <c r="K3" s="750" t="s">
        <v>739</v>
      </c>
      <c r="L3" s="173" t="s">
        <v>740</v>
      </c>
      <c r="M3" s="173"/>
      <c r="N3" s="173"/>
      <c r="O3" s="173"/>
      <c r="P3" s="173"/>
      <c r="Q3" s="173"/>
      <c r="R3" s="173"/>
    </row>
    <row r="4" spans="1:18" x14ac:dyDescent="0.25">
      <c r="A4" s="173"/>
      <c r="B4" s="172"/>
      <c r="C4" s="172"/>
      <c r="D4" s="171"/>
      <c r="H4" s="751">
        <v>44253</v>
      </c>
      <c r="I4" s="750">
        <v>1.1671490039352597</v>
      </c>
      <c r="J4" s="750">
        <v>0.95960438261310144</v>
      </c>
      <c r="K4" s="750">
        <v>1.0224707434598774</v>
      </c>
      <c r="L4" s="173">
        <v>1.1347832399990816</v>
      </c>
      <c r="M4" s="173"/>
      <c r="N4" s="173"/>
      <c r="O4" s="173"/>
      <c r="P4" s="173"/>
      <c r="Q4" s="173"/>
      <c r="R4" s="173"/>
    </row>
    <row r="5" spans="1:18" x14ac:dyDescent="0.25">
      <c r="A5" s="173"/>
      <c r="B5" s="173"/>
      <c r="C5" s="173"/>
      <c r="D5" s="173"/>
      <c r="H5" s="751">
        <v>44246</v>
      </c>
      <c r="I5" s="750">
        <v>1.1964138606887471</v>
      </c>
      <c r="J5" s="750">
        <v>0.9799288564250882</v>
      </c>
      <c r="K5" s="750">
        <v>1.0378186068554383</v>
      </c>
      <c r="L5" s="173">
        <v>1.195284661113718</v>
      </c>
      <c r="M5" s="173"/>
      <c r="N5" s="173"/>
      <c r="O5" s="173"/>
      <c r="P5" s="173"/>
      <c r="Q5" s="173"/>
      <c r="R5" s="173"/>
    </row>
    <row r="6" spans="1:18" x14ac:dyDescent="0.25">
      <c r="A6" s="173"/>
      <c r="B6" s="173"/>
      <c r="C6" s="173"/>
      <c r="D6" s="173"/>
      <c r="H6" s="751">
        <v>44239</v>
      </c>
      <c r="I6" s="750">
        <v>1.2050254949699113</v>
      </c>
      <c r="J6" s="750">
        <v>0.97521849732947707</v>
      </c>
      <c r="K6" s="750">
        <v>1.0420208390966312</v>
      </c>
      <c r="L6" s="173">
        <v>1.1820000122886236</v>
      </c>
      <c r="M6" s="173"/>
      <c r="N6" s="173"/>
      <c r="O6" s="173"/>
      <c r="P6" s="173"/>
      <c r="Q6" s="173"/>
      <c r="R6" s="173"/>
    </row>
    <row r="7" spans="1:18" x14ac:dyDescent="0.25">
      <c r="A7" s="173"/>
      <c r="B7" s="173"/>
      <c r="C7" s="173"/>
      <c r="D7" s="173"/>
      <c r="H7" s="751">
        <v>44232</v>
      </c>
      <c r="I7" s="750">
        <v>1.1903256924985071</v>
      </c>
      <c r="J7" s="750">
        <v>0.96470529249086956</v>
      </c>
      <c r="K7" s="750">
        <v>1.0425273912711344</v>
      </c>
      <c r="L7" s="173">
        <v>1.1306610535683737</v>
      </c>
      <c r="M7" s="173"/>
      <c r="N7" s="173"/>
      <c r="O7" s="173"/>
      <c r="P7" s="173"/>
      <c r="Q7" s="173"/>
      <c r="R7" s="173"/>
    </row>
    <row r="8" spans="1:18" x14ac:dyDescent="0.25">
      <c r="H8" s="751">
        <v>44225</v>
      </c>
      <c r="I8" s="750">
        <v>1.1374707152372641</v>
      </c>
      <c r="J8" s="750">
        <v>0.91870210475205305</v>
      </c>
      <c r="K8" s="750">
        <v>0.99625907881670017</v>
      </c>
      <c r="L8" s="173">
        <v>1.1263716771804464</v>
      </c>
      <c r="M8" s="173"/>
      <c r="N8" s="173"/>
      <c r="O8" s="173"/>
      <c r="P8" s="173"/>
      <c r="Q8" s="173"/>
      <c r="R8" s="173"/>
    </row>
    <row r="9" spans="1:18" x14ac:dyDescent="0.25">
      <c r="H9" s="751">
        <v>44218</v>
      </c>
      <c r="I9" s="750">
        <v>1.1764343791630301</v>
      </c>
      <c r="J9" s="750">
        <v>0.95062435348012408</v>
      </c>
      <c r="K9" s="750">
        <v>1.0289735977293408</v>
      </c>
      <c r="L9" s="173">
        <v>1.166368236365853</v>
      </c>
      <c r="M9" s="173"/>
      <c r="N9" s="173"/>
      <c r="O9" s="173"/>
      <c r="P9" s="173"/>
      <c r="Q9" s="173"/>
      <c r="R9" s="173"/>
    </row>
    <row r="10" spans="1:18" x14ac:dyDescent="0.25">
      <c r="H10" s="751">
        <v>44211</v>
      </c>
      <c r="I10" s="750">
        <v>1.154011055476442</v>
      </c>
      <c r="J10" s="750">
        <v>0.94986964048217193</v>
      </c>
      <c r="K10" s="750">
        <v>1.0225775421613832</v>
      </c>
      <c r="L10" s="173">
        <v>1.1533125440005485</v>
      </c>
      <c r="M10" s="173"/>
      <c r="N10" s="173"/>
      <c r="O10" s="173"/>
      <c r="P10" s="173"/>
      <c r="Q10" s="173"/>
      <c r="R10" s="173"/>
    </row>
    <row r="11" spans="1:18" x14ac:dyDescent="0.25">
      <c r="H11" s="751">
        <v>44204</v>
      </c>
      <c r="I11" s="750">
        <v>1.1712925107568868</v>
      </c>
      <c r="J11" s="750">
        <v>0.96187643817686674</v>
      </c>
      <c r="K11" s="750">
        <v>1.0419941394212549</v>
      </c>
      <c r="L11" s="173">
        <v>1.1545187694172379</v>
      </c>
      <c r="M11" s="173"/>
      <c r="N11" s="173"/>
      <c r="O11" s="173"/>
      <c r="P11" s="173"/>
      <c r="Q11" s="173"/>
      <c r="R11" s="173"/>
    </row>
    <row r="12" spans="1:18" x14ac:dyDescent="0.25">
      <c r="H12" s="751">
        <v>44197</v>
      </c>
      <c r="I12" s="750">
        <v>1.1502809805993233</v>
      </c>
      <c r="J12" s="750">
        <v>0.93749076400177334</v>
      </c>
      <c r="K12" s="750">
        <v>1.0174638126691444</v>
      </c>
      <c r="L12" s="173">
        <v>1.12313782887833</v>
      </c>
      <c r="M12" s="173"/>
      <c r="N12" s="173"/>
      <c r="O12" s="173"/>
      <c r="P12" s="173"/>
      <c r="Q12" s="173"/>
      <c r="R12" s="173"/>
    </row>
    <row r="13" spans="1:18" x14ac:dyDescent="0.25">
      <c r="H13" s="751">
        <v>44190</v>
      </c>
      <c r="I13" s="750">
        <v>1.1340468862449662</v>
      </c>
      <c r="J13" s="750">
        <v>0.93502079419029327</v>
      </c>
      <c r="K13" s="750">
        <v>1.007707306292001</v>
      </c>
      <c r="L13" s="173">
        <v>1.0983969490581578</v>
      </c>
      <c r="M13" s="173"/>
      <c r="N13" s="173"/>
      <c r="O13" s="173"/>
      <c r="P13" s="173"/>
      <c r="Q13" s="173"/>
      <c r="R13" s="173"/>
    </row>
    <row r="14" spans="1:18" x14ac:dyDescent="0.25">
      <c r="H14" s="751">
        <v>44183</v>
      </c>
      <c r="I14" s="750">
        <v>1.1359915476135789</v>
      </c>
      <c r="J14" s="750">
        <v>0.93566995292279753</v>
      </c>
      <c r="K14" s="750">
        <v>1.0109172005983695</v>
      </c>
      <c r="L14" s="173">
        <v>1.0978578665461951</v>
      </c>
      <c r="M14" s="173"/>
      <c r="N14" s="173"/>
      <c r="O14" s="173"/>
      <c r="P14" s="173"/>
      <c r="Q14" s="173"/>
      <c r="R14" s="173"/>
    </row>
    <row r="15" spans="1:18" x14ac:dyDescent="0.25">
      <c r="H15" s="751">
        <v>44176</v>
      </c>
      <c r="I15" s="750">
        <v>1.1219195492060576</v>
      </c>
      <c r="J15" s="750">
        <v>0.91986320167197966</v>
      </c>
      <c r="K15" s="750">
        <v>0.97263209108149262</v>
      </c>
      <c r="L15" s="173">
        <v>1.0824307932209483</v>
      </c>
      <c r="M15" s="173"/>
      <c r="N15" s="173"/>
      <c r="O15" s="173"/>
      <c r="P15" s="173"/>
      <c r="Q15" s="173"/>
      <c r="R15" s="173"/>
    </row>
    <row r="16" spans="1:18" x14ac:dyDescent="0.25">
      <c r="H16" s="751">
        <v>44169</v>
      </c>
      <c r="I16" s="750">
        <v>1.1328402774587716</v>
      </c>
      <c r="J16" s="750">
        <v>0.93396261267917835</v>
      </c>
      <c r="K16" s="750">
        <v>0.9863275412343111</v>
      </c>
      <c r="L16" s="173">
        <v>1.1139252418352605</v>
      </c>
      <c r="M16" s="173"/>
      <c r="N16" s="173"/>
      <c r="O16" s="173"/>
      <c r="P16" s="173"/>
      <c r="Q16" s="173"/>
      <c r="R16" s="173"/>
    </row>
    <row r="17" spans="1:18" ht="27" customHeight="1" thickBot="1" x14ac:dyDescent="0.3">
      <c r="A17" s="1003" t="s">
        <v>1562</v>
      </c>
      <c r="B17" s="1003"/>
      <c r="C17" s="1003"/>
      <c r="H17" s="751">
        <v>44162</v>
      </c>
      <c r="I17" s="750">
        <v>1.1142297150382041</v>
      </c>
      <c r="J17" s="750">
        <v>0.93093320526082457</v>
      </c>
      <c r="K17" s="750">
        <v>0.98905090812270879</v>
      </c>
      <c r="L17" s="173">
        <v>1.1021947805041632</v>
      </c>
      <c r="M17" s="1005"/>
      <c r="N17" s="1005"/>
      <c r="O17" s="1005"/>
      <c r="P17" s="1005"/>
      <c r="Q17" s="1005"/>
      <c r="R17" s="173"/>
    </row>
    <row r="18" spans="1:18" x14ac:dyDescent="0.25">
      <c r="H18" s="751">
        <v>44155</v>
      </c>
      <c r="I18" s="750">
        <v>1.0894819850858255</v>
      </c>
      <c r="J18" s="750">
        <v>0.91504992716755684</v>
      </c>
      <c r="K18" s="750">
        <v>0.97433419538674115</v>
      </c>
      <c r="L18" s="173">
        <v>1.0923056723962912</v>
      </c>
      <c r="M18" s="173"/>
      <c r="N18" s="173"/>
      <c r="O18" s="173"/>
      <c r="P18" s="173"/>
      <c r="Q18" s="173"/>
      <c r="R18" s="173"/>
    </row>
    <row r="19" spans="1:18" x14ac:dyDescent="0.25">
      <c r="H19" s="751">
        <v>44148</v>
      </c>
      <c r="I19" s="750">
        <v>1.0979374339657311</v>
      </c>
      <c r="J19" s="750">
        <v>0.90567406953915008</v>
      </c>
      <c r="K19" s="750">
        <v>0.96984494163525126</v>
      </c>
      <c r="L19" s="173">
        <v>1.070437420022889</v>
      </c>
      <c r="M19" s="173"/>
      <c r="N19" s="173"/>
      <c r="O19" s="173"/>
      <c r="P19" s="173"/>
      <c r="Q19" s="173"/>
      <c r="R19" s="173"/>
    </row>
    <row r="20" spans="1:18" x14ac:dyDescent="0.25">
      <c r="H20" s="751">
        <v>44141</v>
      </c>
      <c r="I20" s="750">
        <v>1.074751558025939</v>
      </c>
      <c r="J20" s="750">
        <v>0.84550286052059365</v>
      </c>
      <c r="K20" s="750">
        <v>0.92559022969879068</v>
      </c>
      <c r="L20" s="173">
        <v>1.0711019758489742</v>
      </c>
      <c r="M20" s="173"/>
      <c r="N20" s="173"/>
      <c r="O20" s="173"/>
      <c r="P20" s="173"/>
      <c r="Q20" s="173"/>
      <c r="R20" s="173"/>
    </row>
    <row r="21" spans="1:18" x14ac:dyDescent="0.25">
      <c r="H21" s="751">
        <v>44134</v>
      </c>
      <c r="I21" s="750">
        <v>1.0014117935290245</v>
      </c>
      <c r="J21" s="750">
        <v>0.7806292089763347</v>
      </c>
      <c r="K21" s="750">
        <v>0.85709517915111344</v>
      </c>
      <c r="L21" s="173">
        <v>1.0427647333320182</v>
      </c>
      <c r="M21" s="173"/>
      <c r="N21" s="173"/>
      <c r="O21" s="173"/>
      <c r="P21" s="173"/>
      <c r="Q21" s="173"/>
      <c r="R21" s="173"/>
    </row>
    <row r="22" spans="1:18" x14ac:dyDescent="0.25">
      <c r="H22" s="751">
        <v>44127</v>
      </c>
      <c r="I22" s="750">
        <v>1.0612614267995775</v>
      </c>
      <c r="J22" s="750">
        <v>0.84413329392640757</v>
      </c>
      <c r="K22" s="750">
        <v>0.93788172192139763</v>
      </c>
      <c r="L22" s="750">
        <v>1.0600545032792839</v>
      </c>
    </row>
    <row r="23" spans="1:18" x14ac:dyDescent="0.25">
      <c r="H23" s="751">
        <v>44120</v>
      </c>
      <c r="I23" s="750">
        <v>1.0669024759979788</v>
      </c>
      <c r="J23" s="750">
        <v>0.85643300470772021</v>
      </c>
      <c r="K23" s="750">
        <v>0.95740511788277505</v>
      </c>
      <c r="L23" s="750">
        <v>1.0789275653552657</v>
      </c>
    </row>
    <row r="24" spans="1:18" x14ac:dyDescent="0.25">
      <c r="H24" s="751">
        <v>44113</v>
      </c>
      <c r="I24" s="750">
        <v>1.0648567534873752</v>
      </c>
      <c r="J24" s="750">
        <v>0.86372944330680401</v>
      </c>
      <c r="K24" s="750">
        <v>0.967954456287069</v>
      </c>
      <c r="L24" s="750">
        <v>1.0581397416996006</v>
      </c>
    </row>
    <row r="25" spans="1:18" x14ac:dyDescent="0.25">
      <c r="H25" s="751">
        <v>44106</v>
      </c>
      <c r="I25" s="750">
        <v>1.0254459705697705</v>
      </c>
      <c r="J25" s="750">
        <v>0.84204068061390358</v>
      </c>
      <c r="K25" s="750">
        <v>0.94109235788541545</v>
      </c>
      <c r="L25" s="750">
        <v>1.0406691996322468</v>
      </c>
    </row>
    <row r="26" spans="1:18" x14ac:dyDescent="0.25">
      <c r="H26" s="751">
        <v>44099</v>
      </c>
      <c r="I26" s="750">
        <v>1.0101398012464209</v>
      </c>
      <c r="J26" s="750">
        <v>0.82782515991471217</v>
      </c>
      <c r="K26" s="750">
        <v>0.92478775612219855</v>
      </c>
      <c r="L26" s="750">
        <v>1.0411109433103158</v>
      </c>
    </row>
    <row r="27" spans="1:18" x14ac:dyDescent="0.25">
      <c r="H27" s="751">
        <v>44092</v>
      </c>
      <c r="I27" s="750">
        <v>1.0165740272865083</v>
      </c>
      <c r="J27" s="750">
        <v>0.86651871477126396</v>
      </c>
      <c r="K27" s="750">
        <v>0.97277671432311508</v>
      </c>
      <c r="L27" s="750">
        <v>1.0794876678811922</v>
      </c>
    </row>
    <row r="28" spans="1:18" x14ac:dyDescent="0.25">
      <c r="H28" s="751">
        <v>44085</v>
      </c>
      <c r="I28" s="750">
        <v>1.0231583138101581</v>
      </c>
      <c r="J28" s="750">
        <v>0.87499472228672759</v>
      </c>
      <c r="K28" s="750">
        <v>0.97919872790879992</v>
      </c>
      <c r="L28" s="750">
        <v>1.0543464376412182</v>
      </c>
    </row>
    <row r="29" spans="1:18" x14ac:dyDescent="0.25">
      <c r="H29" s="751">
        <v>44078</v>
      </c>
      <c r="I29" s="750">
        <v>1.0494923974459094</v>
      </c>
      <c r="J29" s="750">
        <v>0.86042295594164964</v>
      </c>
      <c r="K29" s="750">
        <v>0.95248570269466482</v>
      </c>
      <c r="L29" s="750">
        <v>1.0850747875927589</v>
      </c>
    </row>
    <row r="30" spans="1:18" x14ac:dyDescent="0.25">
      <c r="H30" s="751">
        <v>44071</v>
      </c>
      <c r="I30" s="750">
        <v>1.0743136264106452</v>
      </c>
      <c r="J30" s="750">
        <v>0.87492347315755026</v>
      </c>
      <c r="K30" s="750">
        <v>0.96661724754529865</v>
      </c>
      <c r="L30" s="750">
        <v>1.1007395487682108</v>
      </c>
    </row>
    <row r="31" spans="1:18" x14ac:dyDescent="0.25">
      <c r="H31" s="751">
        <v>44064</v>
      </c>
      <c r="I31" s="750">
        <v>1.0403662700782459</v>
      </c>
      <c r="J31" s="750">
        <v>0.86020129198420914</v>
      </c>
      <c r="K31" s="750">
        <v>0.94671115623685875</v>
      </c>
      <c r="L31" s="750">
        <v>1.0932615979543969</v>
      </c>
    </row>
    <row r="32" spans="1:18" x14ac:dyDescent="0.25">
      <c r="H32" s="751">
        <v>44057</v>
      </c>
      <c r="I32" s="750">
        <v>1.0329214326182492</v>
      </c>
      <c r="J32" s="750">
        <v>0.87215531254618006</v>
      </c>
      <c r="K32" s="750">
        <v>0.95683774978102565</v>
      </c>
      <c r="L32" s="750">
        <v>1.0866050446093205</v>
      </c>
    </row>
    <row r="33" spans="8:12" x14ac:dyDescent="0.25">
      <c r="H33" s="751">
        <v>44050</v>
      </c>
      <c r="I33" s="750">
        <v>1.026315708882662</v>
      </c>
      <c r="J33" s="750">
        <v>0.85832770377250944</v>
      </c>
      <c r="K33" s="750">
        <v>0.9400421706539418</v>
      </c>
      <c r="L33" s="750">
        <v>1.0846440389989169</v>
      </c>
    </row>
    <row r="34" spans="8:12" x14ac:dyDescent="0.25">
      <c r="H34" s="751">
        <v>44043</v>
      </c>
      <c r="I34" s="750">
        <v>1.0017670387554167</v>
      </c>
      <c r="J34" s="750">
        <v>0.83765753974118096</v>
      </c>
      <c r="K34" s="750">
        <v>0.91322976331479444</v>
      </c>
      <c r="L34" s="750">
        <v>1.0704060516943585</v>
      </c>
    </row>
    <row r="35" spans="8:12" x14ac:dyDescent="0.25">
      <c r="H35" s="751">
        <v>44036</v>
      </c>
      <c r="I35" s="750">
        <v>0.98477345460670374</v>
      </c>
      <c r="J35" s="750">
        <v>0.87369640482171884</v>
      </c>
      <c r="K35" s="750">
        <v>0.95214454017596573</v>
      </c>
      <c r="L35" s="750">
        <v>1.033786276906022</v>
      </c>
    </row>
    <row r="36" spans="8:12" x14ac:dyDescent="0.25">
      <c r="H36" s="751">
        <v>44029</v>
      </c>
      <c r="I36" s="750">
        <v>0.9875602921585741</v>
      </c>
      <c r="J36" s="750">
        <v>0.88813358947835075</v>
      </c>
      <c r="K36" s="750">
        <v>0.95819275830638029</v>
      </c>
      <c r="L36" s="750">
        <v>1.0394005609433263</v>
      </c>
    </row>
    <row r="37" spans="8:12" x14ac:dyDescent="0.25">
      <c r="H37" s="751">
        <v>44022</v>
      </c>
      <c r="I37" s="750">
        <v>0.97540539299003171</v>
      </c>
      <c r="J37" s="750">
        <v>0.86982520213641823</v>
      </c>
      <c r="K37" s="750">
        <v>0.93698876611158533</v>
      </c>
      <c r="L37" s="750">
        <v>1.0941150105213255</v>
      </c>
    </row>
    <row r="38" spans="8:12" x14ac:dyDescent="0.25">
      <c r="H38" s="751">
        <v>44015</v>
      </c>
      <c r="I38" s="750">
        <v>0.95855268194833643</v>
      </c>
      <c r="J38" s="750">
        <v>0.86933965251535816</v>
      </c>
      <c r="K38" s="750">
        <v>0.92916205293803977</v>
      </c>
      <c r="L38" s="750">
        <v>1.0195718966940692</v>
      </c>
    </row>
    <row r="39" spans="8:12" x14ac:dyDescent="0.25">
      <c r="H39" s="751">
        <v>44008</v>
      </c>
      <c r="I39" s="750">
        <v>0.92150917972039759</v>
      </c>
      <c r="J39" s="750">
        <v>0.845534526800228</v>
      </c>
      <c r="K39" s="750">
        <v>0.89661885694239762</v>
      </c>
      <c r="L39" s="750">
        <v>0.96354159424193897</v>
      </c>
    </row>
    <row r="40" spans="8:12" x14ac:dyDescent="0.25">
      <c r="H40" s="751">
        <v>44001</v>
      </c>
      <c r="I40" s="750">
        <v>0.94867012724516508</v>
      </c>
      <c r="J40" s="750">
        <v>0.862668622939053</v>
      </c>
      <c r="K40" s="750">
        <v>0.914520247624656</v>
      </c>
      <c r="L40" s="750">
        <v>0.95968781722030683</v>
      </c>
    </row>
    <row r="41" spans="8:12" x14ac:dyDescent="0.25">
      <c r="H41" s="751">
        <v>43994</v>
      </c>
      <c r="I41" s="750">
        <v>0.93138867196472053</v>
      </c>
      <c r="J41" s="750">
        <v>0.83222677278388812</v>
      </c>
      <c r="K41" s="750">
        <v>0.88622749161741454</v>
      </c>
      <c r="L41" s="750">
        <v>0.94419994754698044</v>
      </c>
    </row>
    <row r="42" spans="8:12" x14ac:dyDescent="0.25">
      <c r="H42" s="751">
        <v>43987</v>
      </c>
      <c r="I42" s="750">
        <v>0.97812791890608963</v>
      </c>
      <c r="J42" s="750">
        <v>0.89306561253140238</v>
      </c>
      <c r="K42" s="750">
        <v>0.95285801483463639</v>
      </c>
      <c r="L42" s="750">
        <v>0.94777593699946083</v>
      </c>
    </row>
    <row r="43" spans="8:12" x14ac:dyDescent="0.25">
      <c r="H43" s="751">
        <v>43980</v>
      </c>
      <c r="I43" s="750">
        <v>0.93230740961918324</v>
      </c>
      <c r="J43" s="750">
        <v>0.8049040511727078</v>
      </c>
      <c r="K43" s="750">
        <v>0.85934759343217659</v>
      </c>
      <c r="L43" s="750">
        <v>0.92240704383901773</v>
      </c>
    </row>
    <row r="44" spans="8:12" x14ac:dyDescent="0.25">
      <c r="H44" s="751">
        <v>43973</v>
      </c>
      <c r="I44" s="750">
        <v>0.90509440029399602</v>
      </c>
      <c r="J44" s="750">
        <v>0.76671187907703342</v>
      </c>
      <c r="K44" s="750">
        <v>0.82130203933603851</v>
      </c>
      <c r="L44" s="750">
        <v>0.90992891678047105</v>
      </c>
    </row>
    <row r="45" spans="8:12" x14ac:dyDescent="0.25">
      <c r="H45" s="751">
        <v>43966</v>
      </c>
      <c r="I45" s="750">
        <v>0.8769963403616764</v>
      </c>
      <c r="J45" s="750">
        <v>0.731148008191011</v>
      </c>
      <c r="K45" s="750">
        <v>0.77615733822036281</v>
      </c>
      <c r="L45" s="750">
        <v>0.92761612668406679</v>
      </c>
    </row>
    <row r="46" spans="8:12" x14ac:dyDescent="0.25">
      <c r="H46" s="751">
        <v>43959</v>
      </c>
      <c r="I46" s="750">
        <v>0.89723919334833946</v>
      </c>
      <c r="J46" s="750">
        <v>0.7674085372289895</v>
      </c>
      <c r="K46" s="750">
        <v>0.80873910041377084</v>
      </c>
      <c r="L46" s="750">
        <v>0.93631032784430701</v>
      </c>
    </row>
    <row r="47" spans="8:12" x14ac:dyDescent="0.25">
      <c r="H47" s="751">
        <v>43952</v>
      </c>
      <c r="I47" s="750">
        <v>0.86689328862143422</v>
      </c>
      <c r="J47" s="750">
        <v>0.77263875108193114</v>
      </c>
      <c r="K47" s="750">
        <v>0.8055618390439736</v>
      </c>
      <c r="L47" s="750">
        <v>0.92490713196138385</v>
      </c>
    </row>
    <row r="48" spans="8:12" x14ac:dyDescent="0.25">
      <c r="H48" s="751">
        <v>43945</v>
      </c>
      <c r="I48" s="750">
        <v>0.86873995130690429</v>
      </c>
      <c r="J48" s="750">
        <v>0.74127330110409761</v>
      </c>
      <c r="K48" s="750">
        <v>0.76658402128260794</v>
      </c>
      <c r="L48" s="750">
        <v>0.908235673809483</v>
      </c>
    </row>
    <row r="49" spans="8:12" x14ac:dyDescent="0.25">
      <c r="H49" s="751">
        <v>43938</v>
      </c>
      <c r="I49" s="750">
        <v>0.88032217067083163</v>
      </c>
      <c r="J49" s="750">
        <v>0.76218096223268383</v>
      </c>
      <c r="K49" s="750">
        <v>0.78806910172650491</v>
      </c>
      <c r="L49" s="750">
        <v>0.91792590024677501</v>
      </c>
    </row>
    <row r="50" spans="8:12" x14ac:dyDescent="0.25">
      <c r="H50" s="751">
        <v>43931</v>
      </c>
      <c r="I50" s="750">
        <v>0.85437089439110669</v>
      </c>
      <c r="J50" s="750">
        <v>0.76336580886233607</v>
      </c>
      <c r="K50" s="750">
        <v>0.78354202343489843</v>
      </c>
      <c r="L50" s="750">
        <v>0.90438804109962478</v>
      </c>
    </row>
    <row r="51" spans="8:12" x14ac:dyDescent="0.25">
      <c r="H51" s="751">
        <v>43924</v>
      </c>
      <c r="I51" s="750">
        <v>0.76213882125958943</v>
      </c>
      <c r="J51" s="750">
        <v>0.70272488336253658</v>
      </c>
      <c r="K51" s="750">
        <v>0.70648601864082339</v>
      </c>
      <c r="L51" s="750">
        <v>0.89383146670219582</v>
      </c>
    </row>
    <row r="52" spans="8:12" x14ac:dyDescent="0.25">
      <c r="H52" s="751">
        <v>43917</v>
      </c>
      <c r="I52" s="750">
        <v>0.77831472889583042</v>
      </c>
      <c r="J52" s="750">
        <v>0.72005161603580403</v>
      </c>
      <c r="K52" s="750">
        <v>0.71440321404758922</v>
      </c>
      <c r="L52" s="750">
        <v>0.89648839646721468</v>
      </c>
    </row>
    <row r="53" spans="8:12" x14ac:dyDescent="0.25">
      <c r="H53" s="751">
        <v>43910</v>
      </c>
      <c r="I53" s="750">
        <v>0.70587226484144128</v>
      </c>
      <c r="J53" s="750">
        <v>0.67251261373472104</v>
      </c>
      <c r="K53" s="750">
        <v>0.66222240681257061</v>
      </c>
      <c r="L53" s="750">
        <v>0.88789121075603805</v>
      </c>
    </row>
    <row r="54" spans="8:12" x14ac:dyDescent="0.25">
      <c r="H54" s="751">
        <v>43903</v>
      </c>
      <c r="I54" s="750">
        <v>0.83023871866721788</v>
      </c>
      <c r="J54" s="750">
        <v>0.68241360383373095</v>
      </c>
      <c r="K54" s="750">
        <v>0.68470427513718812</v>
      </c>
      <c r="L54" s="750">
        <v>0.93375009014352139</v>
      </c>
    </row>
    <row r="55" spans="8:12" x14ac:dyDescent="0.25">
      <c r="H55" s="751">
        <v>43896</v>
      </c>
      <c r="I55" s="750">
        <v>0.91027608066516608</v>
      </c>
      <c r="J55" s="750">
        <v>0.85289693681521672</v>
      </c>
      <c r="K55" s="750">
        <v>0.85601161732541942</v>
      </c>
      <c r="L55" s="750">
        <v>0.981314824510371</v>
      </c>
    </row>
    <row r="56" spans="8:12" x14ac:dyDescent="0.25">
      <c r="H56" s="751">
        <v>43889</v>
      </c>
      <c r="I56" s="750">
        <v>0.90471771785566624</v>
      </c>
      <c r="J56" s="750">
        <v>0.87860467816504462</v>
      </c>
      <c r="K56" s="750">
        <v>0.88185690308982001</v>
      </c>
      <c r="L56" s="750">
        <v>0.93144661999792389</v>
      </c>
    </row>
    <row r="57" spans="8:12" x14ac:dyDescent="0.25">
      <c r="H57" s="751">
        <v>43882</v>
      </c>
      <c r="I57" s="750">
        <v>1.0221722020610349</v>
      </c>
      <c r="J57" s="750">
        <v>1.0028657983069096</v>
      </c>
      <c r="K57" s="750">
        <v>1.0071213967490178</v>
      </c>
      <c r="L57" s="750">
        <v>0.98298284346460274</v>
      </c>
    </row>
    <row r="58" spans="8:12" x14ac:dyDescent="0.25">
      <c r="H58" s="751">
        <v>43875</v>
      </c>
      <c r="I58" s="750">
        <v>1.0351600900362901</v>
      </c>
      <c r="J58" s="750">
        <v>1.0135769173932319</v>
      </c>
      <c r="K58" s="750">
        <v>1.0193498480714305</v>
      </c>
      <c r="L58" s="750">
        <v>0.94331613680601201</v>
      </c>
    </row>
    <row r="59" spans="8:12" x14ac:dyDescent="0.25">
      <c r="H59" s="751">
        <v>43868</v>
      </c>
      <c r="I59" s="750">
        <v>1.0190974933774328</v>
      </c>
      <c r="J59" s="750">
        <v>1.0023670544026684</v>
      </c>
      <c r="K59" s="750">
        <v>1.0022620558305044</v>
      </c>
      <c r="L59" s="750">
        <v>0.9300431298348053</v>
      </c>
    </row>
    <row r="60" spans="8:12" x14ac:dyDescent="0.25">
      <c r="H60" s="751">
        <v>43861</v>
      </c>
      <c r="I60" s="750">
        <v>0.98780222640758264</v>
      </c>
      <c r="J60" s="750">
        <v>0.96078395152948126</v>
      </c>
      <c r="K60" s="750">
        <v>0.96281773540770033</v>
      </c>
      <c r="L60" s="750">
        <v>0.96256400190020919</v>
      </c>
    </row>
    <row r="61" spans="8:12" x14ac:dyDescent="0.25">
      <c r="H61" s="751">
        <v>43854</v>
      </c>
      <c r="I61" s="750">
        <v>1.0092241260508061</v>
      </c>
      <c r="J61" s="750">
        <v>0.99726614452490026</v>
      </c>
      <c r="K61" s="750">
        <v>1.0069248574719414</v>
      </c>
      <c r="L61" s="750">
        <v>0.96256400190020919</v>
      </c>
    </row>
    <row r="62" spans="8:12" x14ac:dyDescent="0.25">
      <c r="H62" s="751">
        <v>43847</v>
      </c>
      <c r="I62" s="750">
        <v>1.0196824230174406</v>
      </c>
      <c r="J62" s="750">
        <v>1.0049452173362325</v>
      </c>
      <c r="K62" s="750">
        <v>1.0031757780544985</v>
      </c>
      <c r="L62" s="750">
        <v>0.99456875177659543</v>
      </c>
    </row>
    <row r="63" spans="8:12" x14ac:dyDescent="0.25">
      <c r="H63" s="751">
        <v>43840</v>
      </c>
      <c r="I63" s="750">
        <v>1</v>
      </c>
      <c r="J63" s="750">
        <v>1</v>
      </c>
      <c r="K63" s="750">
        <v>1</v>
      </c>
      <c r="L63" s="750">
        <v>1</v>
      </c>
    </row>
    <row r="64" spans="8:12" x14ac:dyDescent="0.25">
      <c r="H64" s="751"/>
    </row>
    <row r="65" spans="8:8" x14ac:dyDescent="0.25">
      <c r="H65" s="751"/>
    </row>
    <row r="66" spans="8:8" x14ac:dyDescent="0.25">
      <c r="H66" s="751"/>
    </row>
    <row r="67" spans="8:8" x14ac:dyDescent="0.25">
      <c r="H67" s="751"/>
    </row>
    <row r="68" spans="8:8" x14ac:dyDescent="0.25">
      <c r="H68" s="751"/>
    </row>
    <row r="69" spans="8:8" x14ac:dyDescent="0.25">
      <c r="H69" s="751"/>
    </row>
    <row r="70" spans="8:8" x14ac:dyDescent="0.25">
      <c r="H70" s="751"/>
    </row>
    <row r="71" spans="8:8" x14ac:dyDescent="0.25">
      <c r="H71" s="751"/>
    </row>
    <row r="72" spans="8:8" x14ac:dyDescent="0.25">
      <c r="H72" s="751"/>
    </row>
    <row r="73" spans="8:8" x14ac:dyDescent="0.25">
      <c r="H73" s="751"/>
    </row>
    <row r="74" spans="8:8" x14ac:dyDescent="0.25">
      <c r="H74" s="751"/>
    </row>
    <row r="75" spans="8:8" x14ac:dyDescent="0.25">
      <c r="H75" s="751"/>
    </row>
    <row r="76" spans="8:8" x14ac:dyDescent="0.25">
      <c r="H76" s="751"/>
    </row>
    <row r="77" spans="8:8" x14ac:dyDescent="0.25">
      <c r="H77" s="751"/>
    </row>
    <row r="78" spans="8:8" x14ac:dyDescent="0.25">
      <c r="H78" s="751"/>
    </row>
    <row r="79" spans="8:8" x14ac:dyDescent="0.25">
      <c r="H79" s="751"/>
    </row>
    <row r="80" spans="8:8" x14ac:dyDescent="0.25">
      <c r="H80" s="751"/>
    </row>
    <row r="81" spans="8:8" x14ac:dyDescent="0.25">
      <c r="H81" s="751"/>
    </row>
    <row r="82" spans="8:8" x14ac:dyDescent="0.25">
      <c r="H82" s="751"/>
    </row>
    <row r="83" spans="8:8" x14ac:dyDescent="0.25">
      <c r="H83" s="751"/>
    </row>
    <row r="84" spans="8:8" x14ac:dyDescent="0.25">
      <c r="H84" s="751"/>
    </row>
    <row r="85" spans="8:8" x14ac:dyDescent="0.25">
      <c r="H85" s="751"/>
    </row>
    <row r="86" spans="8:8" x14ac:dyDescent="0.25">
      <c r="H86" s="751"/>
    </row>
    <row r="87" spans="8:8" x14ac:dyDescent="0.25">
      <c r="H87" s="751"/>
    </row>
    <row r="88" spans="8:8" x14ac:dyDescent="0.25">
      <c r="H88" s="751"/>
    </row>
    <row r="89" spans="8:8" x14ac:dyDescent="0.25">
      <c r="H89" s="751"/>
    </row>
    <row r="90" spans="8:8" x14ac:dyDescent="0.25">
      <c r="H90" s="751"/>
    </row>
    <row r="91" spans="8:8" x14ac:dyDescent="0.25">
      <c r="H91" s="751"/>
    </row>
    <row r="92" spans="8:8" x14ac:dyDescent="0.25">
      <c r="H92" s="751"/>
    </row>
    <row r="93" spans="8:8" x14ac:dyDescent="0.25">
      <c r="H93" s="751"/>
    </row>
    <row r="94" spans="8:8" x14ac:dyDescent="0.25">
      <c r="H94" s="751"/>
    </row>
    <row r="95" spans="8:8" x14ac:dyDescent="0.25">
      <c r="H95" s="751"/>
    </row>
    <row r="96" spans="8:8" x14ac:dyDescent="0.25">
      <c r="H96" s="751"/>
    </row>
    <row r="97" spans="8:8" x14ac:dyDescent="0.25">
      <c r="H97" s="751"/>
    </row>
    <row r="98" spans="8:8" x14ac:dyDescent="0.25">
      <c r="H98" s="751"/>
    </row>
    <row r="99" spans="8:8" x14ac:dyDescent="0.25">
      <c r="H99" s="751"/>
    </row>
    <row r="100" spans="8:8" x14ac:dyDescent="0.25">
      <c r="H100" s="751"/>
    </row>
    <row r="101" spans="8:8" x14ac:dyDescent="0.25">
      <c r="H101" s="751"/>
    </row>
    <row r="102" spans="8:8" x14ac:dyDescent="0.25">
      <c r="H102" s="751"/>
    </row>
    <row r="103" spans="8:8" x14ac:dyDescent="0.25">
      <c r="H103" s="751"/>
    </row>
    <row r="104" spans="8:8" x14ac:dyDescent="0.25">
      <c r="H104" s="751"/>
    </row>
    <row r="105" spans="8:8" x14ac:dyDescent="0.25">
      <c r="H105" s="751"/>
    </row>
    <row r="106" spans="8:8" x14ac:dyDescent="0.25">
      <c r="H106" s="751"/>
    </row>
    <row r="107" spans="8:8" x14ac:dyDescent="0.25">
      <c r="H107" s="751"/>
    </row>
    <row r="108" spans="8:8" x14ac:dyDescent="0.25">
      <c r="H108" s="751"/>
    </row>
    <row r="109" spans="8:8" x14ac:dyDescent="0.25">
      <c r="H109" s="751"/>
    </row>
    <row r="110" spans="8:8" x14ac:dyDescent="0.25">
      <c r="H110" s="751"/>
    </row>
    <row r="111" spans="8:8" x14ac:dyDescent="0.25">
      <c r="H111" s="751"/>
    </row>
    <row r="112" spans="8:8" x14ac:dyDescent="0.25">
      <c r="H112" s="751"/>
    </row>
    <row r="113" spans="8:8" x14ac:dyDescent="0.25">
      <c r="H113" s="751"/>
    </row>
    <row r="114" spans="8:8" x14ac:dyDescent="0.25">
      <c r="H114" s="751"/>
    </row>
    <row r="115" spans="8:8" x14ac:dyDescent="0.25">
      <c r="H115" s="751"/>
    </row>
    <row r="116" spans="8:8" x14ac:dyDescent="0.25">
      <c r="H116" s="751"/>
    </row>
    <row r="117" spans="8:8" x14ac:dyDescent="0.25">
      <c r="H117" s="751"/>
    </row>
    <row r="118" spans="8:8" x14ac:dyDescent="0.25">
      <c r="H118" s="751"/>
    </row>
    <row r="119" spans="8:8" x14ac:dyDescent="0.25">
      <c r="H119" s="751"/>
    </row>
    <row r="120" spans="8:8" x14ac:dyDescent="0.25">
      <c r="H120" s="751"/>
    </row>
    <row r="121" spans="8:8" x14ac:dyDescent="0.25">
      <c r="H121" s="751"/>
    </row>
    <row r="122" spans="8:8" x14ac:dyDescent="0.25">
      <c r="H122" s="751"/>
    </row>
    <row r="123" spans="8:8" x14ac:dyDescent="0.25">
      <c r="H123" s="751"/>
    </row>
    <row r="124" spans="8:8" x14ac:dyDescent="0.25">
      <c r="H124" s="751"/>
    </row>
    <row r="125" spans="8:8" x14ac:dyDescent="0.25">
      <c r="H125" s="751"/>
    </row>
    <row r="126" spans="8:8" x14ac:dyDescent="0.25">
      <c r="H126" s="751"/>
    </row>
    <row r="127" spans="8:8" x14ac:dyDescent="0.25">
      <c r="H127" s="751"/>
    </row>
    <row r="128" spans="8:8" x14ac:dyDescent="0.25">
      <c r="H128" s="751"/>
    </row>
    <row r="129" spans="8:8" x14ac:dyDescent="0.25">
      <c r="H129" s="751"/>
    </row>
    <row r="130" spans="8:8" x14ac:dyDescent="0.25">
      <c r="H130" s="751"/>
    </row>
    <row r="131" spans="8:8" x14ac:dyDescent="0.25">
      <c r="H131" s="751"/>
    </row>
    <row r="132" spans="8:8" x14ac:dyDescent="0.25">
      <c r="H132" s="751"/>
    </row>
    <row r="133" spans="8:8" x14ac:dyDescent="0.25">
      <c r="H133" s="751"/>
    </row>
    <row r="134" spans="8:8" x14ac:dyDescent="0.25">
      <c r="H134" s="751"/>
    </row>
    <row r="135" spans="8:8" x14ac:dyDescent="0.25">
      <c r="H135" s="751"/>
    </row>
    <row r="136" spans="8:8" x14ac:dyDescent="0.25">
      <c r="H136" s="751"/>
    </row>
    <row r="137" spans="8:8" x14ac:dyDescent="0.25">
      <c r="H137" s="751"/>
    </row>
    <row r="138" spans="8:8" x14ac:dyDescent="0.25">
      <c r="H138" s="751"/>
    </row>
    <row r="139" spans="8:8" x14ac:dyDescent="0.25">
      <c r="H139" s="751"/>
    </row>
    <row r="140" spans="8:8" x14ac:dyDescent="0.25">
      <c r="H140" s="751"/>
    </row>
    <row r="141" spans="8:8" x14ac:dyDescent="0.25">
      <c r="H141" s="751"/>
    </row>
    <row r="142" spans="8:8" x14ac:dyDescent="0.25">
      <c r="H142" s="751"/>
    </row>
    <row r="143" spans="8:8" x14ac:dyDescent="0.25">
      <c r="H143" s="751"/>
    </row>
    <row r="144" spans="8:8" x14ac:dyDescent="0.25">
      <c r="H144" s="751"/>
    </row>
    <row r="145" spans="8:8" x14ac:dyDescent="0.25">
      <c r="H145" s="751"/>
    </row>
    <row r="146" spans="8:8" x14ac:dyDescent="0.25">
      <c r="H146" s="751"/>
    </row>
    <row r="147" spans="8:8" x14ac:dyDescent="0.25">
      <c r="H147" s="751"/>
    </row>
    <row r="148" spans="8:8" x14ac:dyDescent="0.25">
      <c r="H148" s="751"/>
    </row>
    <row r="149" spans="8:8" x14ac:dyDescent="0.25">
      <c r="H149" s="751"/>
    </row>
    <row r="150" spans="8:8" x14ac:dyDescent="0.25">
      <c r="H150" s="751"/>
    </row>
    <row r="151" spans="8:8" x14ac:dyDescent="0.25">
      <c r="H151" s="751"/>
    </row>
    <row r="152" spans="8:8" x14ac:dyDescent="0.25">
      <c r="H152" s="751"/>
    </row>
    <row r="153" spans="8:8" x14ac:dyDescent="0.25">
      <c r="H153" s="751"/>
    </row>
    <row r="154" spans="8:8" x14ac:dyDescent="0.25">
      <c r="H154" s="751"/>
    </row>
    <row r="155" spans="8:8" x14ac:dyDescent="0.25">
      <c r="H155" s="751"/>
    </row>
    <row r="156" spans="8:8" x14ac:dyDescent="0.25">
      <c r="H156" s="751"/>
    </row>
    <row r="157" spans="8:8" x14ac:dyDescent="0.25">
      <c r="H157" s="751"/>
    </row>
    <row r="158" spans="8:8" x14ac:dyDescent="0.25">
      <c r="H158" s="751"/>
    </row>
    <row r="159" spans="8:8" x14ac:dyDescent="0.25">
      <c r="H159" s="751"/>
    </row>
    <row r="160" spans="8:8" x14ac:dyDescent="0.25">
      <c r="H160" s="751"/>
    </row>
    <row r="161" spans="8:8" x14ac:dyDescent="0.25">
      <c r="H161" s="751"/>
    </row>
  </sheetData>
  <mergeCells count="5">
    <mergeCell ref="A3:C3"/>
    <mergeCell ref="A2:C2"/>
    <mergeCell ref="A17:C17"/>
    <mergeCell ref="M2:Q2"/>
    <mergeCell ref="M17:Q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66</vt:i4>
      </vt:variant>
      <vt:variant>
        <vt:lpstr>Pomenované rozsahy</vt:lpstr>
      </vt:variant>
      <vt:variant>
        <vt:i4>86</vt:i4>
      </vt:variant>
    </vt:vector>
  </HeadingPairs>
  <TitlesOfParts>
    <vt:vector size="152" baseType="lpstr">
      <vt:lpstr>Obsah_Content</vt:lpstr>
      <vt:lpstr>ESA2010_source</vt:lpstr>
      <vt:lpstr>Zhrnutie </vt:lpstr>
      <vt:lpstr>Tab 1</vt:lpstr>
      <vt:lpstr>Tab 2 + Graf 1</vt:lpstr>
      <vt:lpstr>Tab 3</vt:lpstr>
      <vt:lpstr>Graf 2+3</vt:lpstr>
      <vt:lpstr>Graf 4+5</vt:lpstr>
      <vt:lpstr>Graf 6</vt:lpstr>
      <vt:lpstr>Graf 7</vt:lpstr>
      <vt:lpstr>Graf 8+Tab 4</vt:lpstr>
      <vt:lpstr>Graf 9 + Tab 5</vt:lpstr>
      <vt:lpstr>Tab 6</vt:lpstr>
      <vt:lpstr>Graf 10 + 11 </vt:lpstr>
      <vt:lpstr>Tab 7 </vt:lpstr>
      <vt:lpstr>Graf 12</vt:lpstr>
      <vt:lpstr>Graf 13</vt:lpstr>
      <vt:lpstr>Graf 14</vt:lpstr>
      <vt:lpstr>Tab 8 </vt:lpstr>
      <vt:lpstr>Graf 15</vt:lpstr>
      <vt:lpstr>Tab 9</vt:lpstr>
      <vt:lpstr>Graf 16</vt:lpstr>
      <vt:lpstr>Graf 17</vt:lpstr>
      <vt:lpstr>Graf 18</vt:lpstr>
      <vt:lpstr>Tab 10</vt:lpstr>
      <vt:lpstr>Tab 11</vt:lpstr>
      <vt:lpstr>Graf 19</vt:lpstr>
      <vt:lpstr>Graf 20+21</vt:lpstr>
      <vt:lpstr>Graf 22</vt:lpstr>
      <vt:lpstr>Graf 23</vt:lpstr>
      <vt:lpstr>Graf 24</vt:lpstr>
      <vt:lpstr>Graf 25</vt:lpstr>
      <vt:lpstr>Graf 26</vt:lpstr>
      <vt:lpstr>Graf 27</vt:lpstr>
      <vt:lpstr>Graf 28</vt:lpstr>
      <vt:lpstr>Tab 12</vt:lpstr>
      <vt:lpstr>Graf 29+30</vt:lpstr>
      <vt:lpstr>Tab 13+Graf 31</vt:lpstr>
      <vt:lpstr>Graf 32</vt:lpstr>
      <vt:lpstr>Graf XX</vt:lpstr>
      <vt:lpstr>Graf 33 + 34</vt:lpstr>
      <vt:lpstr>Graf 35+36</vt:lpstr>
      <vt:lpstr>Graf 37+38</vt:lpstr>
      <vt:lpstr>Graf 39+40</vt:lpstr>
      <vt:lpstr>Graf 41</vt:lpstr>
      <vt:lpstr>Graf 42</vt:lpstr>
      <vt:lpstr>Graf 43</vt:lpstr>
      <vt:lpstr>Graf 44</vt:lpstr>
      <vt:lpstr>Graf xx3</vt:lpstr>
      <vt:lpstr>Graf 45</vt:lpstr>
      <vt:lpstr>Graf 46</vt:lpstr>
      <vt:lpstr>Tab 14</vt:lpstr>
      <vt:lpstr>Graf 47</vt:lpstr>
      <vt:lpstr>Graf 48</vt:lpstr>
      <vt:lpstr>Graf 49</vt:lpstr>
      <vt:lpstr>Tab 15</vt:lpstr>
      <vt:lpstr>Tab 16</vt:lpstr>
      <vt:lpstr>Tab 34</vt:lpstr>
      <vt:lpstr>Tab 35</vt:lpstr>
      <vt:lpstr>Tab 36 </vt:lpstr>
      <vt:lpstr>Tab 37</vt:lpstr>
      <vt:lpstr>Tab 38</vt:lpstr>
      <vt:lpstr>Tab 39+40</vt:lpstr>
      <vt:lpstr>Tab 41 + 42</vt:lpstr>
      <vt:lpstr>Tab 43</vt:lpstr>
      <vt:lpstr>Tab 44 </vt:lpstr>
      <vt:lpstr>'Tab 1'!_ftn1</vt:lpstr>
      <vt:lpstr>'Tab 1'!_ftnref1</vt:lpstr>
      <vt:lpstr>'Graf 15'!_Toc21894789</vt:lpstr>
      <vt:lpstr>'Graf 42'!_Toc21894800</vt:lpstr>
      <vt:lpstr>'Tab 39+40'!_Toc40186697</vt:lpstr>
      <vt:lpstr>'Tab 41 + 42'!_Toc40186698</vt:lpstr>
      <vt:lpstr>'Tab 41 + 42'!_Toc40186699</vt:lpstr>
      <vt:lpstr>'Graf 4+5'!_Toc416944014</vt:lpstr>
      <vt:lpstr>'Graf 4+5'!_Toc416944015</vt:lpstr>
      <vt:lpstr>'Graf 9 + Tab 5'!_Toc416944019</vt:lpstr>
      <vt:lpstr>'Graf 9 + Tab 5'!_Toc416944024</vt:lpstr>
      <vt:lpstr>'Graf 9 + Tab 5'!_Toc416944025</vt:lpstr>
      <vt:lpstr>'Tab 39+40'!_Toc449430180</vt:lpstr>
      <vt:lpstr>'Graf 45'!_Toc463861271</vt:lpstr>
      <vt:lpstr>'Graf 29+30'!_Toc512001594</vt:lpstr>
      <vt:lpstr>'Graf 29+30'!_Toc512001595</vt:lpstr>
      <vt:lpstr>'Tab 14'!_Toc526783495</vt:lpstr>
      <vt:lpstr>'Tab 15'!_Toc526783495</vt:lpstr>
      <vt:lpstr>'Graf 14'!_Toc53500223</vt:lpstr>
      <vt:lpstr>'Tab 16'!_Toc70700345</vt:lpstr>
      <vt:lpstr>'Tab 16'!_Toc70700346</vt:lpstr>
      <vt:lpstr>'Tab 16'!_Toc70700347</vt:lpstr>
      <vt:lpstr>'Tab 16'!_Toc70700348</vt:lpstr>
      <vt:lpstr>'Tab 16'!_Toc70700349</vt:lpstr>
      <vt:lpstr>'Tab 16'!_Toc70700350</vt:lpstr>
      <vt:lpstr>'Tab 16'!_Toc70700351</vt:lpstr>
      <vt:lpstr>'Tab 16'!_Toc70700352</vt:lpstr>
      <vt:lpstr>'Tab 16'!_Toc70700353</vt:lpstr>
      <vt:lpstr>'Tab 16'!_Toc70700354</vt:lpstr>
      <vt:lpstr>'Tab 16'!_Toc70700355</vt:lpstr>
      <vt:lpstr>'Tab 16'!_Toc70700356</vt:lpstr>
      <vt:lpstr>'Tab 16'!_Toc70700357</vt:lpstr>
      <vt:lpstr>'Tab 16'!_Toc70700358</vt:lpstr>
      <vt:lpstr>'Tab 16'!_Toc70700359</vt:lpstr>
      <vt:lpstr>'Tab 16'!_Toc70700360</vt:lpstr>
      <vt:lpstr>'Tab 16'!_Toc70700361</vt:lpstr>
      <vt:lpstr>'Tab 16'!_Toc70700362</vt:lpstr>
      <vt:lpstr>'Tab 16'!_Toc70700363</vt:lpstr>
      <vt:lpstr>'Tab 16'!_Toc70700364</vt:lpstr>
      <vt:lpstr>'Tab 16'!_Toc70700365</vt:lpstr>
      <vt:lpstr>'Tab 16'!_Toc70700366</vt:lpstr>
      <vt:lpstr>'Tab 16'!_Toc70700367</vt:lpstr>
      <vt:lpstr>'Tab 16'!_Toc70700368</vt:lpstr>
      <vt:lpstr>'Tab 16'!_Toc70700369</vt:lpstr>
      <vt:lpstr>'Tab 16'!_Toc70700370</vt:lpstr>
      <vt:lpstr>'Tab 16'!_Toc70700371</vt:lpstr>
      <vt:lpstr>'Tab 16'!_Toc70700372</vt:lpstr>
      <vt:lpstr>'Tab 16'!_Toc70700373</vt:lpstr>
      <vt:lpstr>'Tab 16'!_Toc70700374</vt:lpstr>
      <vt:lpstr>'Tab 16'!_Toc70700375</vt:lpstr>
      <vt:lpstr>'Tab 16'!_Toc70700376</vt:lpstr>
      <vt:lpstr>'Tab 16'!_Toc70700377</vt:lpstr>
      <vt:lpstr>'Tab 16'!_Toc70700378</vt:lpstr>
      <vt:lpstr>'Tab 16'!_Toc70700379</vt:lpstr>
      <vt:lpstr>'Tab 16'!_Toc70700380</vt:lpstr>
      <vt:lpstr>'Tab 16'!_Toc70700381</vt:lpstr>
      <vt:lpstr>'Tab 16'!_Toc70700382</vt:lpstr>
      <vt:lpstr>'Tab 16'!_Toc70700383</vt:lpstr>
      <vt:lpstr>'Tab 16'!_Toc70700384</vt:lpstr>
      <vt:lpstr>'Tab 16'!_Toc70700385</vt:lpstr>
      <vt:lpstr>'Tab 16'!_Toc70700386</vt:lpstr>
      <vt:lpstr>'Tab 16'!_Toc70700387</vt:lpstr>
      <vt:lpstr>'Tab 16'!_Toc70700388</vt:lpstr>
      <vt:lpstr>'Tab 16'!_Toc70700389</vt:lpstr>
      <vt:lpstr>'Tab 16'!_Toc70700390</vt:lpstr>
      <vt:lpstr>'Tab 16'!_Toc70700391</vt:lpstr>
      <vt:lpstr>'Tab 16'!_Toc70700392</vt:lpstr>
      <vt:lpstr>'Tab 16'!_Toc70700393</vt:lpstr>
      <vt:lpstr>'Tab 16'!_Toc70700394</vt:lpstr>
      <vt:lpstr>'Tab 16'!_Toc70700395</vt:lpstr>
      <vt:lpstr>'Tab 16'!_Toc70700396</vt:lpstr>
      <vt:lpstr>'Tab 16'!_Toc70700397</vt:lpstr>
      <vt:lpstr>'Tab 2 + Graf 1'!_Toc71548195</vt:lpstr>
      <vt:lpstr>'Graf 18'!_Toc71548212</vt:lpstr>
      <vt:lpstr>'Tab 13+Graf 31'!_Toc71548225</vt:lpstr>
      <vt:lpstr>'Graf 43'!_Toc71548237</vt:lpstr>
      <vt:lpstr>'Graf 44'!_Toc71548238</vt:lpstr>
      <vt:lpstr>'Tab 2 + Graf 1'!_Toc71622442</vt:lpstr>
      <vt:lpstr>'Tab 3'!_Toc71622442</vt:lpstr>
      <vt:lpstr>'Tab 9'!_Toc71622449</vt:lpstr>
      <vt:lpstr>'Tab 12'!_Toc71622452</vt:lpstr>
      <vt:lpstr>'Tab 13+Graf 31'!_Toc71622453</vt:lpstr>
      <vt:lpstr>'Tab 16'!_Toc71622456</vt:lpstr>
      <vt:lpstr>'Tab 43'!_Toc71622483</vt:lpstr>
      <vt:lpstr>'Graf 47'!gg</vt:lpstr>
      <vt:lpstr>'Tab 10'!Oblasť_tlače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2021-06-11T08:01:56Z</dcterms:modified>
</cp:coreProperties>
</file>