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IFP_NEW\1_DANE\1_6_Analyzy\07_Danovy report\2018\grafy_report\"/>
    </mc:Choice>
  </mc:AlternateContent>
  <bookViews>
    <workbookView xWindow="0" yWindow="0" windowWidth="25200" windowHeight="11520" activeTab="1"/>
  </bookViews>
  <sheets>
    <sheet name="opatrenia" sheetId="1" r:id="rId1"/>
    <sheet name="sumar 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123Graph_A" localSheetId="0" hidden="1">#REF!</definedName>
    <definedName name="__123Graph_A" hidden="1">#REF!</definedName>
    <definedName name="__123Graph_ATEST1" hidden="1">[1]REER!$AZ$144:$AZ$210</definedName>
    <definedName name="__123Graph_B" localSheetId="0" hidden="1">#REF!</definedName>
    <definedName name="__123Graph_B" hidden="1">#REF!</definedName>
    <definedName name="__123Graph_BCurrent" localSheetId="0" hidden="1">[2]G!#REF!</definedName>
    <definedName name="__123Graph_BCurrent" hidden="1">[2]G!#REF!</definedName>
    <definedName name="__123Graph_BREER3" hidden="1">[1]REER!$BB$144:$BB$212</definedName>
    <definedName name="__123Graph_BTEST1" hidden="1">[1]REER!$AY$144:$AY$210</definedName>
    <definedName name="__123Graph_CREER3" hidden="1">[1]REER!$BB$144:$BB$212</definedName>
    <definedName name="__123Graph_CTEST1" hidden="1">[1]REER!$BK$140:$BK$140</definedName>
    <definedName name="__123Graph_DREER3" hidden="1">[1]REER!$BB$144:$BB$210</definedName>
    <definedName name="__123Graph_DTEST1" hidden="1">[1]REER!$BB$144:$BB$210</definedName>
    <definedName name="__123Graph_EREER3" hidden="1">[1]REER!$BR$144:$BR$211</definedName>
    <definedName name="__123Graph_ETEST1" hidden="1">[1]REER!$BR$144:$BR$211</definedName>
    <definedName name="__123Graph_FREER3" hidden="1">[1]REER!$BN$140:$BN$140</definedName>
    <definedName name="__123Graph_FTEST1" hidden="1">[1]REER!$BN$140:$BN$140</definedName>
    <definedName name="__123Graph_X" localSheetId="0" hidden="1">'[3]i2-KA'!#REF!</definedName>
    <definedName name="__123Graph_X" hidden="1">'[3]i2-KA'!#REF!</definedName>
    <definedName name="__123Graph_XCurrent" localSheetId="0" hidden="1">'[3]i2-KA'!#REF!</definedName>
    <definedName name="__123Graph_XCurrent" hidden="1">'[3]i2-KA'!#REF!</definedName>
    <definedName name="__123Graph_XChart1" localSheetId="0" hidden="1">'[3]i2-KA'!#REF!</definedName>
    <definedName name="__123Graph_XChart1" hidden="1">'[3]i2-KA'!#REF!</definedName>
    <definedName name="__123Graph_XChart2" localSheetId="0" hidden="1">'[3]i2-KA'!#REF!</definedName>
    <definedName name="__123Graph_XChart2" hidden="1">'[3]i2-KA'!#REF!</definedName>
    <definedName name="__123Graph_XTEST1" hidden="1">[1]REER!$C$9:$C$75</definedName>
    <definedName name="_123Graph_AB" localSheetId="0" hidden="1">#REF!</definedName>
    <definedName name="_123Graph_AB" hidden="1">#REF!</definedName>
    <definedName name="_123Graph_B" localSheetId="0" hidden="1">#REF!</definedName>
    <definedName name="_123Graph_B" hidden="1">#REF!</definedName>
    <definedName name="_123Graph_DB" localSheetId="0" hidden="1">#REF!</definedName>
    <definedName name="_123Graph_DB" hidden="1">#REF!</definedName>
    <definedName name="_123Graph_EB" localSheetId="0" hidden="1">#REF!</definedName>
    <definedName name="_123Graph_EB" hidden="1">#REF!</definedName>
    <definedName name="_123Graph_FB" localSheetId="0" hidden="1">#REF!</definedName>
    <definedName name="_123Graph_FB" hidden="1">#REF!</definedName>
    <definedName name="_132Graph_CB" localSheetId="0" hidden="1">#REF!</definedName>
    <definedName name="_132Graph_CB" hidden="1">#REF!</definedName>
    <definedName name="_Fill" localSheetId="0" hidden="1">#REF!</definedName>
    <definedName name="_Fill" hidden="1">#REF!</definedName>
    <definedName name="_Order1" hidden="1">255</definedName>
    <definedName name="_Order2" hidden="1">255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aloha" localSheetId="0" hidden="1">'[4]i2-KA'!#REF!</definedName>
    <definedName name="aloha" hidden="1">'[4]i2-KA'!#REF!</definedName>
    <definedName name="bb" hidden="1">{"Riqfin97",#N/A,FALSE,"Tran";"Riqfinpro",#N/A,FALSE,"Tran"}</definedName>
    <definedName name="bbb" hidden="1">{"Riqfin97",#N/A,FALSE,"Tran";"Riqfinpro",#N/A,FALSE,"Tran"}</definedName>
    <definedName name="cc" hidden="1">{"Riqfin97",#N/A,FALSE,"Tran";"Riqfinpro",#N/A,FALSE,"Tran"}</definedName>
    <definedName name="ccc" hidden="1">{"Riqfin97",#N/A,FALSE,"Tran";"Riqfinpro",#N/A,FALSE,"Tran"}</definedName>
    <definedName name="dd" hidden="1">{"Riqfin97",#N/A,FALSE,"Tran";"Riqfinpro",#N/A,FALSE,"Tran"}</definedName>
    <definedName name="ddd" hidden="1">{"Riqfin97",#N/A,FALSE,"Tran";"Riqfinpro",#N/A,FALSE,"Tran"}</definedName>
    <definedName name="ee" hidden="1">{"Tab1",#N/A,FALSE,"P";"Tab2",#N/A,FALSE,"P"}</definedName>
    <definedName name="eee" hidden="1">{"Tab1",#N/A,FALSE,"P";"Tab2",#N/A,FALSE,"P"}</definedName>
    <definedName name="ff" hidden="1">{"Tab1",#N/A,FALSE,"P";"Tab2",#N/A,FALSE,"P"}</definedName>
    <definedName name="fff" hidden="1">{"Tab1",#N/A,FALSE,"P";"Tab2",#N/A,FALSE,"P"}</definedName>
    <definedName name="Financing" hidden="1">{"Tab1",#N/A,FALSE,"P";"Tab2",#N/A,FALSE,"P"}</definedName>
    <definedName name="ggg" hidden="1">{"Riqfin97",#N/A,FALSE,"Tran";"Riqfinpro",#N/A,FALSE,"Tran"}</definedName>
    <definedName name="ggggg" localSheetId="0" hidden="1">'[5]J(Priv.Cap)'!#REF!</definedName>
    <definedName name="ggggg" hidden="1">'[5]J(Priv.Cap)'!#REF!</definedName>
    <definedName name="hhh" localSheetId="0" hidden="1">'[6]J(Priv.Cap)'!#REF!</definedName>
    <definedName name="hhh" hidden="1">'[6]J(Priv.Cap)'!#REF!</definedName>
    <definedName name="ii" hidden="1">{"Tab1",#N/A,FALSE,"P";"Tab2",#N/A,FALSE,"P"}</definedName>
    <definedName name="inflation" localSheetId="0" hidden="1">[7]TAB34!#REF!</definedName>
    <definedName name="inflation" hidden="1">[7]TAB34!#REF!</definedName>
    <definedName name="jj" hidden="1">{"Riqfin97",#N/A,FALSE,"Tran";"Riqfinpro",#N/A,FALSE,"Tran"}</definedName>
    <definedName name="jjj" localSheetId="0" hidden="1">[8]M!#REF!</definedName>
    <definedName name="jjj" hidden="1">[8]M!#REF!</definedName>
    <definedName name="jjjjjj" localSheetId="0" hidden="1">'[5]J(Priv.Cap)'!#REF!</definedName>
    <definedName name="jjjjjj" hidden="1">'[5]J(Priv.Cap)'!#REF!</definedName>
    <definedName name="kk" hidden="1">{"Tab1",#N/A,FALSE,"P";"Tab2",#N/A,FALSE,"P"}</definedName>
    <definedName name="kkk" hidden="1">{"Tab1",#N/A,FALSE,"P";"Tab2",#N/A,FALSE,"P"}</definedName>
    <definedName name="kkkk" localSheetId="0" hidden="1">[9]M!#REF!</definedName>
    <definedName name="kkkk" hidden="1">[9]M!#REF!</definedName>
    <definedName name="ll" hidden="1">{"Tab1",#N/A,FALSE,"P";"Tab2",#N/A,FALSE,"P"}</definedName>
    <definedName name="lll" hidden="1">{"Riqfin97",#N/A,FALSE,"Tran";"Riqfinpro",#N/A,FALSE,"Tran"}</definedName>
    <definedName name="llll" localSheetId="0" hidden="1">[8]M!#REF!</definedName>
    <definedName name="llll" hidden="1">[8]M!#REF!</definedName>
    <definedName name="mf" hidden="1">{"Tab1",#N/A,FALSE,"P";"Tab2",#N/A,FALSE,"P"}</definedName>
    <definedName name="mmm" hidden="1">{"Riqfin97",#N/A,FALSE,"Tran";"Riqfinpro",#N/A,FALSE,"Tran"}</definedName>
    <definedName name="mmmm" hidden="1">{"Tab1",#N/A,FALSE,"P";"Tab2",#N/A,FALSE,"P"}</definedName>
    <definedName name="nn" hidden="1">{"Riqfin97",#N/A,FALSE,"Tran";"Riqfinpro",#N/A,FALSE,"Tran"}</definedName>
    <definedName name="nnn" hidden="1">{"Tab1",#N/A,FALSE,"P";"Tab2",#N/A,FALSE,"P"}</definedName>
    <definedName name="obce">'[10]NOVA legislativa'!$M$2</definedName>
    <definedName name="oo" hidden="1">{"Riqfin97",#N/A,FALSE,"Tran";"Riqfinpro",#N/A,FALSE,"Tran"}</definedName>
    <definedName name="ooo" hidden="1">{"Tab1",#N/A,FALSE,"P";"Tab2",#N/A,FALSE,"P"}</definedName>
    <definedName name="p" hidden="1">{"Riqfin97",#N/A,FALSE,"Tran";"Riqfinpro",#N/A,FALSE,"Tran"}</definedName>
    <definedName name="pata" hidden="1">{"Tab1",#N/A,FALSE,"P";"Tab2",#N/A,FALSE,"P"}</definedName>
    <definedName name="pp" hidden="1">{"Riqfin97",#N/A,FALSE,"Tran";"Riqfinpro",#N/A,FALSE,"Tran"}</definedName>
    <definedName name="ppp" hidden="1">{"Riqfin97",#N/A,FALSE,"Tran";"Riqfinpro",#N/A,FALSE,"Tran"}</definedName>
    <definedName name="qq" localSheetId="0" hidden="1">'[6]J(Priv.Cap)'!#REF!</definedName>
    <definedName name="qq" hidden="1">'[6]J(Priv.Cap)'!#REF!</definedName>
    <definedName name="rr" hidden="1">{"Riqfin97",#N/A,FALSE,"Tran";"Riqfinpro",#N/A,FALSE,"Tran"}</definedName>
    <definedName name="rrr" hidden="1">{"Riqfin97",#N/A,FALSE,"Tran";"Riqfinpro",#N/A,FALSE,"Tran"}</definedName>
    <definedName name="tt" hidden="1">{"Tab1",#N/A,FALSE,"P";"Tab2",#N/A,FALSE,"P"}</definedName>
    <definedName name="ttt" hidden="1">{"Tab1",#N/A,FALSE,"P";"Tab2",#N/A,FALSE,"P"}</definedName>
    <definedName name="ttttt" localSheetId="0" hidden="1">[8]M!#REF!</definedName>
    <definedName name="ttttt" hidden="1">[8]M!#REF!</definedName>
    <definedName name="uu" hidden="1">{"Riqfin97",#N/A,FALSE,"Tran";"Riqfinpro",#N/A,FALSE,"Tran"}</definedName>
    <definedName name="uuu" hidden="1">{"Riqfin97",#N/A,FALSE,"Tran";"Riqfinpro",#N/A,FALSE,"Tran"}</definedName>
    <definedName name="VUC">'[10]NOVA legislativa'!$M$3</definedName>
    <definedName name="vv" hidden="1">{"Tab1",#N/A,FALSE,"P";"Tab2",#N/A,FALSE,"P"}</definedName>
    <definedName name="vvv" hidden="1">{"Tab1",#N/A,FALSE,"P";"Tab2",#N/A,FALSE,"P"}</definedName>
    <definedName name="wrn.Program." hidden="1">{"Tab1",#N/A,FALSE,"P";"Tab2",#N/A,FALSE,"P"}</definedName>
    <definedName name="wrn.Riqfin." hidden="1">{"Riqfin97",#N/A,FALSE,"Tran";"Riqfinpro",#N/A,FALSE,"Tran"}</definedName>
    <definedName name="ww" localSheetId="0" hidden="1">[8]M!#REF!</definedName>
    <definedName name="ww" hidden="1">[8]M!#REF!</definedName>
    <definedName name="www" hidden="1">{"Riqfin97",#N/A,FALSE,"Tran";"Riqfinpro",#N/A,FALSE,"Tran"}</definedName>
    <definedName name="xx" hidden="1">{"Riqfin97",#N/A,FALSE,"Tran";"Riqfinpro",#N/A,FALSE,"Tran"}</definedName>
    <definedName name="xxxx" hidden="1">{"Riqfin97",#N/A,FALSE,"Tran";"Riqfinpro",#N/A,FALSE,"Tran"}</definedName>
    <definedName name="yy" hidden="1">{"Tab1",#N/A,FALSE,"P";"Tab2",#N/A,FALSE,"P"}</definedName>
    <definedName name="yyy" hidden="1">{"Tab1",#N/A,FALSE,"P";"Tab2",#N/A,FALSE,"P"}</definedName>
    <definedName name="yyyy" hidden="1">{"Riqfin97",#N/A,FALSE,"Tran";"Riqfinpro",#N/A,FALSE,"Tran"}</definedName>
    <definedName name="Z_95224721_0485_11D4_BFD1_00508B5F4DA4_.wvu.Cols" localSheetId="0" hidden="1">#REF!</definedName>
    <definedName name="Z_95224721_0485_11D4_BFD1_00508B5F4DA4_.wvu.Cols" hidden="1">#REF!</definedName>
    <definedName name="zz" hidden="1">{"Tab1",#N/A,FALSE,"P";"Tab2",#N/A,FALSE,"P"}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7" i="1" l="1"/>
  <c r="D51" i="2"/>
  <c r="C51" i="2"/>
  <c r="C50" i="2"/>
  <c r="C49" i="2"/>
  <c r="D40" i="2" l="1"/>
  <c r="C40" i="2"/>
  <c r="E39" i="2"/>
  <c r="E38" i="2"/>
  <c r="E37" i="2"/>
  <c r="E51" i="2" s="1"/>
  <c r="E30" i="2"/>
  <c r="E24" i="2"/>
  <c r="D24" i="2"/>
  <c r="E23" i="2"/>
  <c r="D23" i="2"/>
  <c r="E22" i="2"/>
  <c r="E50" i="2" s="1"/>
  <c r="D22" i="2"/>
  <c r="D50" i="2" s="1"/>
  <c r="E21" i="2"/>
  <c r="E49" i="2" s="1"/>
  <c r="D21" i="2"/>
  <c r="D49" i="2" s="1"/>
  <c r="E20" i="2"/>
  <c r="E19" i="2"/>
  <c r="E47" i="2" s="1"/>
  <c r="E18" i="2"/>
  <c r="D18" i="2"/>
  <c r="E17" i="2"/>
  <c r="D17" i="2"/>
  <c r="E16" i="2"/>
  <c r="D16" i="2"/>
  <c r="E11" i="2"/>
  <c r="D11" i="2"/>
  <c r="E10" i="2"/>
  <c r="D10" i="2"/>
  <c r="C10" i="2"/>
  <c r="C52" i="2" s="1"/>
  <c r="E7" i="2"/>
  <c r="D7" i="2"/>
  <c r="E6" i="2"/>
  <c r="C6" i="2"/>
  <c r="C47" i="2" s="1"/>
  <c r="E5" i="2"/>
  <c r="D5" i="2"/>
  <c r="C5" i="2"/>
  <c r="C46" i="2" s="1"/>
  <c r="E4" i="2"/>
  <c r="D4" i="2"/>
  <c r="C4" i="2"/>
  <c r="C45" i="2" s="1"/>
  <c r="E3" i="2"/>
  <c r="D3" i="2"/>
  <c r="C3" i="2"/>
  <c r="C44" i="2" s="1"/>
  <c r="E34" i="2"/>
  <c r="E104" i="1"/>
  <c r="E103" i="1"/>
  <c r="E98" i="1"/>
  <c r="E97" i="1" s="1"/>
  <c r="E95" i="1"/>
  <c r="E90" i="1"/>
  <c r="E85" i="1"/>
  <c r="E84" i="1" s="1"/>
  <c r="E82" i="1"/>
  <c r="E80" i="1"/>
  <c r="E75" i="1"/>
  <c r="E73" i="1"/>
  <c r="E71" i="1"/>
  <c r="E31" i="2"/>
  <c r="E69" i="1"/>
  <c r="E67" i="1"/>
  <c r="D62" i="1"/>
  <c r="D61" i="1" s="1"/>
  <c r="D58" i="1"/>
  <c r="D57" i="1" s="1"/>
  <c r="D53" i="1"/>
  <c r="D52" i="1" s="1"/>
  <c r="E48" i="1"/>
  <c r="E47" i="1" s="1"/>
  <c r="D48" i="1"/>
  <c r="D47" i="1" s="1"/>
  <c r="D45" i="1"/>
  <c r="E42" i="1"/>
  <c r="E37" i="1" s="1"/>
  <c r="D40" i="1"/>
  <c r="D38" i="1"/>
  <c r="D19" i="2"/>
  <c r="D20" i="2"/>
  <c r="C11" i="2"/>
  <c r="C53" i="2" s="1"/>
  <c r="C30" i="1"/>
  <c r="C29" i="1"/>
  <c r="C26" i="1"/>
  <c r="C24" i="1"/>
  <c r="C22" i="1"/>
  <c r="C20" i="1"/>
  <c r="C18" i="1"/>
  <c r="C14" i="1"/>
  <c r="D6" i="2"/>
  <c r="C7" i="1"/>
  <c r="C6" i="1" s="1"/>
  <c r="C3" i="1"/>
  <c r="E52" i="2" l="1"/>
  <c r="D48" i="2"/>
  <c r="E66" i="1"/>
  <c r="E45" i="2"/>
  <c r="D37" i="1"/>
  <c r="D47" i="2"/>
  <c r="D45" i="2"/>
  <c r="D53" i="2"/>
  <c r="E53" i="2"/>
  <c r="D44" i="2"/>
  <c r="D46" i="2"/>
  <c r="D52" i="2"/>
  <c r="E44" i="2"/>
  <c r="E54" i="2" s="1"/>
  <c r="C13" i="1"/>
  <c r="E48" i="2"/>
  <c r="E46" i="2"/>
  <c r="E12" i="2"/>
  <c r="E25" i="2"/>
  <c r="D25" i="2"/>
  <c r="E40" i="2"/>
  <c r="D12" i="2"/>
  <c r="C7" i="2"/>
  <c r="D10" i="1"/>
  <c r="D6" i="1" s="1"/>
  <c r="D34" i="1"/>
  <c r="D33" i="1" s="1"/>
  <c r="D54" i="2" l="1"/>
  <c r="C12" i="2"/>
  <c r="C48" i="2"/>
  <c r="C54" i="2" s="1"/>
</calcChain>
</file>

<file path=xl/sharedStrings.xml><?xml version="1.0" encoding="utf-8"?>
<sst xmlns="http://schemas.openxmlformats.org/spreadsheetml/2006/main" count="148" uniqueCount="73">
  <si>
    <t>Novela zákona 222/2004 Z.z. o DPH</t>
  </si>
  <si>
    <t xml:space="preserve">DPH - CAS - Zavedenie systému úhrady DPH až po prijatí platby od odberateľa (tzv. cash accounting scheme) pre podnikateľské subjekty s ročným obratom do 100 tis. Eur </t>
  </si>
  <si>
    <t>DPH - znížená sadzba na potraviny</t>
  </si>
  <si>
    <t>Zákon 106/2004 Z.z. o spotrebnej dani z tabakových výrobkov</t>
  </si>
  <si>
    <t>Zjednotenie veľkosti spotrebiteľských balení cigariet na 20 kusov a minimálna hmotnosť tabaku v spotrebiteľskom balení bude 30 gramov(s účinnosťou od 1.3.2016)</t>
  </si>
  <si>
    <t>SD tabak</t>
  </si>
  <si>
    <t>DPH</t>
  </si>
  <si>
    <t>Zavednie zdaňovanie cigár a cigariek v závislosti od hmotnosti na rozdiel od súčasného stavu, kedy je sadzba viazaná na počet výrobkov v kusoch (od 1.1.2016)</t>
  </si>
  <si>
    <t>Zákon 595/2003 Z.z. o dani z príjmov</t>
  </si>
  <si>
    <t xml:space="preserve">oslobodeniu príjmov vo forme sociálnej výpomoci z prostriedkov sociálneho fondu do výšky 2 000 eur. </t>
  </si>
  <si>
    <t>sociálne odvody</t>
  </si>
  <si>
    <t>zdravotné odvody</t>
  </si>
  <si>
    <t>DPFO zč</t>
  </si>
  <si>
    <t>Oslobodenie príjmov z predaja CP prijatých na obchodovanie na burze</t>
  </si>
  <si>
    <t>DPFO pofn</t>
  </si>
  <si>
    <t>Osobitný základ dane pre príjmy z kapitálového majetku</t>
  </si>
  <si>
    <t>Dlhodobé investičné sporenie</t>
  </si>
  <si>
    <t>technické rezervy poisťovní</t>
  </si>
  <si>
    <t>DPPO</t>
  </si>
  <si>
    <t xml:space="preserve">Úprava periodicity platenia zrážkovej dane z nepeňažného plnenia poskytovaného  lekárom. Z doterajšieho kvartálneho platenia dane sa prechádza na ročné platenie dane. </t>
  </si>
  <si>
    <t>Zrážková daň</t>
  </si>
  <si>
    <t>zmena prerozdelenia dane z príjmu fyzických osôb (DPFO) - 70% bude príjmom obcí a 30% príjmom VÚC. Do štátneho rozpočtu už z DPFO nebudú plynúť žiadne príjmy (doteraz 2,3%)</t>
  </si>
  <si>
    <t>Zákon č. 580/2004 Z. z. o zdravotnom poistení a o zmene a doplnení zákona č. 95/2002 Z. z.</t>
  </si>
  <si>
    <t>zrušenie zdravotných odvodov z dividend z akcií spoločností obchodovaných na regulovaných trhoch</t>
  </si>
  <si>
    <t>Zdravotné odvody</t>
  </si>
  <si>
    <t>zmena sadzieb cigariet v rokoch 2017 a 2019</t>
  </si>
  <si>
    <t>paušálne výdavky - DPFO podn.</t>
  </si>
  <si>
    <t xml:space="preserve">   DPFO podnikanie</t>
  </si>
  <si>
    <t xml:space="preserve">Oslobodenie od DPPO odvodov do rezolučného fondu </t>
  </si>
  <si>
    <t>DzP - Zavedenie dane z dividend (7%) a zrušenie ZO z dividend</t>
  </si>
  <si>
    <t>zrážka</t>
  </si>
  <si>
    <t>ZO</t>
  </si>
  <si>
    <t>Zníženie sadzby DPPO z 22% na 21% (od 1.1.2017)</t>
  </si>
  <si>
    <t>ZP - Zrušenie max. VZ pre zdravotné odvody</t>
  </si>
  <si>
    <t>Zákon č. 461/2003 Z.z. o sociálnom poistení</t>
  </si>
  <si>
    <t>SO - Zvýšenie max. VZ pre sociálne odvody z 5 na 7 násobok</t>
  </si>
  <si>
    <t xml:space="preserve"> DPFO zč</t>
  </si>
  <si>
    <t xml:space="preserve">Osobitný odvod z podnikania v regulovaných odvetviach </t>
  </si>
  <si>
    <t>OO v reg. odvetiviach (zvýšenie sadzby a iné zmeny)</t>
  </si>
  <si>
    <t>osobitný odvod z podnikania v regulovaných odvetviach</t>
  </si>
  <si>
    <t>Osobitný odvod vybraných  finančných inštitúcií</t>
  </si>
  <si>
    <t>Ponechanie sadzby na bankovom odvode na 0,2%</t>
  </si>
  <si>
    <t>osobitný odvod vybraných finančných inštitúcií</t>
  </si>
  <si>
    <t>Zrušenie daňovej licencie</t>
  </si>
  <si>
    <t>Zmena pri uplatňovaní superodpočtu výdavkov na vedu a výskum</t>
  </si>
  <si>
    <t>Zavedenie NČZD na kúpeľníctvo</t>
  </si>
  <si>
    <t>DPFO</t>
  </si>
  <si>
    <t>Zavedenie samostatného odpisovania technického zhodnotenia a opráv na budovách kúpeľov</t>
  </si>
  <si>
    <t>Zavedenie daňového bonusu na hypotéky</t>
  </si>
  <si>
    <t xml:space="preserve">Oslobodenie príjmov z predaja akcií a obchodných podielov </t>
  </si>
  <si>
    <t>DPFO podn</t>
  </si>
  <si>
    <t>Skrátenie doby odpisovania zo 40 na 20 rokov</t>
  </si>
  <si>
    <t>Oslobodenie príjmov z reklám neziskových organizácií</t>
  </si>
  <si>
    <t>zmena výpočtu OOP</t>
  </si>
  <si>
    <t>Zrušenie OOP na ZO pre zamestnávateľa</t>
  </si>
  <si>
    <t>Zavedenie OOP pre dôchodcov pre SO (1.7.2018)</t>
  </si>
  <si>
    <t xml:space="preserve">odvod z poistného </t>
  </si>
  <si>
    <t>zmena klasifikácie - iné dane</t>
  </si>
  <si>
    <t xml:space="preserve">Zákon č. 311/2001 Z.z. zákonník práce </t>
  </si>
  <si>
    <t>zavedenie 13. a 14. platu</t>
  </si>
  <si>
    <t>Zmena sadzieb z benzínu a nafty</t>
  </si>
  <si>
    <t>SD z minerálneho oleja</t>
  </si>
  <si>
    <t>Spotrebné dane</t>
  </si>
  <si>
    <t>Ooreg</t>
  </si>
  <si>
    <t>Oofin</t>
  </si>
  <si>
    <t>Sociálne odvody</t>
  </si>
  <si>
    <t>Celkom</t>
  </si>
  <si>
    <t>Iné dane</t>
  </si>
  <si>
    <t>Vplyv všetkých legislatívnych zmien zavedených od 1.1.2016 do 1.5.2018 na daňové príjmy VS (ESA2010, v mil. eur)</t>
  </si>
  <si>
    <t>Vplyv  legislatívnych zmien zavedených od 1.1.2016 do 1.5.2018 na daňové príjmy VS (ESA2010, v mil. eur)</t>
  </si>
  <si>
    <t>Vplyv legislatívnych zmien zavedených od 1.1.2016 na daňové príjmy VS (ESA2010, v mil eur)</t>
  </si>
  <si>
    <t>Vplyv legislatívnych zmien zavedených od 1.1.2017 na daňové príjmy VS (ESA2010, v mil. eur)</t>
  </si>
  <si>
    <t>Vplyv legislatívnych zmien na daňové príjmy VS, ktoré boli zavedené od 1.1.2018 do 1.5.2018 (ESA2010, v mil. 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</si>
</sst>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0"/>
      <color rgb="FF2C9ADC"/>
      <name val="Arial Narrow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1" fillId="0" borderId="1" xfId="0" applyFont="1" applyBorder="1"/>
    <xf numFmtId="3" fontId="0" fillId="0" borderId="0" xfId="0" applyNumberFormat="1"/>
    <xf numFmtId="3" fontId="0" fillId="0" borderId="0" xfId="0" applyNumberFormat="1" applyBorder="1"/>
    <xf numFmtId="0" fontId="1" fillId="0" borderId="2" xfId="0" applyFont="1" applyBorder="1"/>
    <xf numFmtId="3" fontId="1" fillId="0" borderId="2" xfId="0" applyNumberFormat="1" applyFont="1" applyBorder="1"/>
    <xf numFmtId="3" fontId="0" fillId="0" borderId="1" xfId="0" applyNumberFormat="1" applyBorder="1"/>
    <xf numFmtId="0" fontId="3" fillId="0" borderId="0" xfId="0" applyFont="1"/>
    <xf numFmtId="0" fontId="4" fillId="0" borderId="0" xfId="0" applyFont="1"/>
    <xf numFmtId="0" fontId="4" fillId="2" borderId="0" xfId="0" applyFont="1" applyFill="1"/>
    <xf numFmtId="3" fontId="4" fillId="2" borderId="0" xfId="0" applyNumberFormat="1" applyFont="1" applyFill="1"/>
    <xf numFmtId="0" fontId="3" fillId="2" borderId="0" xfId="0" applyFont="1" applyFill="1"/>
    <xf numFmtId="0" fontId="3" fillId="0" borderId="0" xfId="0" applyFont="1" applyAlignment="1">
      <alignment horizontal="left" wrapText="1" indent="2"/>
    </xf>
    <xf numFmtId="3" fontId="3" fillId="0" borderId="0" xfId="0" applyNumberFormat="1" applyFont="1"/>
    <xf numFmtId="0" fontId="3" fillId="0" borderId="0" xfId="0" applyFont="1" applyAlignment="1">
      <alignment horizontal="left" indent="2"/>
    </xf>
    <xf numFmtId="0" fontId="4" fillId="0" borderId="0" xfId="0" applyFont="1" applyAlignment="1">
      <alignment horizontal="left" wrapText="1"/>
    </xf>
    <xf numFmtId="3" fontId="4" fillId="0" borderId="0" xfId="0" applyNumberFormat="1" applyFont="1"/>
    <xf numFmtId="0" fontId="4" fillId="0" borderId="0" xfId="0" applyFont="1" applyAlignment="1">
      <alignment wrapText="1"/>
    </xf>
    <xf numFmtId="3" fontId="5" fillId="0" borderId="0" xfId="0" applyNumberFormat="1" applyFont="1"/>
    <xf numFmtId="0" fontId="3" fillId="0" borderId="0" xfId="0" applyFont="1" applyAlignment="1">
      <alignment horizontal="right"/>
    </xf>
    <xf numFmtId="0" fontId="4" fillId="0" borderId="0" xfId="0" applyFont="1" applyFill="1" applyAlignment="1">
      <alignment horizontal="center" vertical="center" textRotation="90"/>
    </xf>
    <xf numFmtId="3" fontId="6" fillId="0" borderId="0" xfId="0" applyNumberFormat="1" applyFont="1"/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 indent="3"/>
    </xf>
    <xf numFmtId="0" fontId="3" fillId="0" borderId="0" xfId="0" applyFont="1" applyAlignment="1">
      <alignment horizontal="left" indent="5"/>
    </xf>
    <xf numFmtId="0" fontId="3" fillId="0" borderId="0" xfId="0" applyFont="1" applyFill="1"/>
    <xf numFmtId="0" fontId="5" fillId="0" borderId="0" xfId="0" applyFont="1" applyFill="1"/>
    <xf numFmtId="0" fontId="3" fillId="0" borderId="0" xfId="0" applyFont="1" applyFill="1" applyAlignment="1">
      <alignment horizontal="left" indent="2"/>
    </xf>
    <xf numFmtId="3" fontId="3" fillId="2" borderId="0" xfId="0" applyNumberFormat="1" applyFont="1" applyFill="1"/>
    <xf numFmtId="0" fontId="4" fillId="0" borderId="0" xfId="0" applyFont="1" applyFill="1"/>
    <xf numFmtId="3" fontId="5" fillId="0" borderId="0" xfId="0" applyNumberFormat="1" applyFont="1" applyFill="1"/>
    <xf numFmtId="1" fontId="5" fillId="2" borderId="0" xfId="0" applyNumberFormat="1" applyFont="1" applyFill="1"/>
    <xf numFmtId="0" fontId="4" fillId="0" borderId="0" xfId="0" applyFont="1" applyAlignment="1">
      <alignment horizontal="left"/>
    </xf>
    <xf numFmtId="1" fontId="4" fillId="0" borderId="0" xfId="0" applyNumberFormat="1" applyFont="1"/>
    <xf numFmtId="0" fontId="3" fillId="2" borderId="0" xfId="0" applyFont="1" applyFill="1" applyAlignment="1">
      <alignment horizontal="center" vertical="center" textRotation="90"/>
    </xf>
    <xf numFmtId="0" fontId="4" fillId="0" borderId="1" xfId="0" applyFont="1" applyBorder="1"/>
    <xf numFmtId="0" fontId="3" fillId="0" borderId="1" xfId="0" applyFont="1" applyBorder="1"/>
    <xf numFmtId="0" fontId="4" fillId="2" borderId="0" xfId="0" applyFont="1" applyFill="1" applyAlignment="1">
      <alignment horizontal="center" vertical="center" textRotation="90"/>
    </xf>
    <xf numFmtId="0" fontId="3" fillId="2" borderId="0" xfId="0" applyFont="1" applyFill="1" applyAlignment="1">
      <alignment horizontal="center" vertical="center" textRotation="90"/>
    </xf>
    <xf numFmtId="0" fontId="2" fillId="0" borderId="1" xfId="0" applyFont="1" applyBorder="1" applyAlignment="1">
      <alignment horizontal="left" vertical="top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A\C3\CZE\REER\REERTOT99%20revised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IFP_NEW/1_DANE/1_5_Vybor/EDV/2014_Zasadnutia/jun/Opatrenia%20RVS_20140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PA\CHL\SECTORS\BOP\Bop02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WIN\Temporary%20Internet%20Files\OLK3035\Bopfeb00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SVN\BOP\SV%20BOP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WINDOWS\TEMP\CRI-BOP-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A\CRI\EXTERNAL\Output\CRI-BOP-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A\O2\MKD\REP\TABLES\red98\Mk-red9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A\CRI\Dbase\Dinput\CRI-INPUT-ABOP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A\CRI\EXTERNAL\Output\Other-2002\CRI-INPUT-ABOP-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T-NEER"/>
      <sheetName val="CT-REERCPI"/>
      <sheetName val="CT-REERULC"/>
      <sheetName val="CT-REERPPI"/>
      <sheetName val="ct-neer2"/>
      <sheetName val="CT-reercpi2"/>
      <sheetName val="CT-reerulc2"/>
      <sheetName val="CT-reerppi2"/>
      <sheetName val="ChartVH_temp"/>
      <sheetName val="ControlSheet"/>
      <sheetName val="input_NSA"/>
      <sheetName val="inpu_SA"/>
      <sheetName val="REER ULC rev"/>
      <sheetName val="REER"/>
      <sheetName val="C"/>
      <sheetName val="D"/>
      <sheetName val="E"/>
      <sheetName val="F"/>
      <sheetName val="tables"/>
      <sheetName val="H"/>
      <sheetName val="Chart1"/>
      <sheetName val="Transfer EDDS"/>
      <sheetName val="Chart_reera1"/>
      <sheetName val="Chart_reera2"/>
      <sheetName val="Chart_reera3"/>
      <sheetName val="Panel1"/>
      <sheetName val="Sheet1"/>
      <sheetName val="Panel2"/>
      <sheetName val="CT_NEER"/>
      <sheetName val="Chart2"/>
      <sheetName val="Chart3"/>
      <sheetName val="Fig8"/>
      <sheetName val="CT_reer_INS"/>
      <sheetName val="CT_REER CPI_INS"/>
      <sheetName val="Chart4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 refreshError="1">
        <row r="1">
          <cell r="F1" t="str">
            <v>CPI111</v>
          </cell>
        </row>
        <row r="11">
          <cell r="C11" t="str">
            <v>Mar90</v>
          </cell>
        </row>
        <row r="14">
          <cell r="C14" t="str">
            <v>Jun</v>
          </cell>
        </row>
        <row r="17">
          <cell r="C17" t="str">
            <v>Sep</v>
          </cell>
        </row>
        <row r="20">
          <cell r="C20" t="str">
            <v>Dec</v>
          </cell>
        </row>
        <row r="23">
          <cell r="C23" t="str">
            <v>Mar91</v>
          </cell>
        </row>
        <row r="26">
          <cell r="C26" t="str">
            <v>Jun</v>
          </cell>
        </row>
        <row r="29">
          <cell r="C29" t="str">
            <v>Sep</v>
          </cell>
        </row>
        <row r="32">
          <cell r="C32" t="str">
            <v>Dec</v>
          </cell>
        </row>
        <row r="35">
          <cell r="C35" t="str">
            <v>Mar92</v>
          </cell>
        </row>
        <row r="38">
          <cell r="C38" t="str">
            <v>Jun</v>
          </cell>
        </row>
        <row r="41">
          <cell r="C41" t="str">
            <v>Sep</v>
          </cell>
        </row>
        <row r="44">
          <cell r="C44" t="str">
            <v>Dec</v>
          </cell>
        </row>
        <row r="47">
          <cell r="C47" t="str">
            <v>Mar93</v>
          </cell>
        </row>
        <row r="50">
          <cell r="C50" t="str">
            <v>Jun</v>
          </cell>
        </row>
        <row r="53">
          <cell r="C53" t="str">
            <v>Sep</v>
          </cell>
        </row>
        <row r="56">
          <cell r="C56" t="str">
            <v>Dec</v>
          </cell>
        </row>
        <row r="59">
          <cell r="C59" t="str">
            <v>Mar94</v>
          </cell>
        </row>
        <row r="62">
          <cell r="C62" t="str">
            <v>Jun</v>
          </cell>
        </row>
        <row r="65">
          <cell r="C65" t="str">
            <v>Sep</v>
          </cell>
        </row>
        <row r="68">
          <cell r="C68" t="str">
            <v>Dec</v>
          </cell>
        </row>
        <row r="71">
          <cell r="C71" t="str">
            <v>Mar95</v>
          </cell>
        </row>
        <row r="74">
          <cell r="C74" t="str">
            <v>Jun</v>
          </cell>
        </row>
        <row r="140">
          <cell r="BK140">
            <v>90.145299612313636</v>
          </cell>
          <cell r="BN140">
            <v>112.36460206325194</v>
          </cell>
        </row>
        <row r="146">
          <cell r="BR146" t="str">
            <v>$NULCG6</v>
          </cell>
        </row>
        <row r="147">
          <cell r="BB147" t="str">
            <v>Index, Jan-Sept 1990=100</v>
          </cell>
        </row>
        <row r="149">
          <cell r="AY149" t="str">
            <v>Index, Jan-Sept 1990=100</v>
          </cell>
          <cell r="BR149" t="str">
            <v>$NULCG6</v>
          </cell>
        </row>
        <row r="150">
          <cell r="AY150" t="str">
            <v>NEER</v>
          </cell>
          <cell r="AZ150" t="str">
            <v>REER</v>
          </cell>
          <cell r="BB150" t="str">
            <v>REER</v>
          </cell>
        </row>
        <row r="151">
          <cell r="AY151" t="str">
            <v>(czech/</v>
          </cell>
          <cell r="AZ151" t="str">
            <v>(CPI based)</v>
          </cell>
          <cell r="BB151" t="str">
            <v>(PPI based)</v>
          </cell>
        </row>
        <row r="152">
          <cell r="AY152" t="str">
            <v>$nomxrg6)</v>
          </cell>
        </row>
        <row r="153">
          <cell r="AY153" t="str">
            <v>neer</v>
          </cell>
          <cell r="AZ153" t="str">
            <v>reerc</v>
          </cell>
          <cell r="BB153" t="str">
            <v>reerp</v>
          </cell>
        </row>
        <row r="154">
          <cell r="AY154">
            <v>102.86789797269462</v>
          </cell>
          <cell r="AZ154">
            <v>1.009642963192813</v>
          </cell>
          <cell r="BB154">
            <v>99.628468216542174</v>
          </cell>
          <cell r="BR154">
            <v>95.691962942667203</v>
          </cell>
        </row>
        <row r="155">
          <cell r="AY155">
            <v>99.947925183606046</v>
          </cell>
          <cell r="AZ155">
            <v>0.90584955274081691</v>
          </cell>
          <cell r="BB155">
            <v>95.434709131531818</v>
          </cell>
          <cell r="BR155">
            <v>97.295901743191223</v>
          </cell>
        </row>
        <row r="156">
          <cell r="AY156">
            <v>100.91072848615903</v>
          </cell>
          <cell r="AZ156">
            <v>1.0486060074945365</v>
          </cell>
          <cell r="BB156">
            <v>95.744050870788996</v>
          </cell>
          <cell r="BR156">
            <v>96.411216455223325</v>
          </cell>
        </row>
        <row r="157">
          <cell r="AY157">
            <v>100.37548391924503</v>
          </cell>
          <cell r="AZ157">
            <v>1.0096271689377452</v>
          </cell>
          <cell r="BB157">
            <v>95.834237220419894</v>
          </cell>
          <cell r="BR157">
            <v>98.084662018047695</v>
          </cell>
        </row>
        <row r="158">
          <cell r="AY158">
            <v>100.24539209966674</v>
          </cell>
          <cell r="AZ158">
            <v>1.0162113742847021</v>
          </cell>
          <cell r="BB158">
            <v>96.390366140930439</v>
          </cell>
          <cell r="BR158">
            <v>100.4380590649068</v>
          </cell>
        </row>
        <row r="159">
          <cell r="AY159">
            <v>99.406466786284071</v>
          </cell>
          <cell r="AZ159">
            <v>1.0058013162293933</v>
          </cell>
          <cell r="BB159">
            <v>96.891987257323052</v>
          </cell>
          <cell r="BR159">
            <v>99.255834884469436</v>
          </cell>
        </row>
        <row r="160">
          <cell r="AY160">
            <v>99.043344271983258</v>
          </cell>
          <cell r="AZ160">
            <v>0.99825031296119759</v>
          </cell>
          <cell r="BB160">
            <v>104.75520681254494</v>
          </cell>
          <cell r="BR160">
            <v>101.59603165985909</v>
          </cell>
        </row>
        <row r="161">
          <cell r="AY161">
            <v>98.224383732714244</v>
          </cell>
          <cell r="AZ161">
            <v>0.90352240973764386</v>
          </cell>
          <cell r="BB161">
            <v>106.43162390008962</v>
          </cell>
          <cell r="BR161">
            <v>105.45309736673832</v>
          </cell>
        </row>
        <row r="162">
          <cell r="AY162">
            <v>99.270019289441464</v>
          </cell>
          <cell r="AZ162">
            <v>0.91320229072180292</v>
          </cell>
          <cell r="BB162">
            <v>108.51287026828214</v>
          </cell>
          <cell r="BR162">
            <v>105.77323386489692</v>
          </cell>
        </row>
        <row r="163">
          <cell r="AY163">
            <v>75.108316466956168</v>
          </cell>
          <cell r="AZ163">
            <v>0.74689509092898387</v>
          </cell>
          <cell r="BB163">
            <v>83.098393824811879</v>
          </cell>
          <cell r="BR163">
            <v>109.03270591450871</v>
          </cell>
        </row>
        <row r="164">
          <cell r="AY164">
            <v>62.85120983133713</v>
          </cell>
          <cell r="AZ164">
            <v>0.69176599641183467</v>
          </cell>
          <cell r="BB164">
            <v>70.658774539049006</v>
          </cell>
          <cell r="BR164">
            <v>111.45691523948409</v>
          </cell>
        </row>
        <row r="165">
          <cell r="AY165">
            <v>61.776502297974325</v>
          </cell>
          <cell r="AZ165">
            <v>0.63812772138269314</v>
          </cell>
          <cell r="BB165">
            <v>69.310923367402808</v>
          </cell>
          <cell r="BR165">
            <v>111.18025598994335</v>
          </cell>
        </row>
        <row r="166">
          <cell r="AY166">
            <v>54.558086574227595</v>
          </cell>
          <cell r="AZ166">
            <v>0.52270821897392594</v>
          </cell>
          <cell r="BB166">
            <v>74.876734071685775</v>
          </cell>
          <cell r="BR166">
            <v>110.29792595046035</v>
          </cell>
        </row>
        <row r="167">
          <cell r="AY167">
            <v>54.015349274176515</v>
          </cell>
          <cell r="AZ167">
            <v>0.47988117591450397</v>
          </cell>
          <cell r="BB167">
            <v>77.700151743643303</v>
          </cell>
          <cell r="BR167">
            <v>112.61713711212916</v>
          </cell>
        </row>
        <row r="168">
          <cell r="AY168">
            <v>55.290903978447936</v>
          </cell>
          <cell r="AZ168">
            <v>0.56039049020909004</v>
          </cell>
          <cell r="BB168">
            <v>82.650913539433446</v>
          </cell>
          <cell r="BR168">
            <v>106.1393269872501</v>
          </cell>
        </row>
        <row r="169">
          <cell r="AY169">
            <v>55.912880617050263</v>
          </cell>
          <cell r="AZ169">
            <v>0.54919522992492209</v>
          </cell>
          <cell r="BB169">
            <v>85.696392246293911</v>
          </cell>
          <cell r="BR169">
            <v>102.14514072132152</v>
          </cell>
        </row>
        <row r="170">
          <cell r="AY170">
            <v>56.055952541289635</v>
          </cell>
          <cell r="AZ170">
            <v>0.55724065940892986</v>
          </cell>
          <cell r="BB170">
            <v>88.494629135030536</v>
          </cell>
          <cell r="BR170">
            <v>102.4437403724986</v>
          </cell>
        </row>
        <row r="171">
          <cell r="AY171">
            <v>56.615537036050299</v>
          </cell>
          <cell r="AZ171">
            <v>0.55913778196545905</v>
          </cell>
          <cell r="BB171">
            <v>91.651718075236374</v>
          </cell>
          <cell r="BR171">
            <v>98.610193879527401</v>
          </cell>
        </row>
        <row r="172">
          <cell r="AY172">
            <v>56.49905789331369</v>
          </cell>
          <cell r="AZ172">
            <v>0.55047749176402194</v>
          </cell>
          <cell r="BB172">
            <v>91.357517662392098</v>
          </cell>
          <cell r="BR172">
            <v>97.854489402868367</v>
          </cell>
        </row>
        <row r="173">
          <cell r="AY173">
            <v>56.157780520566568</v>
          </cell>
          <cell r="AZ173">
            <v>0.50339852751922243</v>
          </cell>
          <cell r="BB173">
            <v>91.426603220650108</v>
          </cell>
          <cell r="BR173">
            <v>99.735028326539265</v>
          </cell>
        </row>
        <row r="174">
          <cell r="AY174">
            <v>55.715493594823606</v>
          </cell>
          <cell r="AZ174">
            <v>0.49966963053337499</v>
          </cell>
          <cell r="BB174">
            <v>91.31354856636348</v>
          </cell>
          <cell r="BR174">
            <v>102.7981466749476</v>
          </cell>
        </row>
        <row r="175">
          <cell r="AY175">
            <v>55.752640753576912</v>
          </cell>
          <cell r="AZ175">
            <v>0.53751826927998125</v>
          </cell>
          <cell r="BB175">
            <v>91.889365073420862</v>
          </cell>
          <cell r="BR175">
            <v>104.02007099628467</v>
          </cell>
        </row>
        <row r="176">
          <cell r="AY176">
            <v>55.215393479311601</v>
          </cell>
          <cell r="AZ176">
            <v>0.58819341531803637</v>
          </cell>
          <cell r="BB176">
            <v>91.827677077459356</v>
          </cell>
          <cell r="BR176">
            <v>108.32028665722207</v>
          </cell>
        </row>
        <row r="177">
          <cell r="AY177">
            <v>54.700026761852506</v>
          </cell>
          <cell r="AZ177">
            <v>0.54520374429306806</v>
          </cell>
          <cell r="BB177">
            <v>91.481117726075098</v>
          </cell>
          <cell r="BR177">
            <v>111.37038443362279</v>
          </cell>
        </row>
        <row r="178">
          <cell r="AY178">
            <v>55.259209273165851</v>
          </cell>
          <cell r="AZ178">
            <v>0.50191922404464284</v>
          </cell>
          <cell r="BB178">
            <v>90.926560824615621</v>
          </cell>
          <cell r="BR178">
            <v>110.47021413309579</v>
          </cell>
        </row>
        <row r="179">
          <cell r="AY179">
            <v>55.725338712473693</v>
          </cell>
          <cell r="AZ179">
            <v>0.47289124089802442</v>
          </cell>
          <cell r="BB179">
            <v>91.014189822846134</v>
          </cell>
          <cell r="BR179">
            <v>107.69599003388875</v>
          </cell>
        </row>
        <row r="180">
          <cell r="AY180">
            <v>56.338311050802439</v>
          </cell>
          <cell r="AZ180">
            <v>0.53779372040718754</v>
          </cell>
          <cell r="BB180">
            <v>92.232958779605141</v>
          </cell>
          <cell r="BR180">
            <v>105.59519621476437</v>
          </cell>
        </row>
        <row r="181">
          <cell r="AY181">
            <v>56.12819460661035</v>
          </cell>
          <cell r="AZ181">
            <v>0.52031027090067539</v>
          </cell>
          <cell r="BB181">
            <v>92.772626968143811</v>
          </cell>
          <cell r="BR181">
            <v>106.78641712218815</v>
          </cell>
        </row>
        <row r="182">
          <cell r="AY182">
            <v>55.606727354075247</v>
          </cell>
          <cell r="AZ182">
            <v>0.52875625203352927</v>
          </cell>
          <cell r="BB182">
            <v>93.001698001445021</v>
          </cell>
          <cell r="BR182">
            <v>108.9704112267649</v>
          </cell>
        </row>
        <row r="183">
          <cell r="AY183">
            <v>54.97563313774311</v>
          </cell>
          <cell r="AZ183">
            <v>0.51822981815012714</v>
          </cell>
          <cell r="BB183">
            <v>92.865824432529138</v>
          </cell>
          <cell r="BR183">
            <v>112.47219189814078</v>
          </cell>
        </row>
        <row r="184">
          <cell r="AY184">
            <v>56.029281527488742</v>
          </cell>
          <cell r="AZ184">
            <v>0.52196485425297834</v>
          </cell>
          <cell r="BB184">
            <v>96.507376411799996</v>
          </cell>
          <cell r="BR184">
            <v>118.53657121506585</v>
          </cell>
        </row>
        <row r="185">
          <cell r="AY185">
            <v>53.501955004322753</v>
          </cell>
          <cell r="AZ185">
            <v>0.46212444178161682</v>
          </cell>
          <cell r="BB185">
            <v>93.135226312378833</v>
          </cell>
          <cell r="BR185">
            <v>121.89324328227858</v>
          </cell>
        </row>
        <row r="186">
          <cell r="AY186">
            <v>53.984185077433558</v>
          </cell>
          <cell r="AZ186">
            <v>0.46461534940216043</v>
          </cell>
          <cell r="BB186">
            <v>95.833387244499704</v>
          </cell>
          <cell r="BR186">
            <v>121.40140706967321</v>
          </cell>
        </row>
        <row r="187">
          <cell r="AY187">
            <v>55.479366182888569</v>
          </cell>
          <cell r="AZ187">
            <v>0.51685485848213586</v>
          </cell>
          <cell r="BB187">
            <v>100.72685496254793</v>
          </cell>
          <cell r="BR187">
            <v>117.53701277641271</v>
          </cell>
        </row>
        <row r="188">
          <cell r="AY188">
            <v>56.527811581069173</v>
          </cell>
          <cell r="AZ188">
            <v>0.58733078310468356</v>
          </cell>
          <cell r="BB188">
            <v>104.49852848523471</v>
          </cell>
          <cell r="BR188">
            <v>111.00441158319794</v>
          </cell>
        </row>
        <row r="189">
          <cell r="AY189">
            <v>56.466318920958159</v>
          </cell>
          <cell r="AZ189">
            <v>0.54467255674537707</v>
          </cell>
          <cell r="BB189">
            <v>104.67214134739345</v>
          </cell>
          <cell r="BR189">
            <v>110.92576832344108</v>
          </cell>
        </row>
        <row r="190">
          <cell r="AY190">
            <v>57.115684349787053</v>
          </cell>
          <cell r="AZ190">
            <v>0.49491628187393039</v>
          </cell>
          <cell r="BB190">
            <v>112.23791113848783</v>
          </cell>
          <cell r="BR190">
            <v>108.29879700559285</v>
          </cell>
        </row>
        <row r="191">
          <cell r="AY191">
            <v>57.945082835354</v>
          </cell>
          <cell r="AZ191">
            <v>0.47334006101170639</v>
          </cell>
          <cell r="BB191">
            <v>114.56545813830773</v>
          </cell>
          <cell r="BR191">
            <v>106.39483427575698</v>
          </cell>
        </row>
        <row r="192">
          <cell r="AY192">
            <v>58.149865425301343</v>
          </cell>
          <cell r="AZ192">
            <v>0.52731149208694328</v>
          </cell>
          <cell r="BB192">
            <v>115.57642065439403</v>
          </cell>
          <cell r="BR192">
            <v>106.1576239233615</v>
          </cell>
        </row>
        <row r="193">
          <cell r="AY193">
            <v>57.421529417366635</v>
          </cell>
          <cell r="AZ193">
            <v>0.50876388469734279</v>
          </cell>
          <cell r="BB193">
            <v>115.19325046803561</v>
          </cell>
          <cell r="BR193">
            <v>109.74526011834655</v>
          </cell>
        </row>
        <row r="194">
          <cell r="AY194">
            <v>57.129121222526145</v>
          </cell>
          <cell r="AZ194">
            <v>0.52822287627554354</v>
          </cell>
          <cell r="BB194">
            <v>115.95632307977576</v>
          </cell>
          <cell r="BR194">
            <v>110.06813666962888</v>
          </cell>
        </row>
        <row r="195">
          <cell r="AY195">
            <v>57.489793283476899</v>
          </cell>
          <cell r="AZ195">
            <v>0.52333103896538491</v>
          </cell>
          <cell r="BB195">
            <v>118.01739555428223</v>
          </cell>
          <cell r="BR195">
            <v>107.7680015111452</v>
          </cell>
        </row>
        <row r="196">
          <cell r="AY196">
            <v>57.996384480229487</v>
          </cell>
          <cell r="AZ196">
            <v>0.51958168623795009</v>
          </cell>
          <cell r="BB196">
            <v>120.40677174589869</v>
          </cell>
          <cell r="BR196">
            <v>104.2409149423403</v>
          </cell>
        </row>
        <row r="197">
          <cell r="AY197">
            <v>58.01054950005409</v>
          </cell>
          <cell r="AZ197">
            <v>0.48548465689332138</v>
          </cell>
          <cell r="BB197">
            <v>121.74527216982113</v>
          </cell>
          <cell r="BR197">
            <v>104.91547321491366</v>
          </cell>
        </row>
        <row r="198">
          <cell r="AY198">
            <v>57.6212361845689</v>
          </cell>
          <cell r="AZ198">
            <v>0.47719119328193266</v>
          </cell>
          <cell r="BB198">
            <v>122.59863817796432</v>
          </cell>
          <cell r="BR198">
            <v>108.69752125842918</v>
          </cell>
        </row>
        <row r="199">
          <cell r="AY199">
            <v>58.217291803783475</v>
          </cell>
          <cell r="AZ199">
            <v>0.52092006293441795</v>
          </cell>
          <cell r="BB199">
            <v>125.19071254430838</v>
          </cell>
          <cell r="BR199">
            <v>107.19885986473182</v>
          </cell>
        </row>
        <row r="200">
          <cell r="AY200">
            <v>58.506040312859533</v>
          </cell>
          <cell r="AZ200">
            <v>0.5901055816720554</v>
          </cell>
          <cell r="BB200">
            <v>126.22005615382726</v>
          </cell>
          <cell r="BR200">
            <v>104.02696339393587</v>
          </cell>
        </row>
        <row r="201">
          <cell r="AY201">
            <v>58.539475852722923</v>
          </cell>
          <cell r="AZ201">
            <v>0.54002173907925877</v>
          </cell>
          <cell r="BB201">
            <v>127.78599258269801</v>
          </cell>
          <cell r="BR201">
            <v>104.22766650071105</v>
          </cell>
        </row>
        <row r="202">
          <cell r="AY202">
            <v>58.686797979728709</v>
          </cell>
          <cell r="AZ202">
            <v>0.49219152015457668</v>
          </cell>
          <cell r="BB202">
            <v>127.24782485090257</v>
          </cell>
          <cell r="BR202">
            <v>103.71768974334496</v>
          </cell>
        </row>
        <row r="203">
          <cell r="AY203">
            <v>58.512051153900032</v>
          </cell>
          <cell r="AZ203">
            <v>0.46583880811168621</v>
          </cell>
          <cell r="BB203">
            <v>126.72927078211971</v>
          </cell>
          <cell r="BR203">
            <v>104.93841999759694</v>
          </cell>
        </row>
        <row r="204">
          <cell r="AY204">
            <v>58.256436021626691</v>
          </cell>
          <cell r="AZ204">
            <v>0.50706163561399498</v>
          </cell>
          <cell r="BB204">
            <v>126.75091583400464</v>
          </cell>
          <cell r="BR204">
            <v>106.36789359219681</v>
          </cell>
        </row>
        <row r="205">
          <cell r="AY205">
            <v>58.152780907580237</v>
          </cell>
          <cell r="AZ205">
            <v>0.49976394690650044</v>
          </cell>
          <cell r="BB205">
            <v>127.58613590811495</v>
          </cell>
          <cell r="BR205">
            <v>105.38392749462197</v>
          </cell>
        </row>
        <row r="206">
          <cell r="AY206">
            <v>57.830853856170549</v>
          </cell>
          <cell r="AZ206">
            <v>0.52513312910879206</v>
          </cell>
          <cell r="BB206">
            <v>128.02554913621626</v>
          </cell>
          <cell r="BR206">
            <v>106.81663562281649</v>
          </cell>
        </row>
        <row r="207">
          <cell r="AY207">
            <v>57.637037001166128</v>
          </cell>
          <cell r="AZ207">
            <v>0.51348097145076543</v>
          </cell>
          <cell r="BB207">
            <v>129.04483366657445</v>
          </cell>
          <cell r="BR207">
            <v>108.43120270275897</v>
          </cell>
        </row>
        <row r="208">
          <cell r="AY208">
            <v>57.364944804937565</v>
          </cell>
          <cell r="AZ208">
            <v>0.50145143880579912</v>
          </cell>
          <cell r="BB208">
            <v>129.4242727774234</v>
          </cell>
          <cell r="BR208">
            <v>111.89946758639846</v>
          </cell>
        </row>
        <row r="209">
          <cell r="AY209">
            <v>57.418668150083597</v>
          </cell>
          <cell r="AZ209">
            <v>0.47119476502599783</v>
          </cell>
          <cell r="BB209">
            <v>131.11893325059657</v>
          </cell>
          <cell r="BR209">
            <v>111.98683846709983</v>
          </cell>
        </row>
        <row r="210">
          <cell r="AY210">
            <v>57.217147304037255</v>
          </cell>
          <cell r="AZ210">
            <v>0.46201037289063729</v>
          </cell>
          <cell r="BB210">
            <v>132.03606809057149</v>
          </cell>
          <cell r="BR210">
            <v>113.10657987465447</v>
          </cell>
        </row>
        <row r="211">
          <cell r="BB211">
            <v>132.42813896018779</v>
          </cell>
          <cell r="BR211">
            <v>115.24376319109841</v>
          </cell>
        </row>
        <row r="212">
          <cell r="BB212">
            <v>133.55623384377358</v>
          </cell>
        </row>
      </sheetData>
      <sheetData sheetId="15" refreshError="1"/>
      <sheetData sheetId="16"/>
      <sheetData sheetId="17"/>
      <sheetData sheetId="18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/>
      <sheetData sheetId="27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atrenia_komentár"/>
      <sheetName val="Sekcia_IV_opatrenia"/>
      <sheetName val="Opatrenia_rozbitie(texty_spolu)"/>
      <sheetName val="Opatrenia_rozbitie_(texty)"/>
      <sheetName val="NOVA legislativa"/>
      <sheetName val="NOVA legislativa 2014"/>
      <sheetName val="Opatrenia_aktualne"/>
      <sheetName val="Opatrenia NPC (len ostatne)"/>
      <sheetName val="DANE_rozpocet_19%"/>
      <sheetName val="DANE_23%"/>
      <sheetName val="ostatne"/>
      <sheetName val="sumar"/>
      <sheetName val="sumar_23%"/>
      <sheetName val="Hárok1"/>
      <sheetName val="opatrenia_PS"/>
      <sheetName val="Opatrenia_VpDP_jun14"/>
      <sheetName val="Sumar 2014"/>
    </sheetNames>
    <sheetDataSet>
      <sheetData sheetId="0"/>
      <sheetData sheetId="1"/>
      <sheetData sheetId="2"/>
      <sheetData sheetId="3"/>
      <sheetData sheetId="4">
        <row r="2">
          <cell r="M2">
            <v>0.67</v>
          </cell>
        </row>
        <row r="3">
          <cell r="M3">
            <v>0.219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Notes"/>
      <sheetName val="X-Ranges"/>
      <sheetName val="M-Ranges"/>
      <sheetName val="WEO Ass"/>
      <sheetName val="SR-Tab5-bop"/>
      <sheetName val="SR-Tabs7&amp;8-mt"/>
      <sheetName val="vul-ind SRversion"/>
      <sheetName val="vul-ind PDRversion"/>
      <sheetName val="Indicators"/>
      <sheetName val="BOP Stress "/>
      <sheetName val="BOPdetail"/>
      <sheetName val="Trade"/>
      <sheetName val="Debt"/>
      <sheetName val="G"/>
      <sheetName val="Profits"/>
      <sheetName val="Inv. Income"/>
      <sheetName val="NIR"/>
      <sheetName val="SA-Tab 27"/>
      <sheetName val="SA-Tab 28"/>
      <sheetName val="SA Tab 29"/>
      <sheetName val="SA Tab 30"/>
      <sheetName val="Oper.Budg."/>
      <sheetName val="OilShock"/>
      <sheetName val="K"/>
      <sheetName val="J"/>
      <sheetName val="cobra"/>
      <sheetName val="OldTab28"/>
      <sheetName val="OldTab35"/>
      <sheetName val="OldTab36"/>
      <sheetName val="Old Summ BoP"/>
      <sheetName val="Old Brf-Tbl"/>
      <sheetName val="OldSR-Tbl"/>
      <sheetName val="WE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ontrolSheet"/>
      <sheetName val="i1-CA"/>
      <sheetName val="i2-KA"/>
      <sheetName val="KA2"/>
      <sheetName val="my table"/>
      <sheetName val="i3-LQ"/>
      <sheetName val="Debt"/>
      <sheetName val="Assu"/>
      <sheetName val="BOP"/>
      <sheetName val="Assu. summary"/>
      <sheetName val="output"/>
      <sheetName val="outmacro"/>
      <sheetName val="WEO"/>
      <sheetName val="trade-struct"/>
      <sheetName val="dir-trade"/>
    </sheetNames>
    <sheetDataSet>
      <sheetData sheetId="0"/>
      <sheetData sheetId="1" refreshError="1"/>
      <sheetData sheetId="2"/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ontrolSheet"/>
      <sheetName val="i1-CA"/>
      <sheetName val="i2-KA"/>
      <sheetName val="i3-LQ"/>
      <sheetName val="KA2"/>
      <sheetName val="my table"/>
      <sheetName val="Debt"/>
      <sheetName val="Assu"/>
      <sheetName val="2000-prelim"/>
      <sheetName val="BOP"/>
      <sheetName val="output"/>
      <sheetName val="staff report table"/>
      <sheetName val="Assu. summary"/>
      <sheetName val="outmacro"/>
      <sheetName val="trade-struct"/>
      <sheetName val="dir-trade"/>
      <sheetName val="i-REER"/>
    </sheetNames>
    <sheetDataSet>
      <sheetData sheetId="0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  <sheetName val="budget-G"/>
      <sheetName val="Expenditures"/>
      <sheetName val="Reven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able1"/>
      <sheetName val="oldtab3"/>
      <sheetName val="monthly data for table4"/>
      <sheetName val="TAB2"/>
      <sheetName val="TAB3"/>
      <sheetName val="TAB4"/>
      <sheetName val="TAB8"/>
      <sheetName val="TAB9"/>
      <sheetName val="TAB10"/>
      <sheetName val="TAB11"/>
      <sheetName val="table6"/>
      <sheetName val="table7"/>
      <sheetName val="tab6"/>
      <sheetName val="TAB12"/>
      <sheetName val="TAB13"/>
      <sheetName val="TAB14"/>
      <sheetName val="TAB15"/>
      <sheetName val="table12"/>
      <sheetName val="TAB16"/>
      <sheetName val="TAB17"/>
      <sheetName val="oldtab14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/>
      <sheetData sheetId="20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  <sheetName val="TAB34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  <sheetName val="DEBT"/>
      <sheetName val="DIS"/>
      <sheetName val="AMO"/>
      <sheetName val="I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zoomScale="120" zoomScaleNormal="120" workbookViewId="0">
      <pane ySplit="2" topLeftCell="A3" activePane="bottomLeft" state="frozen"/>
      <selection activeCell="K44" sqref="K44"/>
      <selection pane="bottomLeft" activeCell="B5" sqref="B5"/>
    </sheetView>
  </sheetViews>
  <sheetFormatPr defaultRowHeight="12.75" x14ac:dyDescent="0.2"/>
  <cols>
    <col min="1" max="1" width="9.33203125" style="8"/>
    <col min="2" max="2" width="131.6640625" style="8" customWidth="1"/>
    <col min="3" max="16384" width="9.33203125" style="8"/>
  </cols>
  <sheetData>
    <row r="1" spans="1:13" x14ac:dyDescent="0.2">
      <c r="A1" s="36" t="s">
        <v>69</v>
      </c>
      <c r="B1" s="37"/>
      <c r="C1" s="37"/>
      <c r="D1" s="37"/>
      <c r="E1" s="37"/>
    </row>
    <row r="2" spans="1:13" x14ac:dyDescent="0.2">
      <c r="C2" s="9">
        <v>2016</v>
      </c>
      <c r="D2" s="9">
        <v>2017</v>
      </c>
      <c r="E2" s="9">
        <v>2018</v>
      </c>
      <c r="L2" s="9"/>
      <c r="M2" s="9"/>
    </row>
    <row r="3" spans="1:13" x14ac:dyDescent="0.2">
      <c r="A3" s="38">
        <v>2016</v>
      </c>
      <c r="B3" s="10" t="s">
        <v>0</v>
      </c>
      <c r="C3" s="11">
        <f>+SUM(C4:C5)</f>
        <v>-65.742999999999995</v>
      </c>
      <c r="D3" s="12"/>
      <c r="E3" s="12"/>
    </row>
    <row r="4" spans="1:13" ht="25.5" x14ac:dyDescent="0.2">
      <c r="A4" s="38"/>
      <c r="B4" s="13" t="s">
        <v>1</v>
      </c>
      <c r="C4" s="14">
        <v>11.2</v>
      </c>
      <c r="F4" s="14"/>
    </row>
    <row r="5" spans="1:13" x14ac:dyDescent="0.2">
      <c r="A5" s="38"/>
      <c r="B5" s="15" t="s">
        <v>2</v>
      </c>
      <c r="C5" s="14">
        <v>-76.942999999999998</v>
      </c>
    </row>
    <row r="6" spans="1:13" x14ac:dyDescent="0.2">
      <c r="A6" s="38"/>
      <c r="B6" s="10" t="s">
        <v>3</v>
      </c>
      <c r="C6" s="11">
        <f>+C7+C10</f>
        <v>6.65</v>
      </c>
      <c r="D6" s="11">
        <f>+D7+D10</f>
        <v>30.03</v>
      </c>
      <c r="E6" s="12"/>
    </row>
    <row r="7" spans="1:13" ht="25.5" x14ac:dyDescent="0.2">
      <c r="A7" s="38"/>
      <c r="B7" s="16" t="s">
        <v>4</v>
      </c>
      <c r="C7" s="17">
        <f>+C8+C9</f>
        <v>6.65</v>
      </c>
      <c r="D7" s="17"/>
    </row>
    <row r="8" spans="1:13" x14ac:dyDescent="0.2">
      <c r="A8" s="38"/>
      <c r="B8" s="15" t="s">
        <v>5</v>
      </c>
      <c r="C8" s="14">
        <v>5.54</v>
      </c>
      <c r="D8" s="14"/>
    </row>
    <row r="9" spans="1:13" x14ac:dyDescent="0.2">
      <c r="A9" s="38"/>
      <c r="B9" s="15" t="s">
        <v>6</v>
      </c>
      <c r="C9" s="14">
        <v>1.1100000000000001</v>
      </c>
      <c r="D9" s="14"/>
    </row>
    <row r="10" spans="1:13" ht="25.5" x14ac:dyDescent="0.2">
      <c r="A10" s="38"/>
      <c r="B10" s="18" t="s">
        <v>7</v>
      </c>
      <c r="C10" s="9">
        <v>0</v>
      </c>
      <c r="D10" s="19">
        <f>+D11+D12</f>
        <v>30.03</v>
      </c>
      <c r="E10" s="9"/>
    </row>
    <row r="11" spans="1:13" x14ac:dyDescent="0.2">
      <c r="A11" s="38"/>
      <c r="B11" s="15" t="s">
        <v>5</v>
      </c>
      <c r="C11" s="8">
        <v>0</v>
      </c>
      <c r="D11" s="14">
        <v>28.55</v>
      </c>
      <c r="E11" s="14"/>
    </row>
    <row r="12" spans="1:13" x14ac:dyDescent="0.2">
      <c r="A12" s="38"/>
      <c r="B12" s="15" t="s">
        <v>6</v>
      </c>
      <c r="C12" s="8">
        <v>0</v>
      </c>
      <c r="D12" s="14">
        <v>1.48</v>
      </c>
    </row>
    <row r="13" spans="1:13" x14ac:dyDescent="0.2">
      <c r="A13" s="38"/>
      <c r="B13" s="10" t="s">
        <v>8</v>
      </c>
      <c r="C13" s="11">
        <f>+C14+C18+C20+C22+C24+C26</f>
        <v>-9.4875691701163198</v>
      </c>
      <c r="D13" s="12"/>
      <c r="E13" s="12"/>
    </row>
    <row r="14" spans="1:13" x14ac:dyDescent="0.2">
      <c r="A14" s="38"/>
      <c r="B14" s="9" t="s">
        <v>9</v>
      </c>
      <c r="C14" s="17">
        <f>+SUM(C15:C17)</f>
        <v>-3.1487212903915998</v>
      </c>
      <c r="H14" s="20"/>
    </row>
    <row r="15" spans="1:13" x14ac:dyDescent="0.2">
      <c r="A15" s="38"/>
      <c r="B15" s="15" t="s">
        <v>10</v>
      </c>
      <c r="C15" s="14">
        <v>-1.6746972768399999</v>
      </c>
      <c r="H15" s="20"/>
    </row>
    <row r="16" spans="1:13" x14ac:dyDescent="0.2">
      <c r="A16" s="38"/>
      <c r="B16" s="15" t="s">
        <v>11</v>
      </c>
      <c r="C16" s="14">
        <v>-0.67762317559999996</v>
      </c>
      <c r="H16" s="20"/>
    </row>
    <row r="17" spans="1:8" x14ac:dyDescent="0.2">
      <c r="A17" s="38"/>
      <c r="B17" s="15" t="s">
        <v>12</v>
      </c>
      <c r="C17" s="14">
        <v>-0.79640083795159999</v>
      </c>
      <c r="H17" s="20"/>
    </row>
    <row r="18" spans="1:8" x14ac:dyDescent="0.2">
      <c r="A18" s="38"/>
      <c r="B18" s="9" t="s">
        <v>13</v>
      </c>
      <c r="C18" s="17">
        <f>+C19</f>
        <v>-2.181</v>
      </c>
    </row>
    <row r="19" spans="1:8" x14ac:dyDescent="0.2">
      <c r="A19" s="38"/>
      <c r="B19" s="15" t="s">
        <v>14</v>
      </c>
      <c r="C19" s="14">
        <v>-2.181</v>
      </c>
    </row>
    <row r="20" spans="1:8" x14ac:dyDescent="0.2">
      <c r="A20" s="38"/>
      <c r="B20" s="9" t="s">
        <v>15</v>
      </c>
      <c r="C20" s="17">
        <f>+C21</f>
        <v>-0.11584787972472003</v>
      </c>
    </row>
    <row r="21" spans="1:8" x14ac:dyDescent="0.2">
      <c r="A21" s="38"/>
      <c r="B21" s="15" t="s">
        <v>14</v>
      </c>
      <c r="C21" s="14">
        <v>-0.11584787972472003</v>
      </c>
    </row>
    <row r="22" spans="1:8" x14ac:dyDescent="0.2">
      <c r="A22" s="38"/>
      <c r="B22" s="9" t="s">
        <v>16</v>
      </c>
      <c r="C22" s="17">
        <f>+C23</f>
        <v>-1.454</v>
      </c>
    </row>
    <row r="23" spans="1:8" x14ac:dyDescent="0.2">
      <c r="A23" s="38"/>
      <c r="B23" s="15" t="s">
        <v>14</v>
      </c>
      <c r="C23" s="14">
        <v>-1.454</v>
      </c>
    </row>
    <row r="24" spans="1:8" x14ac:dyDescent="0.2">
      <c r="A24" s="38"/>
      <c r="B24" s="9" t="s">
        <v>17</v>
      </c>
      <c r="C24" s="17">
        <f>+C25</f>
        <v>2.617</v>
      </c>
    </row>
    <row r="25" spans="1:8" x14ac:dyDescent="0.2">
      <c r="A25" s="38"/>
      <c r="B25" s="15" t="s">
        <v>18</v>
      </c>
      <c r="C25" s="14">
        <v>2.617</v>
      </c>
    </row>
    <row r="26" spans="1:8" ht="25.5" x14ac:dyDescent="0.2">
      <c r="A26" s="38"/>
      <c r="B26" s="18" t="s">
        <v>19</v>
      </c>
      <c r="C26" s="17">
        <f>+C27</f>
        <v>-5.2050000000000001</v>
      </c>
    </row>
    <row r="27" spans="1:8" x14ac:dyDescent="0.2">
      <c r="A27" s="38"/>
      <c r="B27" s="15" t="s">
        <v>20</v>
      </c>
      <c r="C27" s="14">
        <v>-5.2050000000000001</v>
      </c>
    </row>
    <row r="28" spans="1:8" ht="25.5" x14ac:dyDescent="0.2">
      <c r="A28" s="38"/>
      <c r="B28" s="18" t="s">
        <v>21</v>
      </c>
      <c r="C28" s="9">
        <v>0</v>
      </c>
    </row>
    <row r="29" spans="1:8" x14ac:dyDescent="0.2">
      <c r="A29" s="38"/>
      <c r="B29" s="10" t="s">
        <v>22</v>
      </c>
      <c r="C29" s="11">
        <f>+C30</f>
        <v>-1.8089999999999999</v>
      </c>
      <c r="D29" s="12"/>
      <c r="E29" s="12"/>
    </row>
    <row r="30" spans="1:8" x14ac:dyDescent="0.2">
      <c r="A30" s="38"/>
      <c r="B30" s="9" t="s">
        <v>23</v>
      </c>
      <c r="C30" s="17">
        <f>+C31</f>
        <v>-1.8089999999999999</v>
      </c>
    </row>
    <row r="31" spans="1:8" x14ac:dyDescent="0.2">
      <c r="A31" s="38"/>
      <c r="B31" s="15" t="s">
        <v>24</v>
      </c>
      <c r="C31" s="14">
        <v>-1.8089999999999999</v>
      </c>
    </row>
    <row r="32" spans="1:8" x14ac:dyDescent="0.2">
      <c r="A32" s="21"/>
    </row>
    <row r="33" spans="1:10" x14ac:dyDescent="0.2">
      <c r="A33" s="38">
        <v>2017</v>
      </c>
      <c r="B33" s="10" t="s">
        <v>3</v>
      </c>
      <c r="C33" s="12"/>
      <c r="D33" s="11">
        <f>+D34</f>
        <v>29.565999999999999</v>
      </c>
      <c r="E33" s="11"/>
    </row>
    <row r="34" spans="1:10" x14ac:dyDescent="0.2">
      <c r="A34" s="39"/>
      <c r="B34" s="9" t="s">
        <v>25</v>
      </c>
      <c r="D34" s="17">
        <f>+D35+D36</f>
        <v>29.565999999999999</v>
      </c>
      <c r="E34" s="17"/>
    </row>
    <row r="35" spans="1:10" x14ac:dyDescent="0.2">
      <c r="A35" s="39"/>
      <c r="B35" s="15" t="s">
        <v>5</v>
      </c>
      <c r="D35" s="14">
        <v>23.824999999999999</v>
      </c>
      <c r="E35" s="14"/>
    </row>
    <row r="36" spans="1:10" x14ac:dyDescent="0.2">
      <c r="A36" s="39"/>
      <c r="B36" s="15" t="s">
        <v>6</v>
      </c>
      <c r="D36" s="14">
        <v>5.7409999999999997</v>
      </c>
      <c r="E36" s="14"/>
    </row>
    <row r="37" spans="1:10" x14ac:dyDescent="0.2">
      <c r="A37" s="39"/>
      <c r="B37" s="10" t="s">
        <v>8</v>
      </c>
      <c r="C37" s="12"/>
      <c r="D37" s="11">
        <f>+D38+D40+D42+D45</f>
        <v>-160.10136408132678</v>
      </c>
      <c r="E37" s="11">
        <f t="shared" ref="E37" si="0">+E38+E40+E42+E45</f>
        <v>38.638817000000003</v>
      </c>
    </row>
    <row r="38" spans="1:10" x14ac:dyDescent="0.2">
      <c r="A38" s="39"/>
      <c r="B38" s="9" t="s">
        <v>26</v>
      </c>
      <c r="D38" s="19">
        <f>+D39</f>
        <v>-34.2603480223068</v>
      </c>
      <c r="E38" s="22"/>
    </row>
    <row r="39" spans="1:10" x14ac:dyDescent="0.2">
      <c r="A39" s="39"/>
      <c r="B39" s="23" t="s">
        <v>27</v>
      </c>
      <c r="D39" s="14">
        <v>-34.2603480223068</v>
      </c>
      <c r="E39" s="14"/>
    </row>
    <row r="40" spans="1:10" x14ac:dyDescent="0.2">
      <c r="A40" s="39"/>
      <c r="B40" s="9" t="s">
        <v>28</v>
      </c>
      <c r="D40" s="17">
        <f>+D41</f>
        <v>-4.5</v>
      </c>
    </row>
    <row r="41" spans="1:10" x14ac:dyDescent="0.2">
      <c r="A41" s="39"/>
      <c r="B41" s="15" t="s">
        <v>18</v>
      </c>
      <c r="D41" s="14">
        <v>-4.5</v>
      </c>
    </row>
    <row r="42" spans="1:10" x14ac:dyDescent="0.2">
      <c r="A42" s="39"/>
      <c r="B42" s="9" t="s">
        <v>29</v>
      </c>
      <c r="E42" s="17">
        <f>+E43+E44</f>
        <v>38.638817000000003</v>
      </c>
    </row>
    <row r="43" spans="1:10" x14ac:dyDescent="0.2">
      <c r="A43" s="39"/>
      <c r="B43" s="24" t="s">
        <v>30</v>
      </c>
      <c r="E43" s="14">
        <v>44.238817000000004</v>
      </c>
    </row>
    <row r="44" spans="1:10" x14ac:dyDescent="0.2">
      <c r="A44" s="39"/>
      <c r="B44" s="24" t="s">
        <v>31</v>
      </c>
      <c r="E44" s="14">
        <v>-5.6</v>
      </c>
    </row>
    <row r="45" spans="1:10" x14ac:dyDescent="0.2">
      <c r="A45" s="39"/>
      <c r="B45" s="9" t="s">
        <v>32</v>
      </c>
      <c r="D45" s="19">
        <f>+D46</f>
        <v>-121.34101605901999</v>
      </c>
      <c r="E45" s="17"/>
    </row>
    <row r="46" spans="1:10" x14ac:dyDescent="0.2">
      <c r="A46" s="39"/>
      <c r="B46" s="15" t="s">
        <v>18</v>
      </c>
      <c r="D46" s="14">
        <v>-121.34101605901999</v>
      </c>
      <c r="J46" s="9"/>
    </row>
    <row r="47" spans="1:10" x14ac:dyDescent="0.2">
      <c r="A47" s="39"/>
      <c r="B47" s="10" t="s">
        <v>22</v>
      </c>
      <c r="C47" s="12"/>
      <c r="D47" s="11">
        <f>+D48</f>
        <v>96.521032393232005</v>
      </c>
      <c r="E47" s="11">
        <f>+E48</f>
        <v>85.641915297169945</v>
      </c>
      <c r="J47" s="9"/>
    </row>
    <row r="48" spans="1:10" x14ac:dyDescent="0.2">
      <c r="A48" s="39"/>
      <c r="B48" s="9" t="s">
        <v>33</v>
      </c>
      <c r="D48" s="19">
        <f>+D49+D50+D51</f>
        <v>96.521032393232005</v>
      </c>
      <c r="E48" s="19">
        <f>+E49+E50+E51</f>
        <v>85.641915297169945</v>
      </c>
    </row>
    <row r="49" spans="1:5" x14ac:dyDescent="0.2">
      <c r="A49" s="39"/>
      <c r="B49" s="15" t="s">
        <v>12</v>
      </c>
      <c r="D49" s="14">
        <v>-8.526592967600001</v>
      </c>
      <c r="E49" s="14">
        <v>-7.1666874725665224</v>
      </c>
    </row>
    <row r="50" spans="1:5" x14ac:dyDescent="0.2">
      <c r="A50" s="39"/>
      <c r="B50" s="15" t="s">
        <v>18</v>
      </c>
      <c r="D50" s="14">
        <v>-14.324676185568</v>
      </c>
      <c r="E50" s="14">
        <v>-7.5250218461948482</v>
      </c>
    </row>
    <row r="51" spans="1:5" x14ac:dyDescent="0.2">
      <c r="A51" s="39"/>
      <c r="B51" s="15" t="s">
        <v>11</v>
      </c>
      <c r="D51" s="14">
        <v>119.37230154640001</v>
      </c>
      <c r="E51" s="14">
        <v>100.33362461593131</v>
      </c>
    </row>
    <row r="52" spans="1:5" x14ac:dyDescent="0.2">
      <c r="A52" s="39"/>
      <c r="B52" s="10" t="s">
        <v>34</v>
      </c>
      <c r="C52" s="12"/>
      <c r="D52" s="11">
        <f>+D53</f>
        <v>70.444310645769377</v>
      </c>
      <c r="E52" s="12"/>
    </row>
    <row r="53" spans="1:5" x14ac:dyDescent="0.2">
      <c r="A53" s="39"/>
      <c r="B53" s="9" t="s">
        <v>35</v>
      </c>
      <c r="D53" s="19">
        <f>+D54+D55+D56</f>
        <v>70.444310645769377</v>
      </c>
    </row>
    <row r="54" spans="1:5" x14ac:dyDescent="0.2">
      <c r="A54" s="39"/>
      <c r="B54" s="15" t="s">
        <v>36</v>
      </c>
      <c r="D54" s="14">
        <v>-6.8707228803530001</v>
      </c>
    </row>
    <row r="55" spans="1:5" x14ac:dyDescent="0.2">
      <c r="A55" s="39"/>
      <c r="B55" s="15" t="s">
        <v>18</v>
      </c>
      <c r="D55" s="14">
        <v>-12.377826547345727</v>
      </c>
    </row>
    <row r="56" spans="1:5" x14ac:dyDescent="0.2">
      <c r="A56" s="39"/>
      <c r="B56" s="15" t="s">
        <v>10</v>
      </c>
      <c r="D56" s="14">
        <v>89.692860073468111</v>
      </c>
    </row>
    <row r="57" spans="1:5" x14ac:dyDescent="0.2">
      <c r="A57" s="39"/>
      <c r="B57" s="10" t="s">
        <v>37</v>
      </c>
      <c r="C57" s="12"/>
      <c r="D57" s="11">
        <f>+D58</f>
        <v>62.335786831938904</v>
      </c>
      <c r="E57" s="12"/>
    </row>
    <row r="58" spans="1:5" x14ac:dyDescent="0.2">
      <c r="A58" s="39"/>
      <c r="B58" s="9" t="s">
        <v>38</v>
      </c>
      <c r="D58" s="19">
        <f>+D59+D60</f>
        <v>62.335786831938904</v>
      </c>
    </row>
    <row r="59" spans="1:5" x14ac:dyDescent="0.2">
      <c r="A59" s="39"/>
      <c r="B59" s="15" t="s">
        <v>18</v>
      </c>
      <c r="D59" s="14">
        <v>-17.3559013677</v>
      </c>
    </row>
    <row r="60" spans="1:5" x14ac:dyDescent="0.2">
      <c r="A60" s="39"/>
      <c r="B60" s="15" t="s">
        <v>39</v>
      </c>
      <c r="D60" s="14">
        <v>79.691688199638904</v>
      </c>
    </row>
    <row r="61" spans="1:5" x14ac:dyDescent="0.2">
      <c r="A61" s="39"/>
      <c r="B61" s="10" t="s">
        <v>40</v>
      </c>
      <c r="C61" s="12"/>
      <c r="D61" s="11">
        <f>+D62</f>
        <v>50.277093246149995</v>
      </c>
      <c r="E61" s="12"/>
    </row>
    <row r="62" spans="1:5" x14ac:dyDescent="0.2">
      <c r="A62" s="39"/>
      <c r="B62" s="9" t="s">
        <v>41</v>
      </c>
      <c r="D62" s="17">
        <f>+D63+D64</f>
        <v>50.277093246149995</v>
      </c>
    </row>
    <row r="63" spans="1:5" x14ac:dyDescent="0.2">
      <c r="A63" s="39"/>
      <c r="B63" s="15" t="s">
        <v>18</v>
      </c>
      <c r="D63" s="14">
        <v>-13.364796938850001</v>
      </c>
    </row>
    <row r="64" spans="1:5" x14ac:dyDescent="0.2">
      <c r="A64" s="39"/>
      <c r="B64" s="15" t="s">
        <v>42</v>
      </c>
      <c r="D64" s="14">
        <v>63.641890184999994</v>
      </c>
    </row>
    <row r="66" spans="1:6" x14ac:dyDescent="0.2">
      <c r="A66" s="38">
        <v>2018</v>
      </c>
      <c r="B66" s="10" t="s">
        <v>8</v>
      </c>
      <c r="C66" s="12"/>
      <c r="D66" s="12"/>
      <c r="E66" s="11">
        <f>+E67+E69+E71+E73+E75+E77+E80+E82</f>
        <v>-132.60244523543656</v>
      </c>
    </row>
    <row r="67" spans="1:6" x14ac:dyDescent="0.2">
      <c r="A67" s="39"/>
      <c r="B67" s="9" t="s">
        <v>43</v>
      </c>
      <c r="E67" s="19">
        <f>+E68</f>
        <v>-115</v>
      </c>
      <c r="F67" s="14"/>
    </row>
    <row r="68" spans="1:6" x14ac:dyDescent="0.2">
      <c r="A68" s="39"/>
      <c r="B68" s="15" t="s">
        <v>18</v>
      </c>
      <c r="E68" s="14">
        <v>-115</v>
      </c>
      <c r="F68" s="14"/>
    </row>
    <row r="69" spans="1:6" x14ac:dyDescent="0.2">
      <c r="A69" s="39"/>
      <c r="B69" s="9" t="s">
        <v>44</v>
      </c>
      <c r="E69" s="17">
        <f>+E70</f>
        <v>-9.0129999999999999</v>
      </c>
    </row>
    <row r="70" spans="1:6" x14ac:dyDescent="0.2">
      <c r="A70" s="39"/>
      <c r="B70" s="15" t="s">
        <v>18</v>
      </c>
      <c r="E70" s="14">
        <v>-9.0129999999999999</v>
      </c>
    </row>
    <row r="71" spans="1:6" x14ac:dyDescent="0.2">
      <c r="A71" s="39"/>
      <c r="B71" s="9" t="s">
        <v>45</v>
      </c>
      <c r="E71" s="17">
        <f>+E72</f>
        <v>-1.9239999999999999</v>
      </c>
    </row>
    <row r="72" spans="1:6" x14ac:dyDescent="0.2">
      <c r="A72" s="39"/>
      <c r="B72" s="15" t="s">
        <v>46</v>
      </c>
      <c r="E72" s="14">
        <v>-1.9239999999999999</v>
      </c>
    </row>
    <row r="73" spans="1:6" x14ac:dyDescent="0.2">
      <c r="A73" s="39"/>
      <c r="B73" s="9" t="s">
        <v>47</v>
      </c>
      <c r="E73" s="17">
        <f>+E74</f>
        <v>-2.7207570810000004</v>
      </c>
    </row>
    <row r="74" spans="1:6" x14ac:dyDescent="0.2">
      <c r="A74" s="39"/>
      <c r="B74" s="15" t="s">
        <v>18</v>
      </c>
      <c r="E74" s="14">
        <v>-2.7207570810000004</v>
      </c>
    </row>
    <row r="75" spans="1:6" x14ac:dyDescent="0.2">
      <c r="A75" s="39"/>
      <c r="B75" s="9" t="s">
        <v>48</v>
      </c>
      <c r="E75" s="9">
        <f>+E76</f>
        <v>0</v>
      </c>
    </row>
    <row r="76" spans="1:6" x14ac:dyDescent="0.2">
      <c r="A76" s="39"/>
      <c r="B76" s="15" t="s">
        <v>46</v>
      </c>
      <c r="E76" s="8">
        <v>0</v>
      </c>
    </row>
    <row r="77" spans="1:6" x14ac:dyDescent="0.2">
      <c r="A77" s="39"/>
      <c r="B77" s="9" t="s">
        <v>49</v>
      </c>
      <c r="E77" s="17">
        <v>0</v>
      </c>
    </row>
    <row r="78" spans="1:6" x14ac:dyDescent="0.2">
      <c r="A78" s="39"/>
      <c r="B78" s="25" t="s">
        <v>18</v>
      </c>
      <c r="E78" s="8">
        <v>0</v>
      </c>
    </row>
    <row r="79" spans="1:6" x14ac:dyDescent="0.2">
      <c r="A79" s="39"/>
      <c r="B79" s="25" t="s">
        <v>50</v>
      </c>
      <c r="E79" s="8">
        <v>0</v>
      </c>
    </row>
    <row r="80" spans="1:6" x14ac:dyDescent="0.2">
      <c r="A80" s="39"/>
      <c r="B80" s="9" t="s">
        <v>51</v>
      </c>
      <c r="E80" s="17">
        <f>+E81</f>
        <v>-2.5787970810000003</v>
      </c>
    </row>
    <row r="81" spans="1:8" x14ac:dyDescent="0.2">
      <c r="A81" s="39"/>
      <c r="B81" s="15" t="s">
        <v>18</v>
      </c>
      <c r="E81" s="14">
        <v>-2.5787970810000003</v>
      </c>
    </row>
    <row r="82" spans="1:8" x14ac:dyDescent="0.2">
      <c r="A82" s="39"/>
      <c r="B82" s="9" t="s">
        <v>52</v>
      </c>
      <c r="E82" s="17">
        <f>+E83</f>
        <v>-1.3658910734365499</v>
      </c>
    </row>
    <row r="83" spans="1:8" x14ac:dyDescent="0.2">
      <c r="A83" s="39"/>
      <c r="B83" s="15" t="s">
        <v>18</v>
      </c>
      <c r="E83" s="14">
        <v>-1.3658910734365499</v>
      </c>
    </row>
    <row r="84" spans="1:8" s="26" customFormat="1" x14ac:dyDescent="0.2">
      <c r="A84" s="39"/>
      <c r="B84" s="10" t="s">
        <v>22</v>
      </c>
      <c r="C84" s="12"/>
      <c r="D84" s="12"/>
      <c r="E84" s="11">
        <f>+E85+E87</f>
        <v>55.426712962948201</v>
      </c>
      <c r="F84" s="14"/>
      <c r="G84" s="8"/>
      <c r="H84" s="8"/>
    </row>
    <row r="85" spans="1:8" x14ac:dyDescent="0.2">
      <c r="A85" s="39"/>
      <c r="B85" s="27" t="s">
        <v>53</v>
      </c>
      <c r="E85" s="19">
        <f>+E86</f>
        <v>35.2577120056132</v>
      </c>
      <c r="F85" s="14"/>
    </row>
    <row r="86" spans="1:8" x14ac:dyDescent="0.2">
      <c r="A86" s="39"/>
      <c r="B86" s="28" t="s">
        <v>11</v>
      </c>
      <c r="E86" s="14">
        <v>35.2577120056132</v>
      </c>
      <c r="F86" s="14"/>
    </row>
    <row r="87" spans="1:8" s="9" customFormat="1" x14ac:dyDescent="0.2">
      <c r="A87" s="39"/>
      <c r="B87" s="9" t="s">
        <v>54</v>
      </c>
      <c r="E87" s="19">
        <f>+E88+E89</f>
        <v>20.169000957334998</v>
      </c>
      <c r="F87" s="17"/>
      <c r="G87" s="17"/>
    </row>
    <row r="88" spans="1:8" x14ac:dyDescent="0.2">
      <c r="A88" s="39"/>
      <c r="B88" s="28" t="s">
        <v>11</v>
      </c>
      <c r="E88" s="14">
        <v>22.535196600374299</v>
      </c>
      <c r="F88" s="14"/>
      <c r="G88" s="14"/>
      <c r="H88" s="14"/>
    </row>
    <row r="89" spans="1:8" x14ac:dyDescent="0.2">
      <c r="A89" s="39"/>
      <c r="B89" s="15" t="s">
        <v>18</v>
      </c>
      <c r="E89" s="14">
        <v>-2.3661956430393003</v>
      </c>
      <c r="F89" s="14"/>
      <c r="G89" s="14"/>
      <c r="H89" s="14"/>
    </row>
    <row r="90" spans="1:8" s="26" customFormat="1" x14ac:dyDescent="0.2">
      <c r="A90" s="39"/>
      <c r="B90" s="10" t="s">
        <v>34</v>
      </c>
      <c r="C90" s="12"/>
      <c r="D90" s="29"/>
      <c r="E90" s="11">
        <f>+E91</f>
        <v>-9036.8811130516187</v>
      </c>
      <c r="F90" s="8"/>
      <c r="G90" s="8"/>
      <c r="H90" s="8"/>
    </row>
    <row r="91" spans="1:8" s="26" customFormat="1" x14ac:dyDescent="0.2">
      <c r="A91" s="39"/>
      <c r="B91" s="9" t="s">
        <v>55</v>
      </c>
      <c r="C91" s="8"/>
      <c r="D91" s="8"/>
      <c r="E91" s="19">
        <v>-9036.8811130516187</v>
      </c>
      <c r="F91" s="8"/>
      <c r="G91" s="8"/>
      <c r="H91" s="8"/>
    </row>
    <row r="92" spans="1:8" s="26" customFormat="1" x14ac:dyDescent="0.2">
      <c r="A92" s="39"/>
      <c r="B92" s="15" t="s">
        <v>12</v>
      </c>
      <c r="C92" s="8"/>
      <c r="D92" s="8"/>
      <c r="E92" s="14">
        <v>0.38088882961713078</v>
      </c>
      <c r="F92" s="8"/>
    </row>
    <row r="93" spans="1:8" s="26" customFormat="1" x14ac:dyDescent="0.2">
      <c r="A93" s="39"/>
      <c r="B93" s="15" t="s">
        <v>18</v>
      </c>
      <c r="C93" s="8"/>
      <c r="D93" s="8"/>
      <c r="E93" s="14">
        <v>1.0785140028999258</v>
      </c>
      <c r="F93" s="8"/>
    </row>
    <row r="94" spans="1:8" x14ac:dyDescent="0.2">
      <c r="A94" s="39"/>
      <c r="B94" s="15" t="s">
        <v>10</v>
      </c>
      <c r="E94" s="14">
        <v>-10.496283945568676</v>
      </c>
      <c r="G94" s="26"/>
      <c r="H94" s="26"/>
    </row>
    <row r="95" spans="1:8" x14ac:dyDescent="0.2">
      <c r="A95" s="39"/>
      <c r="B95" s="10" t="s">
        <v>56</v>
      </c>
      <c r="C95" s="12"/>
      <c r="D95" s="12"/>
      <c r="E95" s="11">
        <f>+E96</f>
        <v>20</v>
      </c>
    </row>
    <row r="96" spans="1:8" x14ac:dyDescent="0.2">
      <c r="A96" s="39"/>
      <c r="B96" s="15" t="s">
        <v>57</v>
      </c>
      <c r="E96" s="14">
        <v>20</v>
      </c>
    </row>
    <row r="97" spans="1:6" x14ac:dyDescent="0.2">
      <c r="A97" s="39"/>
      <c r="B97" s="10" t="s">
        <v>58</v>
      </c>
      <c r="C97" s="12"/>
      <c r="D97" s="12"/>
      <c r="E97" s="11">
        <f>+E98</f>
        <v>-2.3731663243993504</v>
      </c>
    </row>
    <row r="98" spans="1:6" x14ac:dyDescent="0.2">
      <c r="A98" s="39"/>
      <c r="B98" s="30" t="s">
        <v>59</v>
      </c>
      <c r="C98" s="26"/>
      <c r="D98" s="26"/>
      <c r="E98" s="31">
        <f>+SUM(E99:E102)</f>
        <v>-2.3731663243993504</v>
      </c>
      <c r="F98" s="26"/>
    </row>
    <row r="99" spans="1:6" x14ac:dyDescent="0.2">
      <c r="A99" s="39"/>
      <c r="B99" s="15" t="s">
        <v>12</v>
      </c>
      <c r="C99" s="26"/>
      <c r="D99" s="26"/>
      <c r="E99" s="14">
        <v>-0.93685915686929577</v>
      </c>
    </row>
    <row r="100" spans="1:6" x14ac:dyDescent="0.2">
      <c r="A100" s="39"/>
      <c r="B100" s="15" t="s">
        <v>18</v>
      </c>
      <c r="C100" s="26"/>
      <c r="D100" s="26"/>
      <c r="E100" s="14">
        <v>7.9700911535474289E-2</v>
      </c>
    </row>
    <row r="101" spans="1:6" x14ac:dyDescent="0.2">
      <c r="A101" s="39"/>
      <c r="B101" s="28" t="s">
        <v>11</v>
      </c>
      <c r="C101" s="26"/>
      <c r="D101" s="26"/>
      <c r="E101" s="14">
        <v>0</v>
      </c>
    </row>
    <row r="102" spans="1:6" x14ac:dyDescent="0.2">
      <c r="A102" s="39"/>
      <c r="B102" s="15" t="s">
        <v>10</v>
      </c>
      <c r="C102" s="26"/>
      <c r="D102" s="26"/>
      <c r="E102" s="14">
        <v>-1.516008079065529</v>
      </c>
    </row>
    <row r="103" spans="1:6" x14ac:dyDescent="0.2">
      <c r="A103" s="39"/>
      <c r="B103" s="10" t="s">
        <v>3</v>
      </c>
      <c r="C103" s="12"/>
      <c r="D103" s="12"/>
      <c r="E103" s="32">
        <f>+E104</f>
        <v>-0.87</v>
      </c>
    </row>
    <row r="104" spans="1:6" x14ac:dyDescent="0.2">
      <c r="A104" s="39"/>
      <c r="B104" s="33" t="s">
        <v>60</v>
      </c>
      <c r="E104" s="34">
        <f>+E105</f>
        <v>-0.87</v>
      </c>
    </row>
    <row r="105" spans="1:6" x14ac:dyDescent="0.2">
      <c r="A105" s="35"/>
      <c r="B105" s="15" t="s">
        <v>61</v>
      </c>
      <c r="E105" s="14">
        <v>-0.87</v>
      </c>
    </row>
  </sheetData>
  <mergeCells count="3">
    <mergeCell ref="A3:A31"/>
    <mergeCell ref="A33:A64"/>
    <mergeCell ref="A66:A10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8"/>
  <sheetViews>
    <sheetView tabSelected="1" workbookViewId="0"/>
  </sheetViews>
  <sheetFormatPr defaultRowHeight="12.75" x14ac:dyDescent="0.2"/>
  <cols>
    <col min="2" max="2" width="26" customWidth="1"/>
    <col min="3" max="5" width="12.1640625" customWidth="1"/>
  </cols>
  <sheetData>
    <row r="1" spans="2:5" ht="25.5" customHeight="1" x14ac:dyDescent="0.2">
      <c r="B1" s="40" t="s">
        <v>70</v>
      </c>
      <c r="C1" s="40"/>
      <c r="D1" s="40"/>
      <c r="E1" s="40"/>
    </row>
    <row r="2" spans="2:5" x14ac:dyDescent="0.2">
      <c r="B2" s="1"/>
      <c r="C2" s="2">
        <v>2016</v>
      </c>
      <c r="D2" s="2">
        <v>2017</v>
      </c>
      <c r="E2" s="2">
        <v>2018</v>
      </c>
    </row>
    <row r="3" spans="2:5" x14ac:dyDescent="0.2">
      <c r="B3" t="s">
        <v>46</v>
      </c>
      <c r="C3" s="3">
        <f>+opatrenia!C17+opatrenia!C19+opatrenia!C21+opatrenia!C23</f>
        <v>-4.5472487176763199</v>
      </c>
      <c r="D3" s="3">
        <f>+opatrenia!D17+opatrenia!D19+opatrenia!D21+opatrenia!D23</f>
        <v>0</v>
      </c>
      <c r="E3" s="3">
        <f>+opatrenia!E17+opatrenia!E19+opatrenia!E21+opatrenia!E23</f>
        <v>0</v>
      </c>
    </row>
    <row r="4" spans="2:5" x14ac:dyDescent="0.2">
      <c r="B4" t="s">
        <v>18</v>
      </c>
      <c r="C4" s="3">
        <f>+opatrenia!C25</f>
        <v>2.617</v>
      </c>
      <c r="D4" s="3">
        <f>+opatrenia!D25</f>
        <v>0</v>
      </c>
      <c r="E4" s="3">
        <f>+opatrenia!E25</f>
        <v>0</v>
      </c>
    </row>
    <row r="5" spans="2:5" x14ac:dyDescent="0.2">
      <c r="B5" t="s">
        <v>20</v>
      </c>
      <c r="C5" s="3">
        <f>+opatrenia!C27</f>
        <v>-5.2050000000000001</v>
      </c>
      <c r="D5" s="3">
        <f>+opatrenia!D27</f>
        <v>0</v>
      </c>
      <c r="E5" s="3">
        <f>+opatrenia!E27</f>
        <v>0</v>
      </c>
    </row>
    <row r="6" spans="2:5" x14ac:dyDescent="0.2">
      <c r="B6" t="s">
        <v>6</v>
      </c>
      <c r="C6" s="3">
        <f>+opatrenia!C4+opatrenia!C5+opatrenia!C9+opatrenia!C12</f>
        <v>-64.632999999999996</v>
      </c>
      <c r="D6" s="3">
        <f>+opatrenia!D4+opatrenia!D5+opatrenia!D9+opatrenia!D12</f>
        <v>1.48</v>
      </c>
      <c r="E6" s="3">
        <f>+opatrenia!E4+opatrenia!E5+opatrenia!E9+opatrenia!E12</f>
        <v>0</v>
      </c>
    </row>
    <row r="7" spans="2:5" x14ac:dyDescent="0.2">
      <c r="B7" t="s">
        <v>62</v>
      </c>
      <c r="C7" s="3">
        <f>+opatrenia!C8++opatrenia!C11</f>
        <v>5.54</v>
      </c>
      <c r="D7" s="3">
        <f>+opatrenia!D8++opatrenia!D11</f>
        <v>28.55</v>
      </c>
      <c r="E7" s="3">
        <f>+opatrenia!E8++opatrenia!E11</f>
        <v>0</v>
      </c>
    </row>
    <row r="8" spans="2:5" x14ac:dyDescent="0.2">
      <c r="B8" t="s">
        <v>63</v>
      </c>
      <c r="C8" s="3"/>
      <c r="D8" s="3"/>
      <c r="E8" s="3"/>
    </row>
    <row r="9" spans="2:5" x14ac:dyDescent="0.2">
      <c r="B9" t="s">
        <v>64</v>
      </c>
      <c r="C9" s="3"/>
      <c r="D9" s="3"/>
      <c r="E9" s="3"/>
    </row>
    <row r="10" spans="2:5" x14ac:dyDescent="0.2">
      <c r="B10" t="s">
        <v>65</v>
      </c>
      <c r="C10" s="3">
        <f>+opatrenia!C15</f>
        <v>-1.6746972768399999</v>
      </c>
      <c r="D10" s="3">
        <f>+opatrenia!D15</f>
        <v>0</v>
      </c>
      <c r="E10" s="3">
        <f>+opatrenia!E15</f>
        <v>0</v>
      </c>
    </row>
    <row r="11" spans="2:5" x14ac:dyDescent="0.2">
      <c r="B11" t="s">
        <v>24</v>
      </c>
      <c r="C11" s="3">
        <f>+opatrenia!C31+opatrenia!C16</f>
        <v>-2.4866231756000001</v>
      </c>
      <c r="D11" s="3">
        <f>+opatrenia!D31+opatrenia!D16</f>
        <v>0</v>
      </c>
      <c r="E11" s="3">
        <f>+opatrenia!E31+opatrenia!E16</f>
        <v>0</v>
      </c>
    </row>
    <row r="12" spans="2:5" x14ac:dyDescent="0.2">
      <c r="B12" s="5" t="s">
        <v>66</v>
      </c>
      <c r="C12" s="6">
        <f>+SUM(C3:C11)</f>
        <v>-70.389569170116303</v>
      </c>
      <c r="D12" s="6">
        <f>+SUM(D3:D11)</f>
        <v>30.03</v>
      </c>
      <c r="E12" s="6">
        <f>+SUM(E3:E11)</f>
        <v>0</v>
      </c>
    </row>
    <row r="13" spans="2:5" x14ac:dyDescent="0.2">
      <c r="C13" s="3"/>
      <c r="D13" s="3"/>
      <c r="E13" s="3"/>
    </row>
    <row r="14" spans="2:5" ht="27.75" customHeight="1" x14ac:dyDescent="0.2">
      <c r="B14" s="40" t="s">
        <v>71</v>
      </c>
      <c r="C14" s="40"/>
      <c r="D14" s="40"/>
      <c r="E14" s="40"/>
    </row>
    <row r="15" spans="2:5" x14ac:dyDescent="0.2">
      <c r="B15" s="1"/>
      <c r="C15" s="2">
        <v>2016</v>
      </c>
      <c r="D15" s="2">
        <v>2017</v>
      </c>
      <c r="E15" s="2">
        <v>2018</v>
      </c>
    </row>
    <row r="16" spans="2:5" x14ac:dyDescent="0.2">
      <c r="B16" t="s">
        <v>46</v>
      </c>
      <c r="C16" s="3"/>
      <c r="D16" s="3">
        <f>+opatrenia!D39+opatrenia!D49+opatrenia!D54</f>
        <v>-49.657663870259803</v>
      </c>
      <c r="E16" s="3">
        <f>+opatrenia!E39+opatrenia!E49+opatrenia!E54</f>
        <v>-7.1666874725665224</v>
      </c>
    </row>
    <row r="17" spans="2:6" x14ac:dyDescent="0.2">
      <c r="B17" t="s">
        <v>18</v>
      </c>
      <c r="C17" s="3"/>
      <c r="D17" s="3">
        <f>+opatrenia!D63+opatrenia!D59+opatrenia!D55+opatrenia!D50+opatrenia!D46+opatrenia!D41</f>
        <v>-183.26421709848373</v>
      </c>
      <c r="E17" s="3">
        <f>+opatrenia!E63+opatrenia!E59+opatrenia!E55+opatrenia!E50+opatrenia!E46+opatrenia!E41</f>
        <v>-7.5250218461948482</v>
      </c>
    </row>
    <row r="18" spans="2:6" x14ac:dyDescent="0.2">
      <c r="B18" t="s">
        <v>20</v>
      </c>
      <c r="C18" s="3"/>
      <c r="D18" s="3">
        <f>+opatrenia!D43</f>
        <v>0</v>
      </c>
      <c r="E18" s="3">
        <f>+opatrenia!E43</f>
        <v>44.238817000000004</v>
      </c>
    </row>
    <row r="19" spans="2:6" x14ac:dyDescent="0.2">
      <c r="B19" t="s">
        <v>6</v>
      </c>
      <c r="C19" s="3"/>
      <c r="D19" s="3">
        <f>+opatrenia!D36</f>
        <v>5.7409999999999997</v>
      </c>
      <c r="E19" s="3">
        <f>+opatrenia!E36</f>
        <v>0</v>
      </c>
    </row>
    <row r="20" spans="2:6" x14ac:dyDescent="0.2">
      <c r="B20" t="s">
        <v>62</v>
      </c>
      <c r="C20" s="3"/>
      <c r="D20" s="3">
        <f>+opatrenia!D35</f>
        <v>23.824999999999999</v>
      </c>
      <c r="E20" s="3">
        <f>+opatrenia!E35</f>
        <v>0</v>
      </c>
    </row>
    <row r="21" spans="2:6" x14ac:dyDescent="0.2">
      <c r="B21" t="s">
        <v>63</v>
      </c>
      <c r="C21" s="3"/>
      <c r="D21" s="3">
        <f>+opatrenia!D60</f>
        <v>79.691688199638904</v>
      </c>
      <c r="E21" s="3">
        <f>+opatrenia!E60</f>
        <v>0</v>
      </c>
    </row>
    <row r="22" spans="2:6" x14ac:dyDescent="0.2">
      <c r="B22" t="s">
        <v>64</v>
      </c>
      <c r="C22" s="3"/>
      <c r="D22" s="3">
        <f>+opatrenia!D64</f>
        <v>63.641890184999994</v>
      </c>
      <c r="E22" s="3">
        <f>+opatrenia!E64</f>
        <v>0</v>
      </c>
    </row>
    <row r="23" spans="2:6" x14ac:dyDescent="0.2">
      <c r="B23" t="s">
        <v>65</v>
      </c>
      <c r="C23" s="3"/>
      <c r="D23" s="3">
        <f>+opatrenia!D56</f>
        <v>89.692860073468111</v>
      </c>
      <c r="E23" s="3">
        <f>+opatrenia!E56</f>
        <v>0</v>
      </c>
    </row>
    <row r="24" spans="2:6" x14ac:dyDescent="0.2">
      <c r="B24" t="s">
        <v>24</v>
      </c>
      <c r="C24" s="3"/>
      <c r="D24" s="3">
        <f>+opatrenia!D51+opatrenia!D44</f>
        <v>119.37230154640001</v>
      </c>
      <c r="E24" s="3">
        <f>+opatrenia!E51+opatrenia!E44</f>
        <v>94.733624615931319</v>
      </c>
    </row>
    <row r="25" spans="2:6" x14ac:dyDescent="0.2">
      <c r="B25" s="5" t="s">
        <v>66</v>
      </c>
      <c r="C25" s="6"/>
      <c r="D25" s="6">
        <f t="shared" ref="D25:E25" si="0">+SUM(D16:D24)</f>
        <v>149.04285903576351</v>
      </c>
      <c r="E25" s="6">
        <f t="shared" si="0"/>
        <v>124.28073229716995</v>
      </c>
    </row>
    <row r="26" spans="2:6" x14ac:dyDescent="0.2">
      <c r="C26" s="3"/>
      <c r="D26" s="3"/>
      <c r="E26" s="3"/>
    </row>
    <row r="28" spans="2:6" ht="25.5" customHeight="1" x14ac:dyDescent="0.2">
      <c r="B28" s="40" t="s">
        <v>72</v>
      </c>
      <c r="C28" s="40"/>
      <c r="D28" s="40"/>
      <c r="E28" s="40"/>
    </row>
    <row r="29" spans="2:6" x14ac:dyDescent="0.2">
      <c r="B29" s="1"/>
      <c r="C29" s="2">
        <v>2016</v>
      </c>
      <c r="D29" s="2">
        <v>2017</v>
      </c>
      <c r="E29" s="2">
        <v>2018</v>
      </c>
    </row>
    <row r="30" spans="2:6" x14ac:dyDescent="0.2">
      <c r="B30" t="s">
        <v>46</v>
      </c>
      <c r="C30" s="3"/>
      <c r="D30" s="3"/>
      <c r="E30" s="3">
        <f>+opatrenia!E79+opatrenia!E92+opatrenia!E99+opatrenia!E72</f>
        <v>-2.4799703272521647</v>
      </c>
      <c r="F30" s="3"/>
    </row>
    <row r="31" spans="2:6" x14ac:dyDescent="0.2">
      <c r="B31" t="s">
        <v>18</v>
      </c>
      <c r="C31" s="3"/>
      <c r="D31" s="3"/>
      <c r="E31" s="3">
        <f>+opatrenia!E68+opatrenia!E70+opatrenia!E74+opatrenia!E78+opatrenia!E81+opatrenia!E83+opatrenia!E89+opatrenia!E93+opatrenia!E100</f>
        <v>-131.88642596404046</v>
      </c>
    </row>
    <row r="32" spans="2:6" x14ac:dyDescent="0.2">
      <c r="B32" t="s">
        <v>20</v>
      </c>
      <c r="C32" s="3"/>
      <c r="D32" s="3"/>
      <c r="E32" s="3"/>
    </row>
    <row r="33" spans="2:5" x14ac:dyDescent="0.2">
      <c r="B33" t="s">
        <v>6</v>
      </c>
      <c r="C33" s="3"/>
      <c r="D33" s="3"/>
      <c r="E33" s="3"/>
    </row>
    <row r="34" spans="2:5" x14ac:dyDescent="0.2">
      <c r="B34" t="s">
        <v>62</v>
      </c>
      <c r="C34" s="3"/>
      <c r="D34" s="3"/>
      <c r="E34" s="3">
        <f>+opatrenia!E105</f>
        <v>-0.87</v>
      </c>
    </row>
    <row r="35" spans="2:5" x14ac:dyDescent="0.2">
      <c r="B35" t="s">
        <v>63</v>
      </c>
      <c r="C35" s="3"/>
      <c r="D35" s="3"/>
      <c r="E35" s="3"/>
    </row>
    <row r="36" spans="2:5" x14ac:dyDescent="0.2">
      <c r="B36" t="s">
        <v>64</v>
      </c>
      <c r="C36" s="3"/>
      <c r="D36" s="3"/>
      <c r="E36" s="3"/>
    </row>
    <row r="37" spans="2:5" x14ac:dyDescent="0.2">
      <c r="B37" t="s">
        <v>67</v>
      </c>
      <c r="C37" s="3"/>
      <c r="D37" s="3"/>
      <c r="E37" s="3">
        <f>+opatrenia!E96</f>
        <v>20</v>
      </c>
    </row>
    <row r="38" spans="2:5" x14ac:dyDescent="0.2">
      <c r="B38" t="s">
        <v>65</v>
      </c>
      <c r="C38" s="3"/>
      <c r="D38" s="3"/>
      <c r="E38" s="3">
        <f>+opatrenia!E94+opatrenia!E102</f>
        <v>-12.012292024634204</v>
      </c>
    </row>
    <row r="39" spans="2:5" x14ac:dyDescent="0.2">
      <c r="B39" t="s">
        <v>24</v>
      </c>
      <c r="C39" s="3"/>
      <c r="D39" s="3"/>
      <c r="E39" s="3">
        <f>+opatrenia!E101+opatrenia!E88+opatrenia!E86</f>
        <v>57.792908605987499</v>
      </c>
    </row>
    <row r="40" spans="2:5" x14ac:dyDescent="0.2">
      <c r="B40" s="5" t="s">
        <v>66</v>
      </c>
      <c r="C40" s="6">
        <f>+SUM(C30:C39)</f>
        <v>0</v>
      </c>
      <c r="D40" s="6">
        <f>+SUM(D30:D39)</f>
        <v>0</v>
      </c>
      <c r="E40" s="6">
        <f>+SUM(E30:E39)</f>
        <v>-69.45577970993935</v>
      </c>
    </row>
    <row r="41" spans="2:5" x14ac:dyDescent="0.2">
      <c r="C41" s="3"/>
      <c r="D41" s="3"/>
      <c r="E41" s="3"/>
    </row>
    <row r="42" spans="2:5" ht="28.5" customHeight="1" x14ac:dyDescent="0.2">
      <c r="B42" s="40" t="s">
        <v>68</v>
      </c>
      <c r="C42" s="40"/>
      <c r="D42" s="40"/>
      <c r="E42" s="40"/>
    </row>
    <row r="43" spans="2:5" x14ac:dyDescent="0.2">
      <c r="B43" s="1"/>
      <c r="C43" s="2">
        <v>2016</v>
      </c>
      <c r="D43" s="2">
        <v>2017</v>
      </c>
      <c r="E43" s="2">
        <v>2018</v>
      </c>
    </row>
    <row r="44" spans="2:5" x14ac:dyDescent="0.2">
      <c r="B44" t="s">
        <v>46</v>
      </c>
      <c r="C44" s="3">
        <f>+C30+C16+C3</f>
        <v>-4.5472487176763199</v>
      </c>
      <c r="D44" s="3">
        <f t="shared" ref="D44:E44" si="1">+D30+D16+D3</f>
        <v>-49.657663870259803</v>
      </c>
      <c r="E44" s="3">
        <f t="shared" si="1"/>
        <v>-9.6466577998186871</v>
      </c>
    </row>
    <row r="45" spans="2:5" x14ac:dyDescent="0.2">
      <c r="B45" t="s">
        <v>18</v>
      </c>
      <c r="C45" s="3">
        <f t="shared" ref="C45:E45" si="2">+C31+C17+C4</f>
        <v>2.617</v>
      </c>
      <c r="D45" s="3">
        <f t="shared" si="2"/>
        <v>-183.26421709848373</v>
      </c>
      <c r="E45" s="3">
        <f t="shared" si="2"/>
        <v>-139.4114478102353</v>
      </c>
    </row>
    <row r="46" spans="2:5" x14ac:dyDescent="0.2">
      <c r="B46" t="s">
        <v>20</v>
      </c>
      <c r="C46" s="3">
        <f t="shared" ref="C46:E46" si="3">+C32+C18+C5</f>
        <v>-5.2050000000000001</v>
      </c>
      <c r="D46" s="3">
        <f t="shared" si="3"/>
        <v>0</v>
      </c>
      <c r="E46" s="3">
        <f t="shared" si="3"/>
        <v>44.238817000000004</v>
      </c>
    </row>
    <row r="47" spans="2:5" x14ac:dyDescent="0.2">
      <c r="B47" t="s">
        <v>6</v>
      </c>
      <c r="C47" s="3">
        <f t="shared" ref="C47:E47" si="4">+C33+C19+C6</f>
        <v>-64.632999999999996</v>
      </c>
      <c r="D47" s="3">
        <f t="shared" si="4"/>
        <v>7.2210000000000001</v>
      </c>
      <c r="E47" s="3">
        <f t="shared" si="4"/>
        <v>0</v>
      </c>
    </row>
    <row r="48" spans="2:5" x14ac:dyDescent="0.2">
      <c r="B48" t="s">
        <v>62</v>
      </c>
      <c r="C48" s="3">
        <f t="shared" ref="C48:E48" si="5">+C34+C20+C7</f>
        <v>5.54</v>
      </c>
      <c r="D48" s="3">
        <f t="shared" si="5"/>
        <v>52.375</v>
      </c>
      <c r="E48" s="3">
        <f t="shared" si="5"/>
        <v>-0.87</v>
      </c>
    </row>
    <row r="49" spans="2:5" x14ac:dyDescent="0.2">
      <c r="B49" t="s">
        <v>63</v>
      </c>
      <c r="C49" s="3">
        <f t="shared" ref="C49:E49" si="6">+C35+C21+C8</f>
        <v>0</v>
      </c>
      <c r="D49" s="3">
        <f t="shared" si="6"/>
        <v>79.691688199638904</v>
      </c>
      <c r="E49" s="3">
        <f t="shared" si="6"/>
        <v>0</v>
      </c>
    </row>
    <row r="50" spans="2:5" x14ac:dyDescent="0.2">
      <c r="B50" t="s">
        <v>64</v>
      </c>
      <c r="C50" s="3">
        <f t="shared" ref="C50:E50" si="7">+C36+C22+C9</f>
        <v>0</v>
      </c>
      <c r="D50" s="3">
        <f t="shared" si="7"/>
        <v>63.641890184999994</v>
      </c>
      <c r="E50" s="3">
        <f t="shared" si="7"/>
        <v>0</v>
      </c>
    </row>
    <row r="51" spans="2:5" x14ac:dyDescent="0.2">
      <c r="B51" t="s">
        <v>67</v>
      </c>
      <c r="C51" s="3">
        <f>+C37</f>
        <v>0</v>
      </c>
      <c r="D51" s="3">
        <f t="shared" ref="D51:E51" si="8">+D37</f>
        <v>0</v>
      </c>
      <c r="E51" s="3">
        <f t="shared" si="8"/>
        <v>20</v>
      </c>
    </row>
    <row r="52" spans="2:5" x14ac:dyDescent="0.2">
      <c r="B52" t="s">
        <v>65</v>
      </c>
      <c r="C52" s="4">
        <f>+C38+C23+C10</f>
        <v>-1.6746972768399999</v>
      </c>
      <c r="D52" s="4">
        <f t="shared" ref="D52:E53" si="9">+D38+D23+D10</f>
        <v>89.692860073468111</v>
      </c>
      <c r="E52" s="4">
        <f t="shared" si="9"/>
        <v>-12.012292024634204</v>
      </c>
    </row>
    <row r="53" spans="2:5" x14ac:dyDescent="0.2">
      <c r="B53" t="s">
        <v>24</v>
      </c>
      <c r="C53" s="7">
        <f>+C39+C24+C11</f>
        <v>-2.4866231756000001</v>
      </c>
      <c r="D53" s="7">
        <f t="shared" si="9"/>
        <v>119.37230154640001</v>
      </c>
      <c r="E53" s="7">
        <f t="shared" si="9"/>
        <v>152.52653322191881</v>
      </c>
    </row>
    <row r="54" spans="2:5" x14ac:dyDescent="0.2">
      <c r="B54" s="5" t="s">
        <v>66</v>
      </c>
      <c r="C54" s="6">
        <f>+SUM(C44:C53)</f>
        <v>-70.389569170116303</v>
      </c>
      <c r="D54" s="6">
        <f>+SUM(D44:D53)</f>
        <v>179.07285903576349</v>
      </c>
      <c r="E54" s="6">
        <f>+SUM(E44:E53)</f>
        <v>54.824952587230626</v>
      </c>
    </row>
    <row r="56" spans="2:5" x14ac:dyDescent="0.2">
      <c r="C56" s="3"/>
      <c r="D56" s="3"/>
      <c r="E56" s="3"/>
    </row>
    <row r="57" spans="2:5" x14ac:dyDescent="0.2">
      <c r="C57" s="3"/>
      <c r="D57" s="3"/>
      <c r="E57" s="3"/>
    </row>
    <row r="58" spans="2:5" x14ac:dyDescent="0.2">
      <c r="E58" s="3"/>
    </row>
  </sheetData>
  <mergeCells count="4">
    <mergeCell ref="B42:E42"/>
    <mergeCell ref="B28:E28"/>
    <mergeCell ref="B14:E14"/>
    <mergeCell ref="B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opatrenia</vt:lpstr>
      <vt:lpstr>sumar </vt:lpstr>
    </vt:vector>
  </TitlesOfParts>
  <Company>Ministerstvo financií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</dc:creator>
  <cp:lastModifiedBy>AJ</cp:lastModifiedBy>
  <dcterms:created xsi:type="dcterms:W3CDTF">2018-09-27T07:55:51Z</dcterms:created>
  <dcterms:modified xsi:type="dcterms:W3CDTF">2018-10-01T11:03:43Z</dcterms:modified>
</cp:coreProperties>
</file>